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13_ncr:1_{6762E3E8-2AC6-4843-A60E-87D94D69E23C}" xr6:coauthVersionLast="47" xr6:coauthVersionMax="47" xr10:uidLastSave="{00000000-0000-0000-0000-000000000000}"/>
  <bookViews>
    <workbookView xWindow="-110" yWindow="-110" windowWidth="19420" windowHeight="10420" firstSheet="3" activeTab="6" xr2:uid="{DF1DC9AB-DF31-49B8-9B09-14914A233C32}"/>
  </bookViews>
  <sheets>
    <sheet name="Parameters and Methods" sheetId="1" r:id="rId1"/>
    <sheet name="Fall Creek @ Keystone" sheetId="2" r:id="rId2"/>
    <sheet name="Fall Creek @ 30th" sheetId="3" r:id="rId3"/>
    <sheet name="Fall Creek @ Central" sheetId="4" r:id="rId4"/>
    <sheet name="Fall Creek @ Illinois" sheetId="5" r:id="rId5"/>
    <sheet name="Fall Creek @ MLK" sheetId="6" r:id="rId6"/>
    <sheet name="Fall Creek @ Indian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51" i="7" l="1"/>
  <c r="L1551" i="7"/>
  <c r="M1546" i="7"/>
  <c r="L1546" i="7"/>
  <c r="M1541" i="7"/>
  <c r="L1541" i="7"/>
  <c r="M1536" i="7"/>
  <c r="L1536" i="7"/>
  <c r="M1531" i="7"/>
  <c r="L1531" i="7"/>
  <c r="M1526" i="7"/>
  <c r="L1526" i="7"/>
  <c r="M1521" i="7"/>
  <c r="L1521" i="7"/>
  <c r="M1516" i="7"/>
  <c r="L1516" i="7"/>
  <c r="M1511" i="7"/>
  <c r="L1511" i="7"/>
  <c r="M1506" i="7"/>
  <c r="L1506" i="7"/>
  <c r="M1501" i="7"/>
  <c r="L1501" i="7"/>
  <c r="M1496" i="7"/>
  <c r="L1496" i="7"/>
  <c r="M1491" i="7"/>
  <c r="L1491" i="7"/>
  <c r="M1487" i="7"/>
  <c r="L1487" i="7"/>
  <c r="M1482" i="7"/>
  <c r="L1482" i="7"/>
  <c r="M1477" i="7"/>
  <c r="L1477" i="7"/>
  <c r="M1472" i="7"/>
  <c r="L1472" i="7"/>
  <c r="M1468" i="7"/>
  <c r="L1468" i="7"/>
  <c r="M1463" i="7"/>
  <c r="L1463" i="7"/>
  <c r="M1458" i="7"/>
  <c r="L1458" i="7"/>
  <c r="M1453" i="7"/>
  <c r="L1453" i="7"/>
  <c r="M1448" i="7"/>
  <c r="L1448" i="7"/>
  <c r="M1443" i="7"/>
  <c r="L1443" i="7"/>
  <c r="M1438" i="7"/>
  <c r="L1438" i="7"/>
  <c r="M1433" i="7"/>
  <c r="L1433" i="7"/>
  <c r="M1428" i="7"/>
  <c r="L1428" i="7"/>
  <c r="M1423" i="7"/>
  <c r="L1423" i="7"/>
  <c r="M1418" i="7"/>
  <c r="L1418" i="7"/>
  <c r="M1413" i="7"/>
  <c r="L1413" i="7"/>
  <c r="M1409" i="7"/>
  <c r="L1409" i="7"/>
  <c r="M1404" i="7"/>
  <c r="L1404" i="7"/>
  <c r="M1399" i="7"/>
  <c r="L1399" i="7"/>
  <c r="M1394" i="7"/>
  <c r="L1394" i="7"/>
  <c r="M1389" i="7"/>
  <c r="L1389" i="7"/>
  <c r="M1384" i="7"/>
  <c r="L1384" i="7"/>
  <c r="M1379" i="7"/>
  <c r="L1379" i="7"/>
  <c r="M1374" i="7"/>
  <c r="L1374" i="7"/>
  <c r="M1369" i="7"/>
  <c r="L1369" i="7"/>
  <c r="M1364" i="7"/>
  <c r="L1364" i="7"/>
  <c r="M1359" i="7"/>
  <c r="L1359" i="7"/>
  <c r="M1354" i="7"/>
  <c r="L1354" i="7"/>
  <c r="M1348" i="7"/>
  <c r="L1348" i="7"/>
  <c r="M1343" i="7"/>
  <c r="L1343" i="7"/>
  <c r="M1338" i="7"/>
  <c r="L1338" i="7"/>
  <c r="M1333" i="7"/>
  <c r="L1333" i="7"/>
  <c r="M1328" i="7"/>
  <c r="L1328" i="7"/>
  <c r="M1323" i="7"/>
  <c r="L1323" i="7"/>
  <c r="M1318" i="7"/>
  <c r="L1318" i="7"/>
  <c r="M1313" i="7"/>
  <c r="L1313" i="7"/>
  <c r="M1308" i="7"/>
  <c r="L1308" i="7"/>
  <c r="M1303" i="7"/>
  <c r="L1303" i="7"/>
  <c r="M1298" i="7"/>
  <c r="L1298" i="7"/>
  <c r="M1293" i="7"/>
  <c r="L1293" i="7"/>
  <c r="M1288" i="7"/>
  <c r="L1288" i="7"/>
  <c r="M1284" i="7"/>
  <c r="L1284" i="7"/>
  <c r="M1279" i="7"/>
  <c r="L1279" i="7"/>
  <c r="M1274" i="7"/>
  <c r="L1274" i="7"/>
  <c r="M1269" i="7"/>
  <c r="L1269" i="7"/>
  <c r="M1264" i="7"/>
  <c r="L1264" i="7"/>
  <c r="M1260" i="7"/>
  <c r="L1260" i="7"/>
  <c r="M1255" i="7"/>
  <c r="L1255" i="7"/>
  <c r="M1250" i="7"/>
  <c r="L1250" i="7"/>
  <c r="M1245" i="7"/>
  <c r="L1245" i="7"/>
  <c r="M1240" i="7"/>
  <c r="L1240" i="7"/>
  <c r="M1235" i="7"/>
  <c r="L1235" i="7"/>
  <c r="M1230" i="7"/>
  <c r="L1230" i="7"/>
  <c r="M1224" i="7"/>
  <c r="L1224" i="7"/>
  <c r="M1219" i="7"/>
  <c r="L1219" i="7"/>
  <c r="M1214" i="7"/>
  <c r="L1214" i="7"/>
  <c r="M1210" i="7"/>
  <c r="L1210" i="7"/>
  <c r="M1205" i="7"/>
  <c r="L1205" i="7"/>
  <c r="M1200" i="7"/>
  <c r="L1200" i="7"/>
  <c r="M1195" i="7"/>
  <c r="L1195" i="7"/>
  <c r="M1191" i="7"/>
  <c r="L1191" i="7"/>
  <c r="M1186" i="7"/>
  <c r="L1186" i="7"/>
  <c r="M1181" i="7"/>
  <c r="L1181" i="7"/>
  <c r="M1176" i="7"/>
  <c r="L1176" i="7"/>
  <c r="M1171" i="7"/>
  <c r="L1171" i="7"/>
  <c r="M1166" i="7"/>
  <c r="L1166" i="7"/>
  <c r="M1161" i="7"/>
  <c r="L1161" i="7"/>
  <c r="M1156" i="7"/>
  <c r="L1156" i="7"/>
  <c r="M1151" i="7"/>
  <c r="L1151" i="7"/>
  <c r="M1145" i="7"/>
  <c r="L1145" i="7"/>
  <c r="M1140" i="7"/>
  <c r="L1140" i="7"/>
  <c r="M1135" i="7"/>
  <c r="L1135" i="7"/>
  <c r="M1131" i="7"/>
  <c r="L1131" i="7"/>
  <c r="M1126" i="7"/>
  <c r="L1126" i="7"/>
  <c r="M1121" i="7"/>
  <c r="L1121" i="7"/>
  <c r="M1116" i="7"/>
  <c r="L1116" i="7"/>
  <c r="M1111" i="7"/>
  <c r="L1111" i="7"/>
  <c r="M1106" i="7"/>
  <c r="L1106" i="7"/>
  <c r="M1101" i="7"/>
  <c r="L1101" i="7"/>
  <c r="M1096" i="7"/>
  <c r="L1096" i="7"/>
  <c r="M1091" i="7"/>
  <c r="L1091" i="7"/>
  <c r="M1086" i="7"/>
  <c r="L1086" i="7"/>
  <c r="M1081" i="7"/>
  <c r="L1081" i="7"/>
  <c r="M1076" i="7"/>
  <c r="L1076" i="7"/>
  <c r="M1071" i="7"/>
  <c r="L1071" i="7"/>
  <c r="M1066" i="7"/>
  <c r="L1066" i="7"/>
  <c r="M1061" i="7"/>
  <c r="L1061" i="7"/>
  <c r="M1056" i="7"/>
  <c r="L1056" i="7"/>
  <c r="M1050" i="7"/>
  <c r="L1050" i="7"/>
  <c r="M1045" i="7"/>
  <c r="L1045" i="7"/>
  <c r="M1040" i="7"/>
  <c r="L1040" i="7"/>
  <c r="M1035" i="7"/>
  <c r="L1035" i="7"/>
  <c r="M1030" i="7"/>
  <c r="L1030" i="7"/>
  <c r="M1025" i="7"/>
  <c r="L1025" i="7"/>
  <c r="M1020" i="7"/>
  <c r="L1020" i="7"/>
  <c r="M1015" i="7"/>
  <c r="L1015" i="7"/>
  <c r="M1010" i="7"/>
  <c r="L1010" i="7"/>
  <c r="M1005" i="7"/>
  <c r="L1005" i="7"/>
  <c r="M1000" i="7"/>
  <c r="L1000" i="7"/>
  <c r="M995" i="7"/>
  <c r="L995" i="7"/>
  <c r="M990" i="7"/>
  <c r="L990" i="7"/>
  <c r="M985" i="7"/>
  <c r="L985" i="7"/>
  <c r="M980" i="7"/>
  <c r="L980" i="7"/>
  <c r="M975" i="7"/>
  <c r="L975" i="7"/>
  <c r="D974" i="7"/>
  <c r="M970" i="7"/>
  <c r="L970" i="7"/>
  <c r="M965" i="7"/>
  <c r="L965" i="7"/>
  <c r="M960" i="7"/>
  <c r="L960" i="7"/>
  <c r="M955" i="7"/>
  <c r="L955" i="7"/>
  <c r="M950" i="7"/>
  <c r="L950" i="7"/>
  <c r="M945" i="7"/>
  <c r="L945" i="7"/>
  <c r="M940" i="7"/>
  <c r="L940" i="7"/>
  <c r="M935" i="7"/>
  <c r="L935" i="7"/>
  <c r="M930" i="7"/>
  <c r="L930" i="7"/>
  <c r="M925" i="7"/>
  <c r="L925" i="7"/>
  <c r="M920" i="7"/>
  <c r="L920" i="7"/>
  <c r="M915" i="7"/>
  <c r="L915" i="7"/>
  <c r="M910" i="7"/>
  <c r="L910" i="7"/>
  <c r="M905" i="7"/>
  <c r="L905" i="7"/>
  <c r="M900" i="7"/>
  <c r="L900" i="7"/>
  <c r="M895" i="7"/>
  <c r="L895" i="7"/>
  <c r="M891" i="7"/>
  <c r="L891" i="7"/>
  <c r="M886" i="7"/>
  <c r="L886" i="7"/>
  <c r="M881" i="7"/>
  <c r="L881" i="7"/>
  <c r="M876" i="7"/>
  <c r="L876" i="7"/>
  <c r="M871" i="7"/>
  <c r="L871" i="7"/>
  <c r="M866" i="7"/>
  <c r="L866" i="7"/>
  <c r="M861" i="7"/>
  <c r="L861" i="7"/>
  <c r="M856" i="7"/>
  <c r="L856" i="7"/>
  <c r="M851" i="7"/>
  <c r="L851" i="7"/>
  <c r="M846" i="7"/>
  <c r="L846" i="7"/>
  <c r="M841" i="7"/>
  <c r="L841" i="7"/>
  <c r="M836" i="7"/>
  <c r="L836" i="7"/>
  <c r="M831" i="7"/>
  <c r="L831" i="7"/>
  <c r="M826" i="7"/>
  <c r="L826" i="7"/>
  <c r="M821" i="7"/>
  <c r="L821" i="7"/>
  <c r="M816" i="7"/>
  <c r="L816" i="7"/>
  <c r="M811" i="7"/>
  <c r="L811" i="7"/>
  <c r="M806" i="7"/>
  <c r="L806" i="7"/>
  <c r="M801" i="7"/>
  <c r="L801" i="7"/>
  <c r="M796" i="7"/>
  <c r="L796" i="7"/>
  <c r="M791" i="7"/>
  <c r="L791" i="7"/>
  <c r="M786" i="7"/>
  <c r="L786" i="7"/>
  <c r="M781" i="7"/>
  <c r="L781" i="7"/>
  <c r="M776" i="7"/>
  <c r="L776" i="7"/>
  <c r="M771" i="7"/>
  <c r="L771" i="7"/>
  <c r="M766" i="7"/>
  <c r="L766" i="7"/>
  <c r="M762" i="7"/>
  <c r="L762" i="7"/>
  <c r="M757" i="7"/>
  <c r="L757" i="7"/>
  <c r="M752" i="7"/>
  <c r="L752" i="7"/>
  <c r="M747" i="7"/>
  <c r="L747" i="7"/>
  <c r="M742" i="7"/>
  <c r="L742" i="7"/>
  <c r="M737" i="7"/>
  <c r="L737" i="7"/>
  <c r="M732" i="7"/>
  <c r="L732" i="7"/>
  <c r="M727" i="7"/>
  <c r="L727" i="7"/>
  <c r="M722" i="7"/>
  <c r="L722" i="7"/>
  <c r="M717" i="7"/>
  <c r="L717" i="7"/>
  <c r="M712" i="7"/>
  <c r="L712" i="7"/>
  <c r="M707" i="7"/>
  <c r="L707" i="7"/>
  <c r="M702" i="7"/>
  <c r="L702" i="7"/>
  <c r="M697" i="7"/>
  <c r="L697" i="7"/>
  <c r="M692" i="7"/>
  <c r="L692" i="7"/>
  <c r="M687" i="7"/>
  <c r="L687" i="7"/>
  <c r="M682" i="7"/>
  <c r="L682" i="7"/>
  <c r="M677" i="7"/>
  <c r="L677" i="7"/>
  <c r="M672" i="7"/>
  <c r="L672" i="7"/>
  <c r="M667" i="7"/>
  <c r="L667" i="7"/>
  <c r="M662" i="7"/>
  <c r="L662" i="7"/>
  <c r="M657" i="7"/>
  <c r="L657" i="7"/>
  <c r="M652" i="7"/>
  <c r="L652" i="7"/>
  <c r="M647" i="7"/>
  <c r="L647" i="7"/>
  <c r="M642" i="7"/>
  <c r="L642" i="7"/>
  <c r="M637" i="7"/>
  <c r="L637" i="7"/>
  <c r="M632" i="7"/>
  <c r="L632" i="7"/>
  <c r="M627" i="7"/>
  <c r="L627" i="7"/>
  <c r="M622" i="7"/>
  <c r="L622" i="7"/>
  <c r="M617" i="7"/>
  <c r="L617" i="7"/>
  <c r="M612" i="7"/>
  <c r="L612" i="7"/>
  <c r="M607" i="7"/>
  <c r="L607" i="7"/>
  <c r="M602" i="7"/>
  <c r="L602" i="7"/>
  <c r="M597" i="7"/>
  <c r="L597" i="7"/>
  <c r="M592" i="7"/>
  <c r="L592" i="7"/>
  <c r="M587" i="7"/>
  <c r="L587" i="7"/>
  <c r="M582" i="7"/>
  <c r="L582" i="7"/>
  <c r="M577" i="7"/>
  <c r="L577" i="7"/>
  <c r="M572" i="7"/>
  <c r="L572" i="7"/>
  <c r="M568" i="7"/>
  <c r="L568" i="7"/>
  <c r="M563" i="7"/>
  <c r="L563" i="7"/>
  <c r="M558" i="7"/>
  <c r="L558" i="7"/>
  <c r="M553" i="7"/>
  <c r="L553" i="7"/>
  <c r="M548" i="7"/>
  <c r="L548" i="7"/>
  <c r="M543" i="7"/>
  <c r="L543" i="7"/>
  <c r="M538" i="7"/>
  <c r="L538" i="7"/>
  <c r="M533" i="7"/>
  <c r="L533" i="7"/>
  <c r="M528" i="7"/>
  <c r="L528" i="7"/>
  <c r="M523" i="7"/>
  <c r="L523" i="7"/>
  <c r="M518" i="7"/>
  <c r="L518" i="7"/>
  <c r="M513" i="7"/>
  <c r="L513" i="7"/>
  <c r="M508" i="7"/>
  <c r="L508" i="7"/>
  <c r="M503" i="7"/>
  <c r="L503" i="7"/>
  <c r="M498" i="7"/>
  <c r="L498" i="7"/>
  <c r="M493" i="7"/>
  <c r="L493" i="7"/>
  <c r="M488" i="7"/>
  <c r="L488" i="7"/>
  <c r="M483" i="7"/>
  <c r="L483" i="7"/>
  <c r="M478" i="7"/>
  <c r="L478" i="7"/>
  <c r="M473" i="7"/>
  <c r="L473" i="7"/>
  <c r="M468" i="7"/>
  <c r="L468" i="7"/>
  <c r="M463" i="7"/>
  <c r="L463" i="7"/>
  <c r="M458" i="7"/>
  <c r="L458" i="7"/>
  <c r="M453" i="7"/>
  <c r="L453" i="7"/>
  <c r="M448" i="7"/>
  <c r="L448" i="7"/>
  <c r="M443" i="7"/>
  <c r="L443" i="7"/>
  <c r="M438" i="7"/>
  <c r="L438" i="7"/>
  <c r="M433" i="7"/>
  <c r="L433" i="7"/>
  <c r="M428" i="7"/>
  <c r="L428" i="7"/>
  <c r="M423" i="7"/>
  <c r="L423" i="7"/>
  <c r="M418" i="7"/>
  <c r="L418" i="7"/>
  <c r="M413" i="7"/>
  <c r="L413" i="7"/>
  <c r="M408" i="7"/>
  <c r="L408" i="7"/>
  <c r="M403" i="7"/>
  <c r="L403" i="7"/>
  <c r="M398" i="7"/>
  <c r="L398" i="7"/>
  <c r="M393" i="7"/>
  <c r="L393" i="7"/>
  <c r="M387" i="7"/>
  <c r="L387" i="7"/>
  <c r="M382" i="7"/>
  <c r="L382" i="7"/>
  <c r="M377" i="7"/>
  <c r="L377" i="7"/>
  <c r="M372" i="7"/>
  <c r="L372" i="7"/>
  <c r="M367" i="7"/>
  <c r="L367" i="7"/>
  <c r="M362" i="7"/>
  <c r="L362" i="7"/>
  <c r="M357" i="7"/>
  <c r="L357" i="7"/>
  <c r="M352" i="7"/>
  <c r="L352" i="7"/>
  <c r="M347" i="7"/>
  <c r="L347" i="7"/>
  <c r="M342" i="7"/>
  <c r="L342" i="7"/>
  <c r="M337" i="7"/>
  <c r="L337" i="7"/>
  <c r="M332" i="7"/>
  <c r="L332" i="7"/>
  <c r="M327" i="7"/>
  <c r="L327" i="7"/>
  <c r="M322" i="7"/>
  <c r="L322" i="7"/>
  <c r="M317" i="7"/>
  <c r="L317" i="7"/>
  <c r="M312" i="7"/>
  <c r="L312" i="7"/>
  <c r="M307" i="7"/>
  <c r="L307" i="7"/>
  <c r="M302" i="7"/>
  <c r="L302" i="7"/>
  <c r="M297" i="7"/>
  <c r="L297" i="7"/>
  <c r="M292" i="7"/>
  <c r="L292" i="7"/>
  <c r="M286" i="7"/>
  <c r="L286" i="7"/>
  <c r="M281" i="7"/>
  <c r="L281" i="7"/>
  <c r="M276" i="7"/>
  <c r="L276" i="7"/>
  <c r="M271" i="7"/>
  <c r="L271" i="7"/>
  <c r="M266" i="7"/>
  <c r="L266" i="7"/>
  <c r="M261" i="7"/>
  <c r="L261" i="7"/>
  <c r="M256" i="7"/>
  <c r="L256" i="7"/>
  <c r="M251" i="7"/>
  <c r="L251" i="7"/>
  <c r="M246" i="7"/>
  <c r="L246" i="7"/>
  <c r="M241" i="7"/>
  <c r="L241" i="7"/>
  <c r="M236" i="7"/>
  <c r="L236" i="7"/>
  <c r="M231" i="7"/>
  <c r="L231" i="7"/>
  <c r="M226" i="7"/>
  <c r="L226" i="7"/>
  <c r="M221" i="7"/>
  <c r="L221" i="7"/>
  <c r="M216" i="7"/>
  <c r="L216" i="7"/>
  <c r="M211" i="7"/>
  <c r="L211" i="7"/>
  <c r="M206" i="7"/>
  <c r="L206" i="7"/>
  <c r="M201" i="7"/>
  <c r="L201" i="7"/>
  <c r="M196" i="7"/>
  <c r="L196" i="7"/>
  <c r="M191" i="7"/>
  <c r="L191" i="7"/>
  <c r="M186" i="7"/>
  <c r="L186" i="7"/>
  <c r="M181" i="7"/>
  <c r="L181" i="7"/>
  <c r="M176" i="7"/>
  <c r="L176" i="7"/>
  <c r="M171" i="7"/>
  <c r="L171" i="7"/>
  <c r="M166" i="7"/>
  <c r="L166" i="7"/>
  <c r="M161" i="7"/>
  <c r="L161" i="7"/>
  <c r="M156" i="7"/>
  <c r="L156" i="7"/>
  <c r="M151" i="7"/>
  <c r="L151" i="7"/>
  <c r="M146" i="7"/>
  <c r="L146" i="7"/>
  <c r="M141" i="7"/>
  <c r="L141" i="7"/>
  <c r="M136" i="7"/>
  <c r="L136" i="7"/>
  <c r="M131" i="7"/>
  <c r="L131" i="7"/>
  <c r="M126" i="7"/>
  <c r="L126" i="7"/>
  <c r="M121" i="7"/>
  <c r="L121" i="7"/>
  <c r="M116" i="7"/>
  <c r="L116" i="7"/>
  <c r="M111" i="7"/>
  <c r="L111" i="7"/>
  <c r="M106" i="7"/>
  <c r="L106" i="7"/>
  <c r="M101" i="7"/>
  <c r="L101" i="7"/>
  <c r="M96" i="7"/>
  <c r="L96" i="7"/>
  <c r="M91" i="7"/>
  <c r="L91" i="7"/>
  <c r="M86" i="7"/>
  <c r="L86" i="7"/>
  <c r="M81" i="7"/>
  <c r="L81" i="7"/>
  <c r="M76" i="7"/>
  <c r="L76" i="7"/>
  <c r="M71" i="7"/>
  <c r="L71" i="7"/>
  <c r="M66" i="7"/>
  <c r="L66" i="7"/>
  <c r="M61" i="7"/>
  <c r="L61" i="7"/>
  <c r="M56" i="7"/>
  <c r="L56" i="7"/>
  <c r="M51" i="7"/>
  <c r="L51" i="7"/>
  <c r="M46" i="7"/>
  <c r="L46" i="7"/>
  <c r="M33" i="7"/>
  <c r="L33" i="7"/>
  <c r="M28" i="7"/>
  <c r="L28" i="7"/>
  <c r="M23" i="7"/>
  <c r="L23" i="7"/>
  <c r="M18" i="7"/>
  <c r="L18" i="7"/>
  <c r="M13" i="7"/>
  <c r="L13" i="7"/>
  <c r="M8" i="7"/>
  <c r="L8" i="7"/>
  <c r="M1551" i="6"/>
  <c r="L1551" i="6"/>
  <c r="M1546" i="6"/>
  <c r="L1546" i="6"/>
  <c r="M1541" i="6"/>
  <c r="L1541" i="6"/>
  <c r="M1536" i="6"/>
  <c r="L1536" i="6"/>
  <c r="M1531" i="6"/>
  <c r="L1531" i="6"/>
  <c r="M1526" i="6"/>
  <c r="L1526" i="6"/>
  <c r="M1521" i="6"/>
  <c r="L1521" i="6"/>
  <c r="M1516" i="6"/>
  <c r="L1516" i="6"/>
  <c r="M1511" i="6"/>
  <c r="L1511" i="6"/>
  <c r="M1506" i="6"/>
  <c r="L1506" i="6"/>
  <c r="M1501" i="6"/>
  <c r="L1501" i="6"/>
  <c r="M1496" i="6"/>
  <c r="L1496" i="6"/>
  <c r="M1491" i="6"/>
  <c r="L1491" i="6"/>
  <c r="M1487" i="6"/>
  <c r="L1487" i="6"/>
  <c r="M1482" i="6"/>
  <c r="L1482" i="6"/>
  <c r="M1477" i="6"/>
  <c r="L1477" i="6"/>
  <c r="M1472" i="6"/>
  <c r="L1472" i="6"/>
  <c r="M1468" i="6"/>
  <c r="L1468" i="6"/>
  <c r="M1463" i="6"/>
  <c r="L1463" i="6"/>
  <c r="M1458" i="6"/>
  <c r="L1458" i="6"/>
  <c r="M1453" i="6"/>
  <c r="L1453" i="6"/>
  <c r="M1448" i="6"/>
  <c r="L1448" i="6"/>
  <c r="M1443" i="6"/>
  <c r="L1443" i="6"/>
  <c r="M1438" i="6"/>
  <c r="L1438" i="6"/>
  <c r="M1433" i="6"/>
  <c r="L1433" i="6"/>
  <c r="M1428" i="6"/>
  <c r="L1428" i="6"/>
  <c r="M1423" i="6"/>
  <c r="L1423" i="6"/>
  <c r="M1418" i="6"/>
  <c r="L1418" i="6"/>
  <c r="M1413" i="6"/>
  <c r="L1413" i="6"/>
  <c r="M1409" i="6"/>
  <c r="L1409" i="6"/>
  <c r="M1404" i="6"/>
  <c r="L1404" i="6"/>
  <c r="M1399" i="6"/>
  <c r="L1399" i="6"/>
  <c r="M1394" i="6"/>
  <c r="L1394" i="6"/>
  <c r="M1389" i="6"/>
  <c r="L1389" i="6"/>
  <c r="M1384" i="6"/>
  <c r="L1384" i="6"/>
  <c r="M1379" i="6"/>
  <c r="L1379" i="6"/>
  <c r="M1374" i="6"/>
  <c r="L1374" i="6"/>
  <c r="M1369" i="6"/>
  <c r="L1369" i="6"/>
  <c r="M1364" i="6"/>
  <c r="L1364" i="6"/>
  <c r="M1359" i="6"/>
  <c r="L1359" i="6"/>
  <c r="M1354" i="6"/>
  <c r="L1354" i="6"/>
  <c r="M1348" i="6"/>
  <c r="L1348" i="6"/>
  <c r="M1343" i="6"/>
  <c r="L1343" i="6"/>
  <c r="M1338" i="6"/>
  <c r="L1338" i="6"/>
  <c r="M1333" i="6"/>
  <c r="L1333" i="6"/>
  <c r="M1328" i="6"/>
  <c r="L1328" i="6"/>
  <c r="M1323" i="6"/>
  <c r="L1323" i="6"/>
  <c r="M1318" i="6"/>
  <c r="L1318" i="6"/>
  <c r="M1313" i="6"/>
  <c r="L1313" i="6"/>
  <c r="M1308" i="6"/>
  <c r="L1308" i="6"/>
  <c r="M1303" i="6"/>
  <c r="L1303" i="6"/>
  <c r="M1298" i="6"/>
  <c r="L1298" i="6"/>
  <c r="M1293" i="6"/>
  <c r="L1293" i="6"/>
  <c r="M1288" i="6"/>
  <c r="L1288" i="6"/>
  <c r="M1284" i="6"/>
  <c r="L1284" i="6"/>
  <c r="M1279" i="6"/>
  <c r="L1279" i="6"/>
  <c r="M1274" i="6"/>
  <c r="L1274" i="6"/>
  <c r="M1269" i="6"/>
  <c r="L1269" i="6"/>
  <c r="M1264" i="6"/>
  <c r="L1264" i="6"/>
  <c r="M1260" i="6"/>
  <c r="L1260" i="6"/>
  <c r="M1255" i="6"/>
  <c r="L1255" i="6"/>
  <c r="M1250" i="6"/>
  <c r="L1250" i="6"/>
  <c r="M1245" i="6"/>
  <c r="L1245" i="6"/>
  <c r="M1240" i="6"/>
  <c r="L1240" i="6"/>
  <c r="M1235" i="6"/>
  <c r="L1235" i="6"/>
  <c r="M1230" i="6"/>
  <c r="L1230" i="6"/>
  <c r="M1224" i="6"/>
  <c r="L1224" i="6"/>
  <c r="M1219" i="6"/>
  <c r="L1219" i="6"/>
  <c r="M1214" i="6"/>
  <c r="L1214" i="6"/>
  <c r="M1210" i="6"/>
  <c r="L1210" i="6"/>
  <c r="M1205" i="6"/>
  <c r="L1205" i="6"/>
  <c r="M1200" i="6"/>
  <c r="L1200" i="6"/>
  <c r="M1195" i="6"/>
  <c r="L1195" i="6"/>
  <c r="M1191" i="6"/>
  <c r="L1191" i="6"/>
  <c r="M1186" i="6"/>
  <c r="L1186" i="6"/>
  <c r="M1181" i="6"/>
  <c r="L1181" i="6"/>
  <c r="M1176" i="6"/>
  <c r="L1176" i="6"/>
  <c r="M1171" i="6"/>
  <c r="L1171" i="6"/>
  <c r="M1166" i="6"/>
  <c r="L1166" i="6"/>
  <c r="M1161" i="6"/>
  <c r="L1161" i="6"/>
  <c r="M1156" i="6"/>
  <c r="L1156" i="6"/>
  <c r="M1151" i="6"/>
  <c r="L1151" i="6"/>
  <c r="M1145" i="6"/>
  <c r="L1145" i="6"/>
  <c r="M1140" i="6"/>
  <c r="L1140" i="6"/>
  <c r="M1135" i="6"/>
  <c r="L1135" i="6"/>
  <c r="M1131" i="6"/>
  <c r="L1131" i="6"/>
  <c r="M1126" i="6"/>
  <c r="L1126" i="6"/>
  <c r="M1121" i="6"/>
  <c r="L1121" i="6"/>
  <c r="M1116" i="6"/>
  <c r="L1116" i="6"/>
  <c r="M1111" i="6"/>
  <c r="L1111" i="6"/>
  <c r="M1106" i="6"/>
  <c r="L1106" i="6"/>
  <c r="M1101" i="6"/>
  <c r="L1101" i="6"/>
  <c r="M1096" i="6"/>
  <c r="L1096" i="6"/>
  <c r="M1091" i="6"/>
  <c r="L1091" i="6"/>
  <c r="M1086" i="6"/>
  <c r="L1086" i="6"/>
  <c r="M1081" i="6"/>
  <c r="L1081" i="6"/>
  <c r="M1076" i="6"/>
  <c r="L1076" i="6"/>
  <c r="M1071" i="6"/>
  <c r="L1071" i="6"/>
  <c r="M1066" i="6"/>
  <c r="L1066" i="6"/>
  <c r="M1061" i="6"/>
  <c r="L1061" i="6"/>
  <c r="M1056" i="6"/>
  <c r="L1056" i="6"/>
  <c r="M1050" i="6"/>
  <c r="L1050" i="6"/>
  <c r="M1045" i="6"/>
  <c r="L1045" i="6"/>
  <c r="M1040" i="6"/>
  <c r="L1040" i="6"/>
  <c r="M1035" i="6"/>
  <c r="L1035" i="6"/>
  <c r="M1030" i="6"/>
  <c r="L1030" i="6"/>
  <c r="M1025" i="6"/>
  <c r="L1025" i="6"/>
  <c r="M1020" i="6"/>
  <c r="L1020" i="6"/>
  <c r="M1015" i="6"/>
  <c r="L1015" i="6"/>
  <c r="M1010" i="6"/>
  <c r="L1010" i="6"/>
  <c r="M1005" i="6"/>
  <c r="L1005" i="6"/>
  <c r="M1000" i="6"/>
  <c r="L1000" i="6"/>
  <c r="M995" i="6"/>
  <c r="L995" i="6"/>
  <c r="M990" i="6"/>
  <c r="L990" i="6"/>
  <c r="M985" i="6"/>
  <c r="L985" i="6"/>
  <c r="M980" i="6"/>
  <c r="L980" i="6"/>
  <c r="M975" i="6"/>
  <c r="L975" i="6"/>
  <c r="D974" i="6"/>
  <c r="M970" i="6"/>
  <c r="L970" i="6"/>
  <c r="M965" i="6"/>
  <c r="L965" i="6"/>
  <c r="M960" i="6"/>
  <c r="L960" i="6"/>
  <c r="M955" i="6"/>
  <c r="L955" i="6"/>
  <c r="M950" i="6"/>
  <c r="L950" i="6"/>
  <c r="M945" i="6"/>
  <c r="L945" i="6"/>
  <c r="M940" i="6"/>
  <c r="L940" i="6"/>
  <c r="M935" i="6"/>
  <c r="L935" i="6"/>
  <c r="M930" i="6"/>
  <c r="L930" i="6"/>
  <c r="M925" i="6"/>
  <c r="L925" i="6"/>
  <c r="M920" i="6"/>
  <c r="L920" i="6"/>
  <c r="M915" i="6"/>
  <c r="L915" i="6"/>
  <c r="M910" i="6"/>
  <c r="L910" i="6"/>
  <c r="M905" i="6"/>
  <c r="L905" i="6"/>
  <c r="M900" i="6"/>
  <c r="L900" i="6"/>
  <c r="M895" i="6"/>
  <c r="L895" i="6"/>
  <c r="M891" i="6"/>
  <c r="L891" i="6"/>
  <c r="M886" i="6"/>
  <c r="L886" i="6"/>
  <c r="M881" i="6"/>
  <c r="L881" i="6"/>
  <c r="M876" i="6"/>
  <c r="L876" i="6"/>
  <c r="M871" i="6"/>
  <c r="L871" i="6"/>
  <c r="M866" i="6"/>
  <c r="L866" i="6"/>
  <c r="M861" i="6"/>
  <c r="L861" i="6"/>
  <c r="M856" i="6"/>
  <c r="L856" i="6"/>
  <c r="M851" i="6"/>
  <c r="L851" i="6"/>
  <c r="M846" i="6"/>
  <c r="L846" i="6"/>
  <c r="M841" i="6"/>
  <c r="L841" i="6"/>
  <c r="M836" i="6"/>
  <c r="L836" i="6"/>
  <c r="M831" i="6"/>
  <c r="L831" i="6"/>
  <c r="M826" i="6"/>
  <c r="L826" i="6"/>
  <c r="M821" i="6"/>
  <c r="L821" i="6"/>
  <c r="M816" i="6"/>
  <c r="L816" i="6"/>
  <c r="M811" i="6"/>
  <c r="L811" i="6"/>
  <c r="M806" i="6"/>
  <c r="L806" i="6"/>
  <c r="M801" i="6"/>
  <c r="L801" i="6"/>
  <c r="M796" i="6"/>
  <c r="L796" i="6"/>
  <c r="M791" i="6"/>
  <c r="L791" i="6"/>
  <c r="M786" i="6"/>
  <c r="L786" i="6"/>
  <c r="M781" i="6"/>
  <c r="L781" i="6"/>
  <c r="M776" i="6"/>
  <c r="L776" i="6"/>
  <c r="M771" i="6"/>
  <c r="L771" i="6"/>
  <c r="M766" i="6"/>
  <c r="L766" i="6"/>
  <c r="M762" i="6"/>
  <c r="L762" i="6"/>
  <c r="M757" i="6"/>
  <c r="L757" i="6"/>
  <c r="M752" i="6"/>
  <c r="L752" i="6"/>
  <c r="M747" i="6"/>
  <c r="L747" i="6"/>
  <c r="M742" i="6"/>
  <c r="L742" i="6"/>
  <c r="M737" i="6"/>
  <c r="L737" i="6"/>
  <c r="M732" i="6"/>
  <c r="L732" i="6"/>
  <c r="M727" i="6"/>
  <c r="L727" i="6"/>
  <c r="M722" i="6"/>
  <c r="L722" i="6"/>
  <c r="M717" i="6"/>
  <c r="L717" i="6"/>
  <c r="M712" i="6"/>
  <c r="L712" i="6"/>
  <c r="M707" i="6"/>
  <c r="L707" i="6"/>
  <c r="M702" i="6"/>
  <c r="L702" i="6"/>
  <c r="M697" i="6"/>
  <c r="L697" i="6"/>
  <c r="M692" i="6"/>
  <c r="L692" i="6"/>
  <c r="M687" i="6"/>
  <c r="L687" i="6"/>
  <c r="M682" i="6"/>
  <c r="L682" i="6"/>
  <c r="M677" i="6"/>
  <c r="L677" i="6"/>
  <c r="M672" i="6"/>
  <c r="L672" i="6"/>
  <c r="M667" i="6"/>
  <c r="L667" i="6"/>
  <c r="M662" i="6"/>
  <c r="L662" i="6"/>
  <c r="M657" i="6"/>
  <c r="L657" i="6"/>
  <c r="M652" i="6"/>
  <c r="L652" i="6"/>
  <c r="M647" i="6"/>
  <c r="L647" i="6"/>
  <c r="M642" i="6"/>
  <c r="L642" i="6"/>
  <c r="M637" i="6"/>
  <c r="L637" i="6"/>
  <c r="M632" i="6"/>
  <c r="L632" i="6"/>
  <c r="M627" i="6"/>
  <c r="L627" i="6"/>
  <c r="M622" i="6"/>
  <c r="L622" i="6"/>
  <c r="M617" i="6"/>
  <c r="L617" i="6"/>
  <c r="M612" i="6"/>
  <c r="L612" i="6"/>
  <c r="M607" i="6"/>
  <c r="L607" i="6"/>
  <c r="M602" i="6"/>
  <c r="L602" i="6"/>
  <c r="M597" i="6"/>
  <c r="L597" i="6"/>
  <c r="M592" i="6"/>
  <c r="L592" i="6"/>
  <c r="M587" i="6"/>
  <c r="L587" i="6"/>
  <c r="M582" i="6"/>
  <c r="L582" i="6"/>
  <c r="M577" i="6"/>
  <c r="L577" i="6"/>
  <c r="M572" i="6"/>
  <c r="L572" i="6"/>
  <c r="M568" i="6"/>
  <c r="L568" i="6"/>
  <c r="M563" i="6"/>
  <c r="L563" i="6"/>
  <c r="M558" i="6"/>
  <c r="L558" i="6"/>
  <c r="M553" i="6"/>
  <c r="L553" i="6"/>
  <c r="M548" i="6"/>
  <c r="L548" i="6"/>
  <c r="M543" i="6"/>
  <c r="L543" i="6"/>
  <c r="M538" i="6"/>
  <c r="L538" i="6"/>
  <c r="M533" i="6"/>
  <c r="L533" i="6"/>
  <c r="M528" i="6"/>
  <c r="L528" i="6"/>
  <c r="M523" i="6"/>
  <c r="L523" i="6"/>
  <c r="M518" i="6"/>
  <c r="L518" i="6"/>
  <c r="M513" i="6"/>
  <c r="L513" i="6"/>
  <c r="M508" i="6"/>
  <c r="L508" i="6"/>
  <c r="M503" i="6"/>
  <c r="L503" i="6"/>
  <c r="M498" i="6"/>
  <c r="L498" i="6"/>
  <c r="M493" i="6"/>
  <c r="L493" i="6"/>
  <c r="M488" i="6"/>
  <c r="L488" i="6"/>
  <c r="M483" i="6"/>
  <c r="L483" i="6"/>
  <c r="M478" i="6"/>
  <c r="L478" i="6"/>
  <c r="M473" i="6"/>
  <c r="L473" i="6"/>
  <c r="M468" i="6"/>
  <c r="L468" i="6"/>
  <c r="M463" i="6"/>
  <c r="L463" i="6"/>
  <c r="M458" i="6"/>
  <c r="L458" i="6"/>
  <c r="M453" i="6"/>
  <c r="L453" i="6"/>
  <c r="M448" i="6"/>
  <c r="L448" i="6"/>
  <c r="M443" i="6"/>
  <c r="L443" i="6"/>
  <c r="M438" i="6"/>
  <c r="L438" i="6"/>
  <c r="M433" i="6"/>
  <c r="L433" i="6"/>
  <c r="M428" i="6"/>
  <c r="L428" i="6"/>
  <c r="M423" i="6"/>
  <c r="L423" i="6"/>
  <c r="M418" i="6"/>
  <c r="L418" i="6"/>
  <c r="M413" i="6"/>
  <c r="L413" i="6"/>
  <c r="M408" i="6"/>
  <c r="L408" i="6"/>
  <c r="M403" i="6"/>
  <c r="L403" i="6"/>
  <c r="M398" i="6"/>
  <c r="L398" i="6"/>
  <c r="M393" i="6"/>
  <c r="L393" i="6"/>
  <c r="M387" i="6"/>
  <c r="L387" i="6"/>
  <c r="M382" i="6"/>
  <c r="L382" i="6"/>
  <c r="M377" i="6"/>
  <c r="L377" i="6"/>
  <c r="M372" i="6"/>
  <c r="L372" i="6"/>
  <c r="M367" i="6"/>
  <c r="L367" i="6"/>
  <c r="M362" i="6"/>
  <c r="L362" i="6"/>
  <c r="M357" i="6"/>
  <c r="L357" i="6"/>
  <c r="M352" i="6"/>
  <c r="L352" i="6"/>
  <c r="M347" i="6"/>
  <c r="L347" i="6"/>
  <c r="M342" i="6"/>
  <c r="L342" i="6"/>
  <c r="M337" i="6"/>
  <c r="L337" i="6"/>
  <c r="M332" i="6"/>
  <c r="L332" i="6"/>
  <c r="M327" i="6"/>
  <c r="L327" i="6"/>
  <c r="M322" i="6"/>
  <c r="L322" i="6"/>
  <c r="M317" i="6"/>
  <c r="L317" i="6"/>
  <c r="M312" i="6"/>
  <c r="L312" i="6"/>
  <c r="M307" i="6"/>
  <c r="L307" i="6"/>
  <c r="M302" i="6"/>
  <c r="L302" i="6"/>
  <c r="M297" i="6"/>
  <c r="L297" i="6"/>
  <c r="M292" i="6"/>
  <c r="L292" i="6"/>
  <c r="M286" i="6"/>
  <c r="L286" i="6"/>
  <c r="M281" i="6"/>
  <c r="L281" i="6"/>
  <c r="M276" i="6"/>
  <c r="L276" i="6"/>
  <c r="M271" i="6"/>
  <c r="L271" i="6"/>
  <c r="M266" i="6"/>
  <c r="L266" i="6"/>
  <c r="M261" i="6"/>
  <c r="L261" i="6"/>
  <c r="M256" i="6"/>
  <c r="L256" i="6"/>
  <c r="M251" i="6"/>
  <c r="L251" i="6"/>
  <c r="M246" i="6"/>
  <c r="L246" i="6"/>
  <c r="M241" i="6"/>
  <c r="L241" i="6"/>
  <c r="M236" i="6"/>
  <c r="L236" i="6"/>
  <c r="M231" i="6"/>
  <c r="L231" i="6"/>
  <c r="M226" i="6"/>
  <c r="L226" i="6"/>
  <c r="M221" i="6"/>
  <c r="L221" i="6"/>
  <c r="M216" i="6"/>
  <c r="L216" i="6"/>
  <c r="M211" i="6"/>
  <c r="L211" i="6"/>
  <c r="M206" i="6"/>
  <c r="L206" i="6"/>
  <c r="M201" i="6"/>
  <c r="L201" i="6"/>
  <c r="M196" i="6"/>
  <c r="L196" i="6"/>
  <c r="M191" i="6"/>
  <c r="L191" i="6"/>
  <c r="M186" i="6"/>
  <c r="L186" i="6"/>
  <c r="M181" i="6"/>
  <c r="L181" i="6"/>
  <c r="M176" i="6"/>
  <c r="L176" i="6"/>
  <c r="M171" i="6"/>
  <c r="L171" i="6"/>
  <c r="M166" i="6"/>
  <c r="L166" i="6"/>
  <c r="M161" i="6"/>
  <c r="L161" i="6"/>
  <c r="M156" i="6"/>
  <c r="L156" i="6"/>
  <c r="M151" i="6"/>
  <c r="L151" i="6"/>
  <c r="M146" i="6"/>
  <c r="L146" i="6"/>
  <c r="M141" i="6"/>
  <c r="L141" i="6"/>
  <c r="M136" i="6"/>
  <c r="L136" i="6"/>
  <c r="M131" i="6"/>
  <c r="L131" i="6"/>
  <c r="M126" i="6"/>
  <c r="L126" i="6"/>
  <c r="M121" i="6"/>
  <c r="L121" i="6"/>
  <c r="M116" i="6"/>
  <c r="L116" i="6"/>
  <c r="M111" i="6"/>
  <c r="L111" i="6"/>
  <c r="M106" i="6"/>
  <c r="L106" i="6"/>
  <c r="M101" i="6"/>
  <c r="L101" i="6"/>
  <c r="M96" i="6"/>
  <c r="L96" i="6"/>
  <c r="M91" i="6"/>
  <c r="L91" i="6"/>
  <c r="M86" i="6"/>
  <c r="L86" i="6"/>
  <c r="M81" i="6"/>
  <c r="L81" i="6"/>
  <c r="M76" i="6"/>
  <c r="L76" i="6"/>
  <c r="M71" i="6"/>
  <c r="L71" i="6"/>
  <c r="M66" i="6"/>
  <c r="L66" i="6"/>
  <c r="M61" i="6"/>
  <c r="L61" i="6"/>
  <c r="M56" i="6"/>
  <c r="L56" i="6"/>
  <c r="M51" i="6"/>
  <c r="L51" i="6"/>
  <c r="M46" i="6"/>
  <c r="L46" i="6"/>
  <c r="M33" i="6"/>
  <c r="L33" i="6"/>
  <c r="M28" i="6"/>
  <c r="L28" i="6"/>
  <c r="M23" i="6"/>
  <c r="L23" i="6"/>
  <c r="M18" i="6"/>
  <c r="L18" i="6"/>
  <c r="M13" i="6"/>
  <c r="L13" i="6"/>
  <c r="M8" i="6"/>
  <c r="L8" i="6"/>
  <c r="M1020" i="5"/>
  <c r="L1020" i="5"/>
  <c r="M1015" i="5"/>
  <c r="L1015" i="5"/>
  <c r="M1010" i="5"/>
  <c r="L1010" i="5"/>
  <c r="M1005" i="5"/>
  <c r="L1005" i="5"/>
  <c r="M1000" i="5"/>
  <c r="L1000" i="5"/>
  <c r="M995" i="5"/>
  <c r="L995" i="5"/>
  <c r="M990" i="5"/>
  <c r="L990" i="5"/>
  <c r="M985" i="5"/>
  <c r="L985" i="5"/>
  <c r="M980" i="5"/>
  <c r="L980" i="5"/>
  <c r="M975" i="5"/>
  <c r="L975" i="5"/>
  <c r="M970" i="5"/>
  <c r="L970" i="5"/>
  <c r="M965" i="5"/>
  <c r="L965" i="5"/>
  <c r="M960" i="5"/>
  <c r="L960" i="5"/>
  <c r="M956" i="5"/>
  <c r="L956" i="5"/>
  <c r="M951" i="5"/>
  <c r="L951" i="5"/>
  <c r="M946" i="5"/>
  <c r="L946" i="5"/>
  <c r="M941" i="5"/>
  <c r="L941" i="5"/>
  <c r="M937" i="5"/>
  <c r="L937" i="5"/>
  <c r="M932" i="5"/>
  <c r="L932" i="5"/>
  <c r="M927" i="5"/>
  <c r="L927" i="5"/>
  <c r="M922" i="5"/>
  <c r="L922" i="5"/>
  <c r="M917" i="5"/>
  <c r="L917" i="5"/>
  <c r="M912" i="5"/>
  <c r="L912" i="5"/>
  <c r="M907" i="5"/>
  <c r="L907" i="5"/>
  <c r="M902" i="5"/>
  <c r="L902" i="5"/>
  <c r="M897" i="5"/>
  <c r="L897" i="5"/>
  <c r="M892" i="5"/>
  <c r="L892" i="5"/>
  <c r="M887" i="5"/>
  <c r="L887" i="5"/>
  <c r="M882" i="5"/>
  <c r="L882" i="5"/>
  <c r="M878" i="5"/>
  <c r="L878" i="5"/>
  <c r="M873" i="5"/>
  <c r="L873" i="5"/>
  <c r="M868" i="5"/>
  <c r="L868" i="5"/>
  <c r="M863" i="5"/>
  <c r="L863" i="5"/>
  <c r="M858" i="5"/>
  <c r="L858" i="5"/>
  <c r="M853" i="5"/>
  <c r="L853" i="5"/>
  <c r="M848" i="5"/>
  <c r="L848" i="5"/>
  <c r="M843" i="5"/>
  <c r="L843" i="5"/>
  <c r="M837" i="5"/>
  <c r="L837" i="5"/>
  <c r="M833" i="5"/>
  <c r="L833" i="5"/>
  <c r="M828" i="5"/>
  <c r="L828" i="5"/>
  <c r="M823" i="5"/>
  <c r="L823" i="5"/>
  <c r="M817" i="5"/>
  <c r="L817" i="5"/>
  <c r="M812" i="5"/>
  <c r="L812" i="5"/>
  <c r="M807" i="5"/>
  <c r="L807" i="5"/>
  <c r="M802" i="5"/>
  <c r="L802" i="5"/>
  <c r="M797" i="5"/>
  <c r="L797" i="5"/>
  <c r="M792" i="5"/>
  <c r="L792" i="5"/>
  <c r="M787" i="5"/>
  <c r="L787" i="5"/>
  <c r="M782" i="5"/>
  <c r="L782" i="5"/>
  <c r="M777" i="5"/>
  <c r="L777" i="5"/>
  <c r="M772" i="5"/>
  <c r="L772" i="5"/>
  <c r="M767" i="5"/>
  <c r="L767" i="5"/>
  <c r="M762" i="5"/>
  <c r="L762" i="5"/>
  <c r="M757" i="5"/>
  <c r="L757" i="5"/>
  <c r="M753" i="5"/>
  <c r="L753" i="5"/>
  <c r="M748" i="5"/>
  <c r="L748" i="5"/>
  <c r="M743" i="5"/>
  <c r="L743" i="5"/>
  <c r="M738" i="5"/>
  <c r="L738" i="5"/>
  <c r="M733" i="5"/>
  <c r="L733" i="5"/>
  <c r="M729" i="5"/>
  <c r="L729" i="5"/>
  <c r="M724" i="5"/>
  <c r="L724" i="5"/>
  <c r="M719" i="5"/>
  <c r="L719" i="5"/>
  <c r="M714" i="5"/>
  <c r="L714" i="5"/>
  <c r="M709" i="5"/>
  <c r="L709" i="5"/>
  <c r="M704" i="5"/>
  <c r="L704" i="5"/>
  <c r="M699" i="5"/>
  <c r="L699" i="5"/>
  <c r="M693" i="5"/>
  <c r="L693" i="5"/>
  <c r="M688" i="5"/>
  <c r="L688" i="5"/>
  <c r="M683" i="5"/>
  <c r="L683" i="5"/>
  <c r="M679" i="5"/>
  <c r="L679" i="5"/>
  <c r="M674" i="5"/>
  <c r="L674" i="5"/>
  <c r="M669" i="5"/>
  <c r="L669" i="5"/>
  <c r="M664" i="5"/>
  <c r="L664" i="5"/>
  <c r="M660" i="5"/>
  <c r="L660" i="5"/>
  <c r="M655" i="5"/>
  <c r="L655" i="5"/>
  <c r="M650" i="5"/>
  <c r="L650" i="5"/>
  <c r="M645" i="5"/>
  <c r="L645" i="5"/>
  <c r="M640" i="5"/>
  <c r="L640" i="5"/>
  <c r="M635" i="5"/>
  <c r="L635" i="5"/>
  <c r="M630" i="5"/>
  <c r="L630" i="5"/>
  <c r="M625" i="5"/>
  <c r="L625" i="5"/>
  <c r="M620" i="5"/>
  <c r="L620" i="5"/>
  <c r="M614" i="5"/>
  <c r="L614" i="5"/>
  <c r="M609" i="5"/>
  <c r="L609" i="5"/>
  <c r="M604" i="5"/>
  <c r="L604" i="5"/>
  <c r="M600" i="5"/>
  <c r="L600" i="5"/>
  <c r="M595" i="5"/>
  <c r="L595" i="5"/>
  <c r="M590" i="5"/>
  <c r="L590" i="5"/>
  <c r="M585" i="5"/>
  <c r="L585" i="5"/>
  <c r="M580" i="5"/>
  <c r="L580" i="5"/>
  <c r="M575" i="5"/>
  <c r="L575" i="5"/>
  <c r="M570" i="5"/>
  <c r="L570" i="5"/>
  <c r="M565" i="5"/>
  <c r="L565" i="5"/>
  <c r="M560" i="5"/>
  <c r="L560" i="5"/>
  <c r="M555" i="5"/>
  <c r="L555" i="5"/>
  <c r="M550" i="5"/>
  <c r="L550" i="5"/>
  <c r="M545" i="5"/>
  <c r="L545" i="5"/>
  <c r="M540" i="5"/>
  <c r="L540" i="5"/>
  <c r="M535" i="5"/>
  <c r="L535" i="5"/>
  <c r="M530" i="5"/>
  <c r="L530" i="5"/>
  <c r="M525" i="5"/>
  <c r="L525" i="5"/>
  <c r="M519" i="5"/>
  <c r="L519" i="5"/>
  <c r="M514" i="5"/>
  <c r="L514" i="5"/>
  <c r="M509" i="5"/>
  <c r="L509" i="5"/>
  <c r="M504" i="5"/>
  <c r="L504" i="5"/>
  <c r="M499" i="5"/>
  <c r="L499" i="5"/>
  <c r="M494" i="5"/>
  <c r="L494" i="5"/>
  <c r="M489" i="5"/>
  <c r="L489" i="5"/>
  <c r="M484" i="5"/>
  <c r="L484" i="5"/>
  <c r="M479" i="5"/>
  <c r="L479" i="5"/>
  <c r="M474" i="5"/>
  <c r="L474" i="5"/>
  <c r="M469" i="5"/>
  <c r="L469" i="5"/>
  <c r="M464" i="5"/>
  <c r="L464" i="5"/>
  <c r="M459" i="5"/>
  <c r="L459" i="5"/>
  <c r="M454" i="5"/>
  <c r="L454" i="5"/>
  <c r="M449" i="5"/>
  <c r="L449" i="5"/>
  <c r="M444" i="5"/>
  <c r="L444" i="5"/>
  <c r="D443" i="5"/>
  <c r="M439" i="5"/>
  <c r="L439" i="5"/>
  <c r="M434" i="5"/>
  <c r="L434" i="5"/>
  <c r="M429" i="5"/>
  <c r="L429" i="5"/>
  <c r="M424" i="5"/>
  <c r="L424" i="5"/>
  <c r="M419" i="5"/>
  <c r="L419" i="5"/>
  <c r="M414" i="5"/>
  <c r="L414" i="5"/>
  <c r="M409" i="5"/>
  <c r="L409" i="5"/>
  <c r="M404" i="5"/>
  <c r="L404" i="5"/>
  <c r="M399" i="5"/>
  <c r="L399" i="5"/>
  <c r="M394" i="5"/>
  <c r="L394" i="5"/>
  <c r="M389" i="5"/>
  <c r="L389" i="5"/>
  <c r="M384" i="5"/>
  <c r="L384" i="5"/>
  <c r="M379" i="5"/>
  <c r="L379" i="5"/>
  <c r="M374" i="5"/>
  <c r="L374" i="5"/>
  <c r="M369" i="5"/>
  <c r="L369" i="5"/>
  <c r="M364" i="5"/>
  <c r="L364" i="5"/>
  <c r="M360" i="5"/>
  <c r="L360" i="5"/>
  <c r="M355" i="5"/>
  <c r="L355" i="5"/>
  <c r="M350" i="5"/>
  <c r="L350" i="5"/>
  <c r="M345" i="5"/>
  <c r="L345" i="5"/>
  <c r="M340" i="5"/>
  <c r="L340" i="5"/>
  <c r="M335" i="5"/>
  <c r="L335" i="5"/>
  <c r="M330" i="5"/>
  <c r="L330" i="5"/>
  <c r="M325" i="5"/>
  <c r="L325" i="5"/>
  <c r="M320" i="5"/>
  <c r="L320" i="5"/>
  <c r="M315" i="5"/>
  <c r="L315" i="5"/>
  <c r="M310" i="5"/>
  <c r="L310" i="5"/>
  <c r="M305" i="5"/>
  <c r="L305" i="5"/>
  <c r="M300" i="5"/>
  <c r="L300" i="5"/>
  <c r="M295" i="5"/>
  <c r="L295" i="5"/>
  <c r="M290" i="5"/>
  <c r="L290" i="5"/>
  <c r="M285" i="5"/>
  <c r="L285" i="5"/>
  <c r="M280" i="5"/>
  <c r="L280" i="5"/>
  <c r="M275" i="5"/>
  <c r="L275" i="5"/>
  <c r="M270" i="5"/>
  <c r="L270" i="5"/>
  <c r="M265" i="5"/>
  <c r="L265" i="5"/>
  <c r="M260" i="5"/>
  <c r="L260" i="5"/>
  <c r="M255" i="5"/>
  <c r="L255" i="5"/>
  <c r="M250" i="5"/>
  <c r="L250" i="5"/>
  <c r="M245" i="5"/>
  <c r="L245" i="5"/>
  <c r="M240" i="5"/>
  <c r="L240" i="5"/>
  <c r="M235" i="5"/>
  <c r="L235" i="5"/>
  <c r="M231" i="5"/>
  <c r="L231" i="5"/>
  <c r="M226" i="5"/>
  <c r="L226" i="5"/>
  <c r="M221" i="5"/>
  <c r="L221" i="5"/>
  <c r="M216" i="5"/>
  <c r="L216" i="5"/>
  <c r="M211" i="5"/>
  <c r="L211" i="5"/>
  <c r="M206" i="5"/>
  <c r="L206" i="5"/>
  <c r="M201" i="5"/>
  <c r="L201" i="5"/>
  <c r="M196" i="5"/>
  <c r="L196" i="5"/>
  <c r="M191" i="5"/>
  <c r="L191" i="5"/>
  <c r="M186" i="5"/>
  <c r="L186" i="5"/>
  <c r="M181" i="5"/>
  <c r="L181" i="5"/>
  <c r="M176" i="5"/>
  <c r="L176" i="5"/>
  <c r="M171" i="5"/>
  <c r="L171" i="5"/>
  <c r="M166" i="5"/>
  <c r="L166" i="5"/>
  <c r="M161" i="5"/>
  <c r="L161" i="5"/>
  <c r="M156" i="5"/>
  <c r="L156" i="5"/>
  <c r="M151" i="5"/>
  <c r="L151" i="5"/>
  <c r="M146" i="5"/>
  <c r="L146" i="5"/>
  <c r="M141" i="5"/>
  <c r="L141" i="5"/>
  <c r="M136" i="5"/>
  <c r="L136" i="5"/>
  <c r="M131" i="5"/>
  <c r="L131" i="5"/>
  <c r="M126" i="5"/>
  <c r="L126" i="5"/>
  <c r="M121" i="5"/>
  <c r="L121" i="5"/>
  <c r="M116" i="5"/>
  <c r="L116" i="5"/>
  <c r="M111" i="5"/>
  <c r="L111" i="5"/>
  <c r="M106" i="5"/>
  <c r="L106" i="5"/>
  <c r="M101" i="5"/>
  <c r="L101" i="5"/>
  <c r="M96" i="5"/>
  <c r="L96" i="5"/>
  <c r="M91" i="5"/>
  <c r="L91" i="5"/>
  <c r="M86" i="5"/>
  <c r="L86" i="5"/>
  <c r="M81" i="5"/>
  <c r="L81" i="5"/>
  <c r="M76" i="5"/>
  <c r="L76" i="5"/>
  <c r="M71" i="5"/>
  <c r="L71" i="5"/>
  <c r="M66" i="5"/>
  <c r="L66" i="5"/>
  <c r="M61" i="5"/>
  <c r="L61" i="5"/>
  <c r="M56" i="5"/>
  <c r="L56" i="5"/>
  <c r="M51" i="5"/>
  <c r="L51" i="5"/>
  <c r="M46" i="5"/>
  <c r="L46" i="5"/>
  <c r="M41" i="5"/>
  <c r="L41" i="5"/>
  <c r="M37" i="5"/>
  <c r="L37" i="5"/>
  <c r="M32" i="5"/>
  <c r="L32" i="5"/>
  <c r="M27" i="5"/>
  <c r="L27" i="5"/>
  <c r="M22" i="5"/>
  <c r="L22" i="5"/>
  <c r="M17" i="5"/>
  <c r="L17" i="5"/>
  <c r="M12" i="5"/>
  <c r="L12" i="5"/>
  <c r="M7" i="5"/>
  <c r="L7" i="5"/>
  <c r="M1551" i="4"/>
  <c r="L1551" i="4"/>
  <c r="M1546" i="4"/>
  <c r="L1546" i="4"/>
  <c r="M1541" i="4"/>
  <c r="L1541" i="4"/>
  <c r="M1536" i="4"/>
  <c r="L1536" i="4"/>
  <c r="M1531" i="4"/>
  <c r="L1531" i="4"/>
  <c r="M1526" i="4"/>
  <c r="L1526" i="4"/>
  <c r="M1521" i="4"/>
  <c r="L1521" i="4"/>
  <c r="M1516" i="4"/>
  <c r="L1516" i="4"/>
  <c r="M1511" i="4"/>
  <c r="L1511" i="4"/>
  <c r="M1506" i="4"/>
  <c r="L1506" i="4"/>
  <c r="M1501" i="4"/>
  <c r="L1501" i="4"/>
  <c r="M1496" i="4"/>
  <c r="L1496" i="4"/>
  <c r="M1491" i="4"/>
  <c r="L1491" i="4"/>
  <c r="M1487" i="4"/>
  <c r="L1487" i="4"/>
  <c r="M1482" i="4"/>
  <c r="L1482" i="4"/>
  <c r="M1477" i="4"/>
  <c r="L1477" i="4"/>
  <c r="M1472" i="4"/>
  <c r="L1472" i="4"/>
  <c r="M1468" i="4"/>
  <c r="L1468" i="4"/>
  <c r="M1463" i="4"/>
  <c r="L1463" i="4"/>
  <c r="M1458" i="4"/>
  <c r="L1458" i="4"/>
  <c r="M1453" i="4"/>
  <c r="L1453" i="4"/>
  <c r="M1448" i="4"/>
  <c r="L1448" i="4"/>
  <c r="M1443" i="4"/>
  <c r="L1443" i="4"/>
  <c r="M1438" i="4"/>
  <c r="L1438" i="4"/>
  <c r="M1433" i="4"/>
  <c r="L1433" i="4"/>
  <c r="M1428" i="4"/>
  <c r="L1428" i="4"/>
  <c r="M1423" i="4"/>
  <c r="L1423" i="4"/>
  <c r="M1418" i="4"/>
  <c r="L1418" i="4"/>
  <c r="M1413" i="4"/>
  <c r="L1413" i="4"/>
  <c r="M1409" i="4"/>
  <c r="L1409" i="4"/>
  <c r="M1404" i="4"/>
  <c r="L1404" i="4"/>
  <c r="M1399" i="4"/>
  <c r="L1399" i="4"/>
  <c r="M1394" i="4"/>
  <c r="L1394" i="4"/>
  <c r="M1389" i="4"/>
  <c r="L1389" i="4"/>
  <c r="M1384" i="4"/>
  <c r="L1384" i="4"/>
  <c r="M1379" i="4"/>
  <c r="L1379" i="4"/>
  <c r="M1374" i="4"/>
  <c r="L1374" i="4"/>
  <c r="M1369" i="4"/>
  <c r="L1369" i="4"/>
  <c r="M1364" i="4"/>
  <c r="L1364" i="4"/>
  <c r="M1359" i="4"/>
  <c r="L1359" i="4"/>
  <c r="M1354" i="4"/>
  <c r="L1354" i="4"/>
  <c r="M1348" i="4"/>
  <c r="L1348" i="4"/>
  <c r="M1343" i="4"/>
  <c r="L1343" i="4"/>
  <c r="M1338" i="4"/>
  <c r="L1338" i="4"/>
  <c r="M1333" i="4"/>
  <c r="L1333" i="4"/>
  <c r="M1328" i="4"/>
  <c r="L1328" i="4"/>
  <c r="M1323" i="4"/>
  <c r="L1323" i="4"/>
  <c r="M1318" i="4"/>
  <c r="L1318" i="4"/>
  <c r="M1313" i="4"/>
  <c r="L1313" i="4"/>
  <c r="M1308" i="4"/>
  <c r="L1308" i="4"/>
  <c r="M1303" i="4"/>
  <c r="L1303" i="4"/>
  <c r="M1298" i="4"/>
  <c r="L1298" i="4"/>
  <c r="M1140" i="4"/>
  <c r="L1140" i="4"/>
  <c r="M1135" i="4"/>
  <c r="L1135" i="4"/>
  <c r="M1131" i="4"/>
  <c r="L1131" i="4"/>
  <c r="M1126" i="4"/>
  <c r="L1126" i="4"/>
  <c r="M1121" i="4"/>
  <c r="L1121" i="4"/>
  <c r="M1116" i="4"/>
  <c r="L1116" i="4"/>
  <c r="M1111" i="4"/>
  <c r="L1111" i="4"/>
  <c r="M1106" i="4"/>
  <c r="L1106" i="4"/>
  <c r="M1101" i="4"/>
  <c r="L1101" i="4"/>
  <c r="M1096" i="4"/>
  <c r="L1096" i="4"/>
  <c r="M1091" i="4"/>
  <c r="L1091" i="4"/>
  <c r="M1086" i="4"/>
  <c r="L1086" i="4"/>
  <c r="M1081" i="4"/>
  <c r="L1081" i="4"/>
  <c r="M1076" i="4"/>
  <c r="L1076" i="4"/>
  <c r="M1071" i="4"/>
  <c r="L1071" i="4"/>
  <c r="M1066" i="4"/>
  <c r="L1066" i="4"/>
  <c r="M1061" i="4"/>
  <c r="L1061" i="4"/>
  <c r="M1056" i="4"/>
  <c r="L1056" i="4"/>
  <c r="M1050" i="4"/>
  <c r="L1050" i="4"/>
  <c r="M1045" i="4"/>
  <c r="L1045" i="4"/>
  <c r="M1040" i="4"/>
  <c r="L1040" i="4"/>
  <c r="M1035" i="4"/>
  <c r="L1035" i="4"/>
  <c r="M1030" i="4"/>
  <c r="L1030" i="4"/>
  <c r="M1025" i="4"/>
  <c r="L1025" i="4"/>
  <c r="M1020" i="4"/>
  <c r="L1020" i="4"/>
  <c r="M1015" i="4"/>
  <c r="L1015" i="4"/>
  <c r="M1010" i="4"/>
  <c r="L1010" i="4"/>
  <c r="M1005" i="4"/>
  <c r="L1005" i="4"/>
  <c r="M1000" i="4"/>
  <c r="L1000" i="4"/>
  <c r="M995" i="4"/>
  <c r="L995" i="4"/>
  <c r="M990" i="4"/>
  <c r="L990" i="4"/>
  <c r="M985" i="4"/>
  <c r="L985" i="4"/>
  <c r="M980" i="4"/>
  <c r="L980" i="4"/>
  <c r="M975" i="4"/>
  <c r="L975" i="4"/>
  <c r="D974" i="4"/>
  <c r="M970" i="4"/>
  <c r="L970" i="4"/>
  <c r="M965" i="4"/>
  <c r="L965" i="4"/>
  <c r="M960" i="4"/>
  <c r="L960" i="4"/>
  <c r="M955" i="4"/>
  <c r="L955" i="4"/>
  <c r="M950" i="4"/>
  <c r="L950" i="4"/>
  <c r="M945" i="4"/>
  <c r="L945" i="4"/>
  <c r="M940" i="4"/>
  <c r="L940" i="4"/>
  <c r="M935" i="4"/>
  <c r="L935" i="4"/>
  <c r="M930" i="4"/>
  <c r="L930" i="4"/>
  <c r="M925" i="4"/>
  <c r="L925" i="4"/>
  <c r="M920" i="4"/>
  <c r="L920" i="4"/>
  <c r="M915" i="4"/>
  <c r="L915" i="4"/>
  <c r="M910" i="4"/>
  <c r="L910" i="4"/>
  <c r="M905" i="4"/>
  <c r="L905" i="4"/>
  <c r="M900" i="4"/>
  <c r="L900" i="4"/>
  <c r="M895" i="4"/>
  <c r="L895" i="4"/>
  <c r="M891" i="4"/>
  <c r="L891" i="4"/>
  <c r="M886" i="4"/>
  <c r="L886" i="4"/>
  <c r="M881" i="4"/>
  <c r="L881" i="4"/>
  <c r="M876" i="4"/>
  <c r="L876" i="4"/>
  <c r="M871" i="4"/>
  <c r="L871" i="4"/>
  <c r="M866" i="4"/>
  <c r="L866" i="4"/>
  <c r="M861" i="4"/>
  <c r="L861" i="4"/>
  <c r="M856" i="4"/>
  <c r="L856" i="4"/>
  <c r="M851" i="4"/>
  <c r="L851" i="4"/>
  <c r="M846" i="4"/>
  <c r="L846" i="4"/>
  <c r="M841" i="4"/>
  <c r="L841" i="4"/>
  <c r="M836" i="4"/>
  <c r="L836" i="4"/>
  <c r="M831" i="4"/>
  <c r="L831" i="4"/>
  <c r="M826" i="4"/>
  <c r="L826" i="4"/>
  <c r="M821" i="4"/>
  <c r="L821" i="4"/>
  <c r="M816" i="4"/>
  <c r="L816" i="4"/>
  <c r="M811" i="4"/>
  <c r="L811" i="4"/>
  <c r="M806" i="4"/>
  <c r="L806" i="4"/>
  <c r="M801" i="4"/>
  <c r="L801" i="4"/>
  <c r="M796" i="4"/>
  <c r="L796" i="4"/>
  <c r="M791" i="4"/>
  <c r="L791" i="4"/>
  <c r="M786" i="4"/>
  <c r="L786" i="4"/>
  <c r="M781" i="4"/>
  <c r="L781" i="4"/>
  <c r="M776" i="4"/>
  <c r="L776" i="4"/>
  <c r="M771" i="4"/>
  <c r="L771" i="4"/>
  <c r="M766" i="4"/>
  <c r="L766" i="4"/>
  <c r="M762" i="4"/>
  <c r="L762" i="4"/>
  <c r="M757" i="4"/>
  <c r="L757" i="4"/>
  <c r="M752" i="4"/>
  <c r="L752" i="4"/>
  <c r="M747" i="4"/>
  <c r="L747" i="4"/>
  <c r="M742" i="4"/>
  <c r="L742" i="4"/>
  <c r="M737" i="4"/>
  <c r="L737" i="4"/>
  <c r="M732" i="4"/>
  <c r="L732" i="4"/>
  <c r="M727" i="4"/>
  <c r="L727" i="4"/>
  <c r="M722" i="4"/>
  <c r="L722" i="4"/>
  <c r="M717" i="4"/>
  <c r="L717" i="4"/>
  <c r="M712" i="4"/>
  <c r="L712" i="4"/>
  <c r="M707" i="4"/>
  <c r="L707" i="4"/>
  <c r="M702" i="4"/>
  <c r="L702" i="4"/>
  <c r="M697" i="4"/>
  <c r="L697" i="4"/>
  <c r="M692" i="4"/>
  <c r="L692" i="4"/>
  <c r="M687" i="4"/>
  <c r="L687" i="4"/>
  <c r="M682" i="4"/>
  <c r="L682" i="4"/>
  <c r="M677" i="4"/>
  <c r="L677" i="4"/>
  <c r="M672" i="4"/>
  <c r="L672" i="4"/>
  <c r="M667" i="4"/>
  <c r="L667" i="4"/>
  <c r="M662" i="4"/>
  <c r="L662" i="4"/>
  <c r="M657" i="4"/>
  <c r="L657" i="4"/>
  <c r="M652" i="4"/>
  <c r="L652" i="4"/>
  <c r="M647" i="4"/>
  <c r="L647" i="4"/>
  <c r="M642" i="4"/>
  <c r="L642" i="4"/>
  <c r="M637" i="4"/>
  <c r="L637" i="4"/>
  <c r="M632" i="4"/>
  <c r="L632" i="4"/>
  <c r="M627" i="4"/>
  <c r="L627" i="4"/>
  <c r="M622" i="4"/>
  <c r="L622" i="4"/>
  <c r="M617" i="4"/>
  <c r="L617" i="4"/>
  <c r="M612" i="4"/>
  <c r="L612" i="4"/>
  <c r="M607" i="4"/>
  <c r="L607" i="4"/>
  <c r="M602" i="4"/>
  <c r="L602" i="4"/>
  <c r="M597" i="4"/>
  <c r="L597" i="4"/>
  <c r="M592" i="4"/>
  <c r="L592" i="4"/>
  <c r="M587" i="4"/>
  <c r="L587" i="4"/>
  <c r="M582" i="4"/>
  <c r="L582" i="4"/>
  <c r="M577" i="4"/>
  <c r="L577" i="4"/>
  <c r="M572" i="4"/>
  <c r="L572" i="4"/>
  <c r="M568" i="4"/>
  <c r="L568" i="4"/>
  <c r="M563" i="4"/>
  <c r="L563" i="4"/>
  <c r="M558" i="4"/>
  <c r="L558" i="4"/>
  <c r="M553" i="4"/>
  <c r="L553" i="4"/>
  <c r="M548" i="4"/>
  <c r="L548" i="4"/>
  <c r="M543" i="4"/>
  <c r="L543" i="4"/>
  <c r="M538" i="4"/>
  <c r="L538" i="4"/>
  <c r="M533" i="4"/>
  <c r="L533" i="4"/>
  <c r="M528" i="4"/>
  <c r="L528" i="4"/>
  <c r="M523" i="4"/>
  <c r="L523" i="4"/>
  <c r="M518" i="4"/>
  <c r="L518" i="4"/>
  <c r="M513" i="4"/>
  <c r="L513" i="4"/>
  <c r="M508" i="4"/>
  <c r="L508" i="4"/>
  <c r="M503" i="4"/>
  <c r="L503" i="4"/>
  <c r="M498" i="4"/>
  <c r="L498" i="4"/>
  <c r="M493" i="4"/>
  <c r="L493" i="4"/>
  <c r="M488" i="4"/>
  <c r="L488" i="4"/>
  <c r="M483" i="4"/>
  <c r="L483" i="4"/>
  <c r="M478" i="4"/>
  <c r="L478" i="4"/>
  <c r="M473" i="4"/>
  <c r="L473" i="4"/>
  <c r="M468" i="4"/>
  <c r="L468" i="4"/>
  <c r="M463" i="4"/>
  <c r="L463" i="4"/>
  <c r="M458" i="4"/>
  <c r="L458" i="4"/>
  <c r="M453" i="4"/>
  <c r="L453" i="4"/>
  <c r="M448" i="4"/>
  <c r="L448" i="4"/>
  <c r="M443" i="4"/>
  <c r="L443" i="4"/>
  <c r="M438" i="4"/>
  <c r="L438" i="4"/>
  <c r="M433" i="4"/>
  <c r="L433" i="4"/>
  <c r="M428" i="4"/>
  <c r="L428" i="4"/>
  <c r="M423" i="4"/>
  <c r="L423" i="4"/>
  <c r="M418" i="4"/>
  <c r="L418" i="4"/>
  <c r="M413" i="4"/>
  <c r="L413" i="4"/>
  <c r="M408" i="4"/>
  <c r="L408" i="4"/>
  <c r="M403" i="4"/>
  <c r="L403" i="4"/>
  <c r="M398" i="4"/>
  <c r="L398" i="4"/>
  <c r="M393" i="4"/>
  <c r="L393" i="4"/>
  <c r="M387" i="4"/>
  <c r="L387" i="4"/>
  <c r="M382" i="4"/>
  <c r="L382" i="4"/>
  <c r="M377" i="4"/>
  <c r="L377" i="4"/>
  <c r="M372" i="4"/>
  <c r="L372" i="4"/>
  <c r="M367" i="4"/>
  <c r="L367" i="4"/>
  <c r="M362" i="4"/>
  <c r="L362" i="4"/>
  <c r="M357" i="4"/>
  <c r="L357" i="4"/>
  <c r="M352" i="4"/>
  <c r="L352" i="4"/>
  <c r="M347" i="4"/>
  <c r="L347" i="4"/>
  <c r="M342" i="4"/>
  <c r="L342" i="4"/>
  <c r="M337" i="4"/>
  <c r="L337" i="4"/>
  <c r="M332" i="4"/>
  <c r="L332" i="4"/>
  <c r="M327" i="4"/>
  <c r="L327" i="4"/>
  <c r="M322" i="4"/>
  <c r="L322" i="4"/>
  <c r="M317" i="4"/>
  <c r="L317" i="4"/>
  <c r="M312" i="4"/>
  <c r="L312" i="4"/>
  <c r="M307" i="4"/>
  <c r="L307" i="4"/>
  <c r="M302" i="4"/>
  <c r="L302" i="4"/>
  <c r="M297" i="4"/>
  <c r="L297" i="4"/>
  <c r="M292" i="4"/>
  <c r="L292" i="4"/>
  <c r="M286" i="4"/>
  <c r="L286" i="4"/>
  <c r="M281" i="4"/>
  <c r="L281" i="4"/>
  <c r="M276" i="4"/>
  <c r="L276" i="4"/>
  <c r="M271" i="4"/>
  <c r="L271" i="4"/>
  <c r="M266" i="4"/>
  <c r="L266" i="4"/>
  <c r="M261" i="4"/>
  <c r="L261" i="4"/>
  <c r="M256" i="4"/>
  <c r="L256" i="4"/>
  <c r="M251" i="4"/>
  <c r="L251" i="4"/>
  <c r="M246" i="4"/>
  <c r="L246" i="4"/>
  <c r="M241" i="4"/>
  <c r="L241" i="4"/>
  <c r="M236" i="4"/>
  <c r="L236" i="4"/>
  <c r="M231" i="4"/>
  <c r="L231" i="4"/>
  <c r="M226" i="4"/>
  <c r="L226" i="4"/>
  <c r="M221" i="4"/>
  <c r="L221" i="4"/>
  <c r="M216" i="4"/>
  <c r="L216" i="4"/>
  <c r="M211" i="4"/>
  <c r="L211" i="4"/>
  <c r="M206" i="4"/>
  <c r="L206" i="4"/>
  <c r="M201" i="4"/>
  <c r="L201" i="4"/>
  <c r="M196" i="4"/>
  <c r="L196" i="4"/>
  <c r="M191" i="4"/>
  <c r="L191" i="4"/>
  <c r="M186" i="4"/>
  <c r="L186" i="4"/>
  <c r="M181" i="4"/>
  <c r="L181" i="4"/>
  <c r="M176" i="4"/>
  <c r="L176" i="4"/>
  <c r="M171" i="4"/>
  <c r="L171" i="4"/>
  <c r="M166" i="4"/>
  <c r="L166" i="4"/>
  <c r="M161" i="4"/>
  <c r="L161" i="4"/>
  <c r="M156" i="4"/>
  <c r="L156" i="4"/>
  <c r="M151" i="4"/>
  <c r="L151" i="4"/>
  <c r="M146" i="4"/>
  <c r="L146" i="4"/>
  <c r="M141" i="4"/>
  <c r="L141" i="4"/>
  <c r="M136" i="4"/>
  <c r="L136" i="4"/>
  <c r="M131" i="4"/>
  <c r="L131" i="4"/>
  <c r="M126" i="4"/>
  <c r="L126" i="4"/>
  <c r="M121" i="4"/>
  <c r="L121" i="4"/>
  <c r="M116" i="4"/>
  <c r="L116" i="4"/>
  <c r="M111" i="4"/>
  <c r="L111" i="4"/>
  <c r="M106" i="4"/>
  <c r="L106" i="4"/>
  <c r="M101" i="4"/>
  <c r="L101" i="4"/>
  <c r="M96" i="4"/>
  <c r="L96" i="4"/>
  <c r="M91" i="4"/>
  <c r="L91" i="4"/>
  <c r="M86" i="4"/>
  <c r="L86" i="4"/>
  <c r="M81" i="4"/>
  <c r="L81" i="4"/>
  <c r="M76" i="4"/>
  <c r="L76" i="4"/>
  <c r="M71" i="4"/>
  <c r="L71" i="4"/>
  <c r="M66" i="4"/>
  <c r="L66" i="4"/>
  <c r="M61" i="4"/>
  <c r="L61" i="4"/>
  <c r="M56" i="4"/>
  <c r="L56" i="4"/>
  <c r="M51" i="4"/>
  <c r="L51" i="4"/>
  <c r="M46" i="4"/>
  <c r="L46" i="4"/>
  <c r="M33" i="4"/>
  <c r="L33" i="4"/>
  <c r="M28" i="4"/>
  <c r="L28" i="4"/>
  <c r="M23" i="4"/>
  <c r="L23" i="4"/>
  <c r="M18" i="4"/>
  <c r="L18" i="4"/>
  <c r="M13" i="4"/>
  <c r="L13" i="4"/>
  <c r="M8" i="4"/>
  <c r="L8" i="4"/>
  <c r="M1551" i="3"/>
  <c r="L1551" i="3"/>
  <c r="M1546" i="3"/>
  <c r="L1546" i="3"/>
  <c r="M1541" i="3"/>
  <c r="L1541" i="3"/>
  <c r="M1536" i="3"/>
  <c r="L1536" i="3"/>
  <c r="M1531" i="3"/>
  <c r="L1531" i="3"/>
  <c r="M1526" i="3"/>
  <c r="L1526" i="3"/>
  <c r="M1521" i="3"/>
  <c r="L1521" i="3"/>
  <c r="M1516" i="3"/>
  <c r="L1516" i="3"/>
  <c r="M1511" i="3"/>
  <c r="L1511" i="3"/>
  <c r="M1506" i="3"/>
  <c r="L1506" i="3"/>
  <c r="M1501" i="3"/>
  <c r="L1501" i="3"/>
  <c r="M1496" i="3"/>
  <c r="L1496" i="3"/>
  <c r="M1491" i="3"/>
  <c r="L1491" i="3"/>
  <c r="M1487" i="3"/>
  <c r="L1487" i="3"/>
  <c r="M1482" i="3"/>
  <c r="L1482" i="3"/>
  <c r="M1477" i="3"/>
  <c r="L1477" i="3"/>
  <c r="M1472" i="3"/>
  <c r="L1472" i="3"/>
  <c r="M1468" i="3"/>
  <c r="L1468" i="3"/>
  <c r="M1463" i="3"/>
  <c r="L1463" i="3"/>
  <c r="M1458" i="3"/>
  <c r="L1458" i="3"/>
  <c r="M1453" i="3"/>
  <c r="L1453" i="3"/>
  <c r="M1448" i="3"/>
  <c r="L1448" i="3"/>
  <c r="M1443" i="3"/>
  <c r="L1443" i="3"/>
  <c r="M1438" i="3"/>
  <c r="L1438" i="3"/>
  <c r="M1433" i="3"/>
  <c r="L1433" i="3"/>
  <c r="M1428" i="3"/>
  <c r="L1428" i="3"/>
  <c r="M1423" i="3"/>
  <c r="L1423" i="3"/>
  <c r="M1418" i="3"/>
  <c r="L1418" i="3"/>
  <c r="M1413" i="3"/>
  <c r="L1413" i="3"/>
  <c r="M1409" i="3"/>
  <c r="L1409" i="3"/>
  <c r="M1404" i="3"/>
  <c r="L1404" i="3"/>
  <c r="M1399" i="3"/>
  <c r="L1399" i="3"/>
  <c r="M1394" i="3"/>
  <c r="L1394" i="3"/>
  <c r="M1389" i="3"/>
  <c r="L1389" i="3"/>
  <c r="M1384" i="3"/>
  <c r="L1384" i="3"/>
  <c r="M1379" i="3"/>
  <c r="L1379" i="3"/>
  <c r="M1374" i="3"/>
  <c r="L1374" i="3"/>
  <c r="M1369" i="3"/>
  <c r="L1369" i="3"/>
  <c r="M1364" i="3"/>
  <c r="L1364" i="3"/>
  <c r="M1359" i="3"/>
  <c r="L1359" i="3"/>
  <c r="M1354" i="3"/>
  <c r="L1354" i="3"/>
  <c r="M1348" i="3"/>
  <c r="L1348" i="3"/>
  <c r="M1343" i="3"/>
  <c r="L1343" i="3"/>
  <c r="M1338" i="3"/>
  <c r="L1338" i="3"/>
  <c r="M1333" i="3"/>
  <c r="L1333" i="3"/>
  <c r="M1328" i="3"/>
  <c r="L1328" i="3"/>
  <c r="M1323" i="3"/>
  <c r="L1323" i="3"/>
  <c r="M1318" i="3"/>
  <c r="L1318" i="3"/>
  <c r="M1313" i="3"/>
  <c r="L1313" i="3"/>
  <c r="M1308" i="3"/>
  <c r="L1308" i="3"/>
  <c r="M1303" i="3"/>
  <c r="L1303" i="3"/>
  <c r="M1298" i="3"/>
  <c r="L1298" i="3"/>
  <c r="M1293" i="3"/>
  <c r="L1293" i="3"/>
  <c r="M1288" i="3"/>
  <c r="L1288" i="3"/>
  <c r="M1284" i="3"/>
  <c r="L1284" i="3"/>
  <c r="M1279" i="3"/>
  <c r="L1279" i="3"/>
  <c r="M1274" i="3"/>
  <c r="L1274" i="3"/>
  <c r="M1269" i="3"/>
  <c r="L1269" i="3"/>
  <c r="M1264" i="3"/>
  <c r="L1264" i="3"/>
  <c r="M1260" i="3"/>
  <c r="L1260" i="3"/>
  <c r="M1255" i="3"/>
  <c r="L1255" i="3"/>
  <c r="M1250" i="3"/>
  <c r="L1250" i="3"/>
  <c r="M1245" i="3"/>
  <c r="L1245" i="3"/>
  <c r="M1240" i="3"/>
  <c r="L1240" i="3"/>
  <c r="M1235" i="3"/>
  <c r="L1235" i="3"/>
  <c r="M1230" i="3"/>
  <c r="L1230" i="3"/>
  <c r="M1224" i="3"/>
  <c r="L1224" i="3"/>
  <c r="M1219" i="3"/>
  <c r="L1219" i="3"/>
  <c r="M1214" i="3"/>
  <c r="L1214" i="3"/>
  <c r="M1210" i="3"/>
  <c r="L1210" i="3"/>
  <c r="M1205" i="3"/>
  <c r="L1205" i="3"/>
  <c r="M1200" i="3"/>
  <c r="L1200" i="3"/>
  <c r="M1195" i="3"/>
  <c r="L1195" i="3"/>
  <c r="M1191" i="3"/>
  <c r="L1191" i="3"/>
  <c r="M1186" i="3"/>
  <c r="L1186" i="3"/>
  <c r="M1181" i="3"/>
  <c r="L1181" i="3"/>
  <c r="M1176" i="3"/>
  <c r="L1176" i="3"/>
  <c r="M1171" i="3"/>
  <c r="L1171" i="3"/>
  <c r="M1166" i="3"/>
  <c r="L1166" i="3"/>
  <c r="M1161" i="3"/>
  <c r="L1161" i="3"/>
  <c r="M1156" i="3"/>
  <c r="L1156" i="3"/>
  <c r="M1151" i="3"/>
  <c r="L1151" i="3"/>
  <c r="M1145" i="3"/>
  <c r="L1145" i="3"/>
  <c r="M1140" i="3"/>
  <c r="L1140" i="3"/>
  <c r="M1135" i="3"/>
  <c r="L1135" i="3"/>
  <c r="M1131" i="3"/>
  <c r="L1131" i="3"/>
  <c r="M1126" i="3"/>
  <c r="L1126" i="3"/>
  <c r="M1121" i="3"/>
  <c r="L1121" i="3"/>
  <c r="M1116" i="3"/>
  <c r="L1116" i="3"/>
  <c r="M1111" i="3"/>
  <c r="L1111" i="3"/>
  <c r="M1106" i="3"/>
  <c r="L1106" i="3"/>
  <c r="M1101" i="3"/>
  <c r="L1101" i="3"/>
  <c r="M1096" i="3"/>
  <c r="L1096" i="3"/>
  <c r="M1091" i="3"/>
  <c r="L1091" i="3"/>
  <c r="M1086" i="3"/>
  <c r="L1086" i="3"/>
  <c r="M1081" i="3"/>
  <c r="L1081" i="3"/>
  <c r="M1076" i="3"/>
  <c r="L1076" i="3"/>
  <c r="M1071" i="3"/>
  <c r="L1071" i="3"/>
  <c r="M1066" i="3"/>
  <c r="L1066" i="3"/>
  <c r="M1061" i="3"/>
  <c r="L1061" i="3"/>
  <c r="M1056" i="3"/>
  <c r="L1056" i="3"/>
  <c r="M1050" i="3"/>
  <c r="L1050" i="3"/>
  <c r="M1045" i="3"/>
  <c r="L1045" i="3"/>
  <c r="M1040" i="3"/>
  <c r="L1040" i="3"/>
  <c r="M1035" i="3"/>
  <c r="L1035" i="3"/>
  <c r="M1030" i="3"/>
  <c r="L1030" i="3"/>
  <c r="M1025" i="3"/>
  <c r="L1025" i="3"/>
  <c r="M1020" i="3"/>
  <c r="L1020" i="3"/>
  <c r="M1015" i="3"/>
  <c r="L1015" i="3"/>
  <c r="M1010" i="3"/>
  <c r="L1010" i="3"/>
  <c r="M1005" i="3"/>
  <c r="L1005" i="3"/>
  <c r="M1000" i="3"/>
  <c r="L1000" i="3"/>
  <c r="M995" i="3"/>
  <c r="L995" i="3"/>
  <c r="M990" i="3"/>
  <c r="L990" i="3"/>
  <c r="M985" i="3"/>
  <c r="L985" i="3"/>
  <c r="M980" i="3"/>
  <c r="L980" i="3"/>
  <c r="M975" i="3"/>
  <c r="L975" i="3"/>
  <c r="D974" i="3"/>
  <c r="M970" i="3"/>
  <c r="L970" i="3"/>
  <c r="M965" i="3"/>
  <c r="L965" i="3"/>
  <c r="M960" i="3"/>
  <c r="L960" i="3"/>
  <c r="M955" i="3"/>
  <c r="L955" i="3"/>
  <c r="M950" i="3"/>
  <c r="L950" i="3"/>
  <c r="M945" i="3"/>
  <c r="L945" i="3"/>
  <c r="M940" i="3"/>
  <c r="L940" i="3"/>
  <c r="M935" i="3"/>
  <c r="L935" i="3"/>
  <c r="M930" i="3"/>
  <c r="L930" i="3"/>
  <c r="M925" i="3"/>
  <c r="L925" i="3"/>
  <c r="M920" i="3"/>
  <c r="L920" i="3"/>
  <c r="M915" i="3"/>
  <c r="L915" i="3"/>
  <c r="M910" i="3"/>
  <c r="L910" i="3"/>
  <c r="M905" i="3"/>
  <c r="L905" i="3"/>
  <c r="M900" i="3"/>
  <c r="L900" i="3"/>
  <c r="M895" i="3"/>
  <c r="L895" i="3"/>
  <c r="M891" i="3"/>
  <c r="L891" i="3"/>
  <c r="M886" i="3"/>
  <c r="L886" i="3"/>
  <c r="M881" i="3"/>
  <c r="L881" i="3"/>
  <c r="M876" i="3"/>
  <c r="L876" i="3"/>
  <c r="M871" i="3"/>
  <c r="L871" i="3"/>
  <c r="M866" i="3"/>
  <c r="L866" i="3"/>
  <c r="M861" i="3"/>
  <c r="L861" i="3"/>
  <c r="M856" i="3"/>
  <c r="L856" i="3"/>
  <c r="M851" i="3"/>
  <c r="L851" i="3"/>
  <c r="M846" i="3"/>
  <c r="L846" i="3"/>
  <c r="M841" i="3"/>
  <c r="L841" i="3"/>
  <c r="M836" i="3"/>
  <c r="L836" i="3"/>
  <c r="M831" i="3"/>
  <c r="L831" i="3"/>
  <c r="M826" i="3"/>
  <c r="L826" i="3"/>
  <c r="M821" i="3"/>
  <c r="L821" i="3"/>
  <c r="M816" i="3"/>
  <c r="L816" i="3"/>
  <c r="M811" i="3"/>
  <c r="L811" i="3"/>
  <c r="M806" i="3"/>
  <c r="L806" i="3"/>
  <c r="M801" i="3"/>
  <c r="L801" i="3"/>
  <c r="M796" i="3"/>
  <c r="L796" i="3"/>
  <c r="M791" i="3"/>
  <c r="L791" i="3"/>
  <c r="M786" i="3"/>
  <c r="L786" i="3"/>
  <c r="M781" i="3"/>
  <c r="L781" i="3"/>
  <c r="M776" i="3"/>
  <c r="L776" i="3"/>
  <c r="M771" i="3"/>
  <c r="L771" i="3"/>
  <c r="M766" i="3"/>
  <c r="L766" i="3"/>
  <c r="M762" i="3"/>
  <c r="L762" i="3"/>
  <c r="M757" i="3"/>
  <c r="L757" i="3"/>
  <c r="M752" i="3"/>
  <c r="L752" i="3"/>
  <c r="M747" i="3"/>
  <c r="L747" i="3"/>
  <c r="M742" i="3"/>
  <c r="L742" i="3"/>
  <c r="M737" i="3"/>
  <c r="L737" i="3"/>
  <c r="M732" i="3"/>
  <c r="L732" i="3"/>
  <c r="M727" i="3"/>
  <c r="L727" i="3"/>
  <c r="M722" i="3"/>
  <c r="L722" i="3"/>
  <c r="M717" i="3"/>
  <c r="L717" i="3"/>
  <c r="M712" i="3"/>
  <c r="L712" i="3"/>
  <c r="M707" i="3"/>
  <c r="L707" i="3"/>
  <c r="M702" i="3"/>
  <c r="L702" i="3"/>
  <c r="M697" i="3"/>
  <c r="L697" i="3"/>
  <c r="M692" i="3"/>
  <c r="L692" i="3"/>
  <c r="M687" i="3"/>
  <c r="L687" i="3"/>
  <c r="M682" i="3"/>
  <c r="L682" i="3"/>
  <c r="M677" i="3"/>
  <c r="L677" i="3"/>
  <c r="M672" i="3"/>
  <c r="L672" i="3"/>
  <c r="M667" i="3"/>
  <c r="L667" i="3"/>
  <c r="M662" i="3"/>
  <c r="L662" i="3"/>
  <c r="M657" i="3"/>
  <c r="L657" i="3"/>
  <c r="M652" i="3"/>
  <c r="L652" i="3"/>
  <c r="M647" i="3"/>
  <c r="L647" i="3"/>
  <c r="M642" i="3"/>
  <c r="L642" i="3"/>
  <c r="M637" i="3"/>
  <c r="L637" i="3"/>
  <c r="M632" i="3"/>
  <c r="L632" i="3"/>
  <c r="M627" i="3"/>
  <c r="L627" i="3"/>
  <c r="M622" i="3"/>
  <c r="L622" i="3"/>
  <c r="M617" i="3"/>
  <c r="L617" i="3"/>
  <c r="M612" i="3"/>
  <c r="L612" i="3"/>
  <c r="M607" i="3"/>
  <c r="L607" i="3"/>
  <c r="M602" i="3"/>
  <c r="L602" i="3"/>
  <c r="M597" i="3"/>
  <c r="L597" i="3"/>
  <c r="M592" i="3"/>
  <c r="L592" i="3"/>
  <c r="M587" i="3"/>
  <c r="L587" i="3"/>
  <c r="M582" i="3"/>
  <c r="L582" i="3"/>
  <c r="M577" i="3"/>
  <c r="L577" i="3"/>
  <c r="M572" i="3"/>
  <c r="L572" i="3"/>
  <c r="M568" i="3"/>
  <c r="L568" i="3"/>
  <c r="M563" i="3"/>
  <c r="L563" i="3"/>
  <c r="M558" i="3"/>
  <c r="L558" i="3"/>
  <c r="M553" i="3"/>
  <c r="L553" i="3"/>
  <c r="M548" i="3"/>
  <c r="L548" i="3"/>
  <c r="M543" i="3"/>
  <c r="L543" i="3"/>
  <c r="M538" i="3"/>
  <c r="L538" i="3"/>
  <c r="M533" i="3"/>
  <c r="L533" i="3"/>
  <c r="M528" i="3"/>
  <c r="L528" i="3"/>
  <c r="M523" i="3"/>
  <c r="L523" i="3"/>
  <c r="M518" i="3"/>
  <c r="L518" i="3"/>
  <c r="M513" i="3"/>
  <c r="L513" i="3"/>
  <c r="M508" i="3"/>
  <c r="L508" i="3"/>
  <c r="M503" i="3"/>
  <c r="L503" i="3"/>
  <c r="M498" i="3"/>
  <c r="L498" i="3"/>
  <c r="M493" i="3"/>
  <c r="L493" i="3"/>
  <c r="M488" i="3"/>
  <c r="L488" i="3"/>
  <c r="M483" i="3"/>
  <c r="L483" i="3"/>
  <c r="M478" i="3"/>
  <c r="L478" i="3"/>
  <c r="M473" i="3"/>
  <c r="L473" i="3"/>
  <c r="M468" i="3"/>
  <c r="L468" i="3"/>
  <c r="M463" i="3"/>
  <c r="L463" i="3"/>
  <c r="M458" i="3"/>
  <c r="L458" i="3"/>
  <c r="M453" i="3"/>
  <c r="L453" i="3"/>
  <c r="M448" i="3"/>
  <c r="L448" i="3"/>
  <c r="M443" i="3"/>
  <c r="L443" i="3"/>
  <c r="M438" i="3"/>
  <c r="L438" i="3"/>
  <c r="M433" i="3"/>
  <c r="L433" i="3"/>
  <c r="M428" i="3"/>
  <c r="L428" i="3"/>
  <c r="M423" i="3"/>
  <c r="L423" i="3"/>
  <c r="M418" i="3"/>
  <c r="L418" i="3"/>
  <c r="M413" i="3"/>
  <c r="L413" i="3"/>
  <c r="M408" i="3"/>
  <c r="L408" i="3"/>
  <c r="M403" i="3"/>
  <c r="L403" i="3"/>
  <c r="M398" i="3"/>
  <c r="L398" i="3"/>
  <c r="M393" i="3"/>
  <c r="L393" i="3"/>
  <c r="M387" i="3"/>
  <c r="L387" i="3"/>
  <c r="M382" i="3"/>
  <c r="L382" i="3"/>
  <c r="M377" i="3"/>
  <c r="L377" i="3"/>
  <c r="M372" i="3"/>
  <c r="L372" i="3"/>
  <c r="M367" i="3"/>
  <c r="L367" i="3"/>
  <c r="M362" i="3"/>
  <c r="L362" i="3"/>
  <c r="M357" i="3"/>
  <c r="L357" i="3"/>
  <c r="M352" i="3"/>
  <c r="L352" i="3"/>
  <c r="M347" i="3"/>
  <c r="L347" i="3"/>
  <c r="M342" i="3"/>
  <c r="L342" i="3"/>
  <c r="M337" i="3"/>
  <c r="L337" i="3"/>
  <c r="M332" i="3"/>
  <c r="L332" i="3"/>
  <c r="M327" i="3"/>
  <c r="L327" i="3"/>
  <c r="M322" i="3"/>
  <c r="L322" i="3"/>
  <c r="M317" i="3"/>
  <c r="L317" i="3"/>
  <c r="M312" i="3"/>
  <c r="L312" i="3"/>
  <c r="M307" i="3"/>
  <c r="L307" i="3"/>
  <c r="M302" i="3"/>
  <c r="L302" i="3"/>
  <c r="M297" i="3"/>
  <c r="L297" i="3"/>
  <c r="M292" i="3"/>
  <c r="L292" i="3"/>
  <c r="M286" i="3"/>
  <c r="L286" i="3"/>
  <c r="M281" i="3"/>
  <c r="L281" i="3"/>
  <c r="M276" i="3"/>
  <c r="L276" i="3"/>
  <c r="M271" i="3"/>
  <c r="L271" i="3"/>
  <c r="M266" i="3"/>
  <c r="L266" i="3"/>
  <c r="M261" i="3"/>
  <c r="L261" i="3"/>
  <c r="M256" i="3"/>
  <c r="L256" i="3"/>
  <c r="M251" i="3"/>
  <c r="L251" i="3"/>
  <c r="M246" i="3"/>
  <c r="L246" i="3"/>
  <c r="M241" i="3"/>
  <c r="L241" i="3"/>
  <c r="M236" i="3"/>
  <c r="L236" i="3"/>
  <c r="M231" i="3"/>
  <c r="L231" i="3"/>
  <c r="M226" i="3"/>
  <c r="L226" i="3"/>
  <c r="M221" i="3"/>
  <c r="L221" i="3"/>
  <c r="M216" i="3"/>
  <c r="L216" i="3"/>
  <c r="M211" i="3"/>
  <c r="L211" i="3"/>
  <c r="M206" i="3"/>
  <c r="L206" i="3"/>
  <c r="M201" i="3"/>
  <c r="L201" i="3"/>
  <c r="M196" i="3"/>
  <c r="L196" i="3"/>
  <c r="M191" i="3"/>
  <c r="L191" i="3"/>
  <c r="M186" i="3"/>
  <c r="L186" i="3"/>
  <c r="M181" i="3"/>
  <c r="L181" i="3"/>
  <c r="M176" i="3"/>
  <c r="L176" i="3"/>
  <c r="M171" i="3"/>
  <c r="L171" i="3"/>
  <c r="M166" i="3"/>
  <c r="L166" i="3"/>
  <c r="M161" i="3"/>
  <c r="L161" i="3"/>
  <c r="M156" i="3"/>
  <c r="L156" i="3"/>
  <c r="M151" i="3"/>
  <c r="L151" i="3"/>
  <c r="M146" i="3"/>
  <c r="L146" i="3"/>
  <c r="M141" i="3"/>
  <c r="L141" i="3"/>
  <c r="M136" i="3"/>
  <c r="L136" i="3"/>
  <c r="M131" i="3"/>
  <c r="L131" i="3"/>
  <c r="M126" i="3"/>
  <c r="L126" i="3"/>
  <c r="M121" i="3"/>
  <c r="L121" i="3"/>
  <c r="M116" i="3"/>
  <c r="L116" i="3"/>
  <c r="M111" i="3"/>
  <c r="L111" i="3"/>
  <c r="M106" i="3"/>
  <c r="L106" i="3"/>
  <c r="M101" i="3"/>
  <c r="L101" i="3"/>
  <c r="M96" i="3"/>
  <c r="M91" i="3"/>
  <c r="L91" i="3"/>
  <c r="M86" i="3"/>
  <c r="L86" i="3"/>
  <c r="M81" i="3"/>
  <c r="L81" i="3"/>
  <c r="M76" i="3"/>
  <c r="L76" i="3"/>
  <c r="M71" i="3"/>
  <c r="L71" i="3"/>
  <c r="M66" i="3"/>
  <c r="L66" i="3"/>
  <c r="M61" i="3"/>
  <c r="L61" i="3"/>
  <c r="M56" i="3"/>
  <c r="L56" i="3"/>
  <c r="M51" i="3"/>
  <c r="L51" i="3"/>
  <c r="M46" i="3"/>
  <c r="L46" i="3"/>
  <c r="M33" i="3"/>
  <c r="L33" i="3"/>
  <c r="M28" i="3"/>
  <c r="L28" i="3"/>
  <c r="M23" i="3"/>
  <c r="L23" i="3"/>
  <c r="M18" i="3"/>
  <c r="L18" i="3"/>
  <c r="M13" i="3"/>
  <c r="L13" i="3"/>
  <c r="M8" i="3"/>
  <c r="L8" i="3"/>
  <c r="M832" i="2"/>
  <c r="L832" i="2"/>
  <c r="M827" i="2"/>
  <c r="L827" i="2"/>
  <c r="M822" i="2"/>
  <c r="L822" i="2"/>
  <c r="M817" i="2"/>
  <c r="L817" i="2"/>
  <c r="M812" i="2"/>
  <c r="L812" i="2"/>
  <c r="M807" i="2"/>
  <c r="L807" i="2"/>
  <c r="M802" i="2"/>
  <c r="L802" i="2"/>
  <c r="M797" i="2"/>
  <c r="L797" i="2"/>
  <c r="M792" i="2"/>
  <c r="L792" i="2"/>
  <c r="M787" i="2"/>
  <c r="L787" i="2"/>
  <c r="M782" i="2"/>
  <c r="L782" i="2"/>
  <c r="M777" i="2"/>
  <c r="L777" i="2"/>
  <c r="M772" i="2"/>
  <c r="L772" i="2"/>
  <c r="M768" i="2"/>
  <c r="L768" i="2"/>
  <c r="M763" i="2"/>
  <c r="L763" i="2"/>
  <c r="M758" i="2"/>
  <c r="L758" i="2"/>
  <c r="M753" i="2"/>
  <c r="L753" i="2"/>
  <c r="M749" i="2"/>
  <c r="L749" i="2"/>
  <c r="M744" i="2"/>
  <c r="L744" i="2"/>
  <c r="M739" i="2"/>
  <c r="L739" i="2"/>
  <c r="M734" i="2"/>
  <c r="L734" i="2"/>
  <c r="M729" i="2"/>
  <c r="L729" i="2"/>
  <c r="M724" i="2"/>
  <c r="L724" i="2"/>
  <c r="M719" i="2"/>
  <c r="L719" i="2"/>
  <c r="M714" i="2"/>
  <c r="L714" i="2"/>
  <c r="M709" i="2"/>
  <c r="L709" i="2"/>
  <c r="M704" i="2"/>
  <c r="L704" i="2"/>
  <c r="M699" i="2"/>
  <c r="L699" i="2"/>
  <c r="M694" i="2"/>
  <c r="L694" i="2"/>
  <c r="M690" i="2"/>
  <c r="L690" i="2"/>
  <c r="M685" i="2"/>
  <c r="L685" i="2"/>
  <c r="M680" i="2"/>
  <c r="L680" i="2"/>
  <c r="M675" i="2"/>
  <c r="L675" i="2"/>
  <c r="M670" i="2"/>
  <c r="L670" i="2"/>
  <c r="M665" i="2"/>
  <c r="L665" i="2"/>
  <c r="M660" i="2"/>
  <c r="L660" i="2"/>
  <c r="M655" i="2"/>
  <c r="L655" i="2"/>
  <c r="M650" i="2"/>
  <c r="L650" i="2"/>
  <c r="M645" i="2"/>
  <c r="L645" i="2"/>
  <c r="M640" i="2"/>
  <c r="L640" i="2"/>
  <c r="M635" i="2"/>
  <c r="L635" i="2"/>
  <c r="M629" i="2"/>
  <c r="L629" i="2"/>
  <c r="M624" i="2"/>
  <c r="L624" i="2"/>
  <c r="M619" i="2"/>
  <c r="L619" i="2"/>
  <c r="M614" i="2"/>
  <c r="L614" i="2"/>
  <c r="M609" i="2"/>
  <c r="L609" i="2"/>
  <c r="M604" i="2"/>
  <c r="L604" i="2"/>
  <c r="M599" i="2"/>
  <c r="L599" i="2"/>
  <c r="M594" i="2"/>
  <c r="L594" i="2"/>
  <c r="M589" i="2"/>
  <c r="L589" i="2"/>
  <c r="M584" i="2"/>
  <c r="L584" i="2"/>
  <c r="M579" i="2"/>
  <c r="L579" i="2"/>
  <c r="M574" i="2"/>
  <c r="L574" i="2"/>
  <c r="M569" i="2"/>
  <c r="L569" i="2"/>
  <c r="M565" i="2"/>
  <c r="L565" i="2"/>
  <c r="M560" i="2"/>
  <c r="L560" i="2"/>
  <c r="M555" i="2"/>
  <c r="L555" i="2"/>
  <c r="M550" i="2"/>
  <c r="L550" i="2"/>
  <c r="M545" i="2"/>
  <c r="L545" i="2"/>
  <c r="M541" i="2"/>
  <c r="L541" i="2"/>
  <c r="M536" i="2"/>
  <c r="L536" i="2"/>
  <c r="M531" i="2"/>
  <c r="L531" i="2"/>
  <c r="M526" i="2"/>
  <c r="L526" i="2"/>
  <c r="M521" i="2"/>
  <c r="L521" i="2"/>
  <c r="M516" i="2"/>
  <c r="L516" i="2"/>
  <c r="M511" i="2"/>
  <c r="L511" i="2"/>
  <c r="M505" i="2"/>
  <c r="L505" i="2"/>
  <c r="M500" i="2"/>
  <c r="L500" i="2"/>
  <c r="M495" i="2"/>
  <c r="L495" i="2"/>
  <c r="M491" i="2"/>
  <c r="L491" i="2"/>
  <c r="M486" i="2"/>
  <c r="L486" i="2"/>
  <c r="M481" i="2"/>
  <c r="L481" i="2"/>
  <c r="M476" i="2"/>
  <c r="L476" i="2"/>
  <c r="M472" i="2"/>
  <c r="L472" i="2"/>
  <c r="M467" i="2"/>
  <c r="L467" i="2"/>
  <c r="M462" i="2"/>
  <c r="L462" i="2"/>
  <c r="M457" i="2"/>
  <c r="L457" i="2"/>
  <c r="M452" i="2"/>
  <c r="L452" i="2"/>
  <c r="M447" i="2"/>
  <c r="L447" i="2"/>
  <c r="M442" i="2"/>
  <c r="L442" i="2"/>
  <c r="M437" i="2"/>
  <c r="L437" i="2"/>
  <c r="M432" i="2"/>
  <c r="L432" i="2"/>
  <c r="M426" i="2"/>
  <c r="L426" i="2"/>
  <c r="M421" i="2"/>
  <c r="L421" i="2"/>
  <c r="M416" i="2"/>
  <c r="L416" i="2"/>
  <c r="M412" i="2"/>
  <c r="L412" i="2"/>
  <c r="M407" i="2"/>
  <c r="L407" i="2"/>
  <c r="M402" i="2"/>
  <c r="L402" i="2"/>
  <c r="M397" i="2"/>
  <c r="L397" i="2"/>
  <c r="M392" i="2"/>
  <c r="L392" i="2"/>
  <c r="M387" i="2"/>
  <c r="L387" i="2"/>
  <c r="M382" i="2"/>
  <c r="L382" i="2"/>
  <c r="M377" i="2"/>
  <c r="L377" i="2"/>
  <c r="M372" i="2"/>
  <c r="L372" i="2"/>
  <c r="M367" i="2"/>
  <c r="L367" i="2"/>
  <c r="M362" i="2"/>
  <c r="L362" i="2"/>
  <c r="M357" i="2"/>
  <c r="L357" i="2"/>
  <c r="M352" i="2"/>
  <c r="L352" i="2"/>
  <c r="M347" i="2"/>
  <c r="L347" i="2"/>
  <c r="M342" i="2"/>
  <c r="L342" i="2"/>
  <c r="M337" i="2"/>
  <c r="L337" i="2"/>
  <c r="M331" i="2"/>
  <c r="L331" i="2"/>
  <c r="M326" i="2"/>
  <c r="L326" i="2"/>
  <c r="M321" i="2"/>
  <c r="L321" i="2"/>
  <c r="M316" i="2"/>
  <c r="L316" i="2"/>
  <c r="M311" i="2"/>
  <c r="L311" i="2"/>
  <c r="M306" i="2"/>
  <c r="L306" i="2"/>
  <c r="M301" i="2"/>
  <c r="L301" i="2"/>
  <c r="M296" i="2"/>
  <c r="L296" i="2"/>
  <c r="M291" i="2"/>
  <c r="L291" i="2"/>
  <c r="M286" i="2"/>
  <c r="L286" i="2"/>
  <c r="M281" i="2"/>
  <c r="L281" i="2"/>
  <c r="M276" i="2"/>
  <c r="L276" i="2"/>
  <c r="M271" i="2"/>
  <c r="L271" i="2"/>
  <c r="M266" i="2"/>
  <c r="L266" i="2"/>
  <c r="M261" i="2"/>
  <c r="L261" i="2"/>
  <c r="M256" i="2"/>
  <c r="L256" i="2"/>
  <c r="D255" i="2"/>
  <c r="M251" i="2"/>
  <c r="L251" i="2"/>
  <c r="M246" i="2"/>
  <c r="L246" i="2"/>
  <c r="M241" i="2"/>
  <c r="L241" i="2"/>
  <c r="M236" i="2"/>
  <c r="L236" i="2"/>
  <c r="M231" i="2"/>
  <c r="L231" i="2"/>
  <c r="M226" i="2"/>
  <c r="L226" i="2"/>
  <c r="M221" i="2"/>
  <c r="L221" i="2"/>
  <c r="M216" i="2"/>
  <c r="L216" i="2"/>
  <c r="M211" i="2"/>
  <c r="L211" i="2"/>
  <c r="M206" i="2"/>
  <c r="L206" i="2"/>
  <c r="M201" i="2"/>
  <c r="L201" i="2"/>
  <c r="M196" i="2"/>
  <c r="L196" i="2"/>
  <c r="M191" i="2"/>
  <c r="L191" i="2"/>
  <c r="M186" i="2"/>
  <c r="L186" i="2"/>
  <c r="M181" i="2"/>
  <c r="L181" i="2"/>
  <c r="M176" i="2"/>
  <c r="L176" i="2"/>
  <c r="M172" i="2"/>
  <c r="L172" i="2"/>
  <c r="M167" i="2"/>
  <c r="L167" i="2"/>
  <c r="M162" i="2"/>
  <c r="L162" i="2"/>
  <c r="M157" i="2"/>
  <c r="L157" i="2"/>
  <c r="M152" i="2"/>
  <c r="L152" i="2"/>
  <c r="M147" i="2"/>
  <c r="L147" i="2"/>
  <c r="M142" i="2"/>
  <c r="L142" i="2"/>
  <c r="M137" i="2"/>
  <c r="L137" i="2"/>
  <c r="M132" i="2"/>
  <c r="L132" i="2"/>
  <c r="M127" i="2"/>
  <c r="L127" i="2"/>
  <c r="M122" i="2"/>
  <c r="L122" i="2"/>
  <c r="M117" i="2"/>
  <c r="L117" i="2"/>
  <c r="M112" i="2"/>
  <c r="L112" i="2"/>
  <c r="M107" i="2"/>
  <c r="L107" i="2"/>
  <c r="M102" i="2"/>
  <c r="L102" i="2"/>
  <c r="M97" i="2"/>
  <c r="L97" i="2"/>
  <c r="M92" i="2"/>
  <c r="L92" i="2"/>
  <c r="M87" i="2"/>
  <c r="L87" i="2"/>
  <c r="M82" i="2"/>
  <c r="L82" i="2"/>
  <c r="M77" i="2"/>
  <c r="L77" i="2"/>
  <c r="M72" i="2"/>
  <c r="L72" i="2"/>
  <c r="M67" i="2"/>
  <c r="L67" i="2"/>
  <c r="M62" i="2"/>
  <c r="L62" i="2"/>
  <c r="M57" i="2"/>
  <c r="L57" i="2"/>
  <c r="M52" i="2"/>
  <c r="L52" i="2"/>
  <c r="M47" i="2"/>
  <c r="L47" i="2"/>
  <c r="M43" i="2"/>
  <c r="L43" i="2"/>
  <c r="M38" i="2"/>
  <c r="L38" i="2"/>
  <c r="M33" i="2"/>
  <c r="L33" i="2"/>
  <c r="M28" i="2"/>
  <c r="L28" i="2"/>
  <c r="M23" i="2"/>
  <c r="L23" i="2"/>
  <c r="M18" i="2"/>
  <c r="L18" i="2"/>
  <c r="M13" i="2"/>
  <c r="L13" i="2"/>
  <c r="M8" i="2"/>
  <c r="L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</author>
    <author>ice2</author>
    <author>User</author>
    <author>localadmin</author>
    <author>Gretchen Quirk</author>
    <author>gquirk</author>
    <author>Janie Weiter</author>
  </authors>
  <commentList>
    <comment ref="K6" authorId="0" shapeId="0" xr:uid="{58717241-1483-4CDE-A0D4-CDABD121409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9" authorId="0" shapeId="0" xr:uid="{946F0C9B-A151-41FD-A8A1-2F95080CB76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3" authorId="0" shapeId="0" xr:uid="{8C5A426B-17D1-40AF-87F8-7600E6A5A17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5" authorId="0" shapeId="0" xr:uid="{4E1601C8-0A36-4622-BB7B-ACB980BA1D9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8" authorId="0" shapeId="0" xr:uid="{3427A9D4-7609-4CD6-9D07-8C41A8464B5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92" authorId="0" shapeId="0" xr:uid="{A7E4718F-0772-4E0A-BC3C-B0172667F42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04" authorId="0" shapeId="0" xr:uid="{986B6685-156F-47C2-942E-E47C822CAAF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123" authorId="0" shapeId="0" xr:uid="{5B94212D-3FF7-48FA-A1E1-A4E3200F687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27" authorId="0" shapeId="0" xr:uid="{36972C2E-834E-44E2-9C85-C8ED43D1175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28" authorId="1" shapeId="0" xr:uid="{67EE8D11-DC4F-4017-B232-50B460F814FE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2" authorId="1" shapeId="0" xr:uid="{864C4ABD-A15E-40CA-A65D-AAD7C4256C87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6" authorId="1" shapeId="0" xr:uid="{8450C938-0EC9-4DA8-BE59-751FCDF76C7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187" authorId="1" shapeId="0" xr:uid="{15785C59-ACAA-405E-ADC9-7F18B559EF2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187" authorId="0" shapeId="0" xr:uid="{17B0ADA5-03FE-4868-AFBE-CCCC10CBA12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211" authorId="1" shapeId="0" xr:uid="{831A33D3-3F1D-4724-BFA7-F5F952A9678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225" authorId="1" shapeId="0" xr:uid="{E3988E9D-8552-4715-AD8C-E88DD78E617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247" authorId="1" shapeId="0" xr:uid="{D42D68B0-2CAA-4C53-86D4-34D80428A1C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247" authorId="2" shapeId="0" xr:uid="{A5853F0E-1069-4E78-AA8D-FD90108B465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247" authorId="2" shapeId="0" xr:uid="{0F40A8C4-77B9-4396-ACCC-A14270CC6159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247" authorId="2" shapeId="0" xr:uid="{FF13DFDE-DC34-4A43-A1E5-A020C519803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247" authorId="2" shapeId="0" xr:uid="{0C425168-D19A-4C22-80E8-FA7FA5D9564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247" authorId="2" shapeId="0" xr:uid="{68D28D38-9270-49EF-AE18-D680DB13CEF1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247" authorId="2" shapeId="0" xr:uid="{DC1410FA-2A2F-4CC6-AA98-0F1E9D59C985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247" authorId="2" shapeId="0" xr:uid="{00F21DE3-61DC-4F35-8583-3276B123E26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247" authorId="2" shapeId="0" xr:uid="{9229A237-6A31-44E4-A34F-4D1075275630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247" authorId="2" shapeId="0" xr:uid="{50F21406-33CE-4007-A9D8-2F905CAEF14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247" authorId="2" shapeId="0" xr:uid="{5BD7D0F3-E455-472C-A5A0-579AA1D01500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271" authorId="1" shapeId="0" xr:uid="{6750A9BD-CC67-45D3-AB76-E7B696AB77C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271" authorId="2" shapeId="0" xr:uid="{ADA2E5C3-FBD9-48F1-AB3D-AD593B8B8FE0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271" authorId="2" shapeId="0" xr:uid="{DC9AA043-7E91-46AC-B8D0-49667A92DAF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271" authorId="2" shapeId="0" xr:uid="{7871F1F9-C5A0-4992-AC25-38DA0FF3017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271" authorId="2" shapeId="0" xr:uid="{9AF6860B-D52A-412C-AF1F-B5202E28170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271" authorId="2" shapeId="0" xr:uid="{D28DE35E-7747-471D-97F1-4BD68A4D41A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271" authorId="2" shapeId="0" xr:uid="{159A5C34-A937-42AE-8DAB-B9E61FEC3AD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271" authorId="2" shapeId="0" xr:uid="{92360A72-AB66-42D1-9231-8DE285945939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271" authorId="2" shapeId="0" xr:uid="{018D830F-6DEE-4FF3-898F-C19BE55887E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271" authorId="2" shapeId="0" xr:uid="{5ED70F42-A985-4BCE-AC5F-A05D617F120A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271" authorId="2" shapeId="0" xr:uid="{B3B84A64-CA87-46A8-A2AE-BDE873D66DD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271" authorId="2" shapeId="0" xr:uid="{8AD6BFDA-C86E-4307-9455-230E6EDC870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285" authorId="1" shapeId="0" xr:uid="{DE34A35C-CC1E-49C7-97E7-C4CCAD08D7D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285" authorId="2" shapeId="0" xr:uid="{C18B8013-5185-448E-9153-768CA1D687B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285" authorId="2" shapeId="0" xr:uid="{5E04ED3C-1BEC-4B80-9303-CE0BCF07B381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285" authorId="2" shapeId="0" xr:uid="{24EB444D-CF2D-49FC-8C32-6F670295A31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285" authorId="2" shapeId="0" xr:uid="{2A18858E-FA0C-405E-A4F5-7332C820BB3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285" authorId="2" shapeId="0" xr:uid="{A0B872D1-923C-496F-A933-8A2945192DC9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285" authorId="2" shapeId="0" xr:uid="{7DEA9959-57CB-4A71-BF37-8F754CBF3647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285" authorId="2" shapeId="0" xr:uid="{D6B0EE38-74DF-40ED-BA09-45223EFB6BD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285" authorId="2" shapeId="0" xr:uid="{BB8B7E3B-DEC0-4091-96EF-F97331A307E0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285" authorId="2" shapeId="0" xr:uid="{6494AE84-4C64-4216-90C3-A242DE281AF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285" authorId="2" shapeId="0" xr:uid="{4921551B-2031-45F2-A38E-BF9A3E8DA968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285" authorId="2" shapeId="0" xr:uid="{58A1891D-201F-478D-BD71-CB780A1285BF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285" authorId="2" shapeId="0" xr:uid="{E9CD825E-9070-4042-B56D-9CC1436F94A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285" authorId="2" shapeId="0" xr:uid="{D7C4ACD5-61DC-4CE4-A45B-D5B520020F9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285" authorId="2" shapeId="0" xr:uid="{B470BEA7-87C9-4838-8D42-DD224F53C79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307" authorId="1" shapeId="0" xr:uid="{BFDD79CE-2C60-4E37-8B50-59088239164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307" authorId="2" shapeId="0" xr:uid="{5AFC685E-D939-4D0C-9560-15939236A83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307" authorId="2" shapeId="0" xr:uid="{5A3F1255-C458-4286-8D88-D7D36E25B36C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307" authorId="2" shapeId="0" xr:uid="{51F825A9-474B-4999-9D59-0853D2F429E3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307" authorId="2" shapeId="0" xr:uid="{59F09F29-C8FF-4E4F-A0AD-DC218135F48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307" authorId="2" shapeId="0" xr:uid="{C312FF82-D58D-4164-B438-F3C679CC613C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307" authorId="2" shapeId="0" xr:uid="{F1BD7C22-3B89-4D72-AB2B-7D99DF02451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307" authorId="2" shapeId="0" xr:uid="{F5990100-5F3D-4E7A-83B9-A5D264A6540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307" authorId="2" shapeId="0" xr:uid="{478ED3BB-BF1A-4B3D-B2D2-CD393E96EFC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307" authorId="2" shapeId="0" xr:uid="{F3C75424-6E79-4187-A233-8541316A125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307" authorId="2" shapeId="0" xr:uid="{25214734-4593-4F41-80F2-90080A6FA6F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307" authorId="2" shapeId="0" xr:uid="{AE1F094B-6DFC-49DE-9432-9DDC26ED6C7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307" authorId="2" shapeId="0" xr:uid="{86BF9957-A2D1-4455-880C-5B493C57EB8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307" authorId="2" shapeId="0" xr:uid="{AC39F9C5-600F-4518-9D7B-4F4B3B51B3E7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307" authorId="3" shapeId="0" xr:uid="{EBF8F1CB-8E75-4BC3-8A52-77E30D6866D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307" authorId="3" shapeId="0" xr:uid="{B6A0C13B-9566-4F8F-B566-F3A3FA05F6A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331" authorId="1" shapeId="0" xr:uid="{2362CBB5-FE12-4892-93E7-38BB2BE34CA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331" authorId="2" shapeId="0" xr:uid="{04E67682-6DD6-4BD3-A1D1-867C356214BD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331" authorId="2" shapeId="0" xr:uid="{C9013CDB-2813-45BC-86EE-796017A345A2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331" authorId="2" shapeId="0" xr:uid="{1C2CDC54-5E08-4B1C-A1F5-B87D3ADBDF7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331" authorId="2" shapeId="0" xr:uid="{247E737B-AC2E-4D4E-9A33-CD18D0B7E26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331" authorId="2" shapeId="0" xr:uid="{BCC1E70B-08D2-4A36-BB23-4141D3FF54D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331" authorId="2" shapeId="0" xr:uid="{995ADDD2-C1EF-4A4D-9662-D71DC28BDA0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331" authorId="2" shapeId="0" xr:uid="{01F48456-20D1-4A05-8850-2528BC2BA82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331" authorId="2" shapeId="0" xr:uid="{8EE0ED27-21F7-4143-994E-61E7B6BF0E8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331" authorId="2" shapeId="0" xr:uid="{D673F71E-8060-4096-840D-895A3C04231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331" authorId="2" shapeId="0" xr:uid="{88D7D680-0702-4F24-9598-CBFDEE55699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331" authorId="2" shapeId="0" xr:uid="{EDEF8FEB-6702-4268-890B-CDBA3CD5387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331" authorId="3" shapeId="0" xr:uid="{6DCB73A5-789B-4CFF-8D96-B99A238F5303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331" authorId="3" shapeId="0" xr:uid="{15FB9594-4FAA-4486-B7D6-1AE89F08D32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331" authorId="3" shapeId="0" xr:uid="{693E5813-6098-4024-A5F6-6DF120B5A21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346" authorId="1" shapeId="0" xr:uid="{8AA000C1-1B52-40B3-AAC4-4C4AE6A8DFB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346" authorId="2" shapeId="0" xr:uid="{C73BB889-4721-4E5A-BBC5-941D7F307C9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346" authorId="2" shapeId="0" xr:uid="{99C2E768-A1E5-4F55-BF14-C8FF88FB2C99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346" authorId="2" shapeId="0" xr:uid="{07EE8F20-EEC3-4D3D-81BD-3506DA256FA4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346" authorId="2" shapeId="0" xr:uid="{AF1D7FB0-768B-4D38-8D7C-9722EF3373C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346" authorId="2" shapeId="0" xr:uid="{222FFAA4-DA1C-49BC-BA47-7DE12468720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346" authorId="2" shapeId="0" xr:uid="{260CEDCF-89DC-46B2-9747-0154B95A88B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346" authorId="2" shapeId="0" xr:uid="{B4C453EB-A3A0-4971-BC9E-84873B60A08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346" authorId="2" shapeId="0" xr:uid="{84E4372D-0D7C-45D0-B25C-C33B6B777A6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346" authorId="2" shapeId="0" xr:uid="{C7D3E553-FD5C-42DB-86C8-6411A95D632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346" authorId="2" shapeId="0" xr:uid="{F0558B28-8567-4368-89E0-DC985FF80EE2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346" authorId="2" shapeId="0" xr:uid="{283F3EAA-0287-4112-8841-634BC6072B8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346" authorId="2" shapeId="0" xr:uid="{40E6DB4D-D4E1-4881-9210-FFF4314833F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346" authorId="2" shapeId="0" xr:uid="{41AFE63C-B1C8-4A59-9757-BF8168BCF49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346" authorId="2" shapeId="0" xr:uid="{C644E0E5-6554-4365-A241-59599E3518B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346" authorId="3" shapeId="0" xr:uid="{EC180CFF-8F08-4D91-A828-AA86F8317CE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346" authorId="3" shapeId="0" xr:uid="{26B36BF9-E035-4AF2-84ED-835C1E56EB0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365" authorId="0" shapeId="0" xr:uid="{0D2F4596-6CEF-4A3B-B65A-AA56071D7A5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368" authorId="2" shapeId="0" xr:uid="{5B00D34B-1472-455C-A81A-05CCB5A8187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8" authorId="2" shapeId="0" xr:uid="{B32D0B41-5BED-4738-B55D-D9A97D2CDF2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368" authorId="2" shapeId="0" xr:uid="{0733BEAC-5B91-4527-B5D5-823DD75B5F1A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368" authorId="2" shapeId="0" xr:uid="{DA48882B-ACB1-4AD5-AB91-317B0F4E558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368" authorId="2" shapeId="0" xr:uid="{3FAD3CEF-33B8-43D9-823D-FF7A2F24C66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368" authorId="2" shapeId="0" xr:uid="{0CF87045-77BB-4C4E-924E-57C5E6E654D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368" authorId="2" shapeId="0" xr:uid="{8A0AC759-936D-4B51-828B-3858CC5A693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368" authorId="2" shapeId="0" xr:uid="{0B89C3CE-315D-4900-8E7C-D2C1278C3B7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368" authorId="2" shapeId="0" xr:uid="{D4063154-C3A0-4A3D-8993-BA32D449372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368" authorId="2" shapeId="0" xr:uid="{4E8E58B3-B3EF-482F-8BC5-6E423AD0FF5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368" authorId="2" shapeId="0" xr:uid="{F794D24C-8730-47FA-B63B-C5A35455FBB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368" authorId="2" shapeId="0" xr:uid="{E80CB5AD-AE47-4F9F-88B5-F52D1B06486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368" authorId="2" shapeId="0" xr:uid="{699ED2DA-8E10-42D2-B994-01AAF53C203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368" authorId="2" shapeId="0" xr:uid="{D5BF837C-46B4-424B-989C-994DF09262FE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368" authorId="3" shapeId="0" xr:uid="{6DE6D454-A8B3-4E20-ABB7-5650519DA58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368" authorId="3" shapeId="0" xr:uid="{0DAA7C46-A341-421B-ADF6-BE9385B79A9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368" authorId="3" shapeId="0" xr:uid="{FF395A5E-9587-4642-85B5-432198240A9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392" authorId="2" shapeId="0" xr:uid="{4961BD03-95F7-470C-A0F5-C49051F4BB11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92" authorId="2" shapeId="0" xr:uid="{EAA413EA-CC51-4123-BC75-C7775862F68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392" authorId="2" shapeId="0" xr:uid="{3C96D389-5AA4-4BE7-90CD-9B0049B1F4A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392" authorId="2" shapeId="0" xr:uid="{A1A744F7-4893-46C7-AB44-02640AC0C13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392" authorId="2" shapeId="0" xr:uid="{BE0EED18-AF7A-4D1F-8AC8-3CD30B277EE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392" authorId="2" shapeId="0" xr:uid="{98A735E9-438B-47E4-8F51-2AAF8327CDC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392" authorId="2" shapeId="0" xr:uid="{54B6468C-B48D-4781-9067-E59826D4CB4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392" authorId="2" shapeId="0" xr:uid="{1F2A654D-C1A6-464A-AE9C-C797FAC5F2E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392" authorId="2" shapeId="0" xr:uid="{50915063-AA3D-45EF-9880-75E3E71D460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392" authorId="2" shapeId="0" xr:uid="{AD2A745B-03C2-4EE7-85C4-FA6F06A54AC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392" authorId="2" shapeId="0" xr:uid="{0C4F05DF-C386-4B42-A924-DCED1BB62D3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392" authorId="3" shapeId="0" xr:uid="{A26F8656-E6A1-484F-888C-0A8A1854072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392" authorId="3" shapeId="0" xr:uid="{2477373A-40C9-4586-A442-B67FE97D270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403" authorId="2" shapeId="0" xr:uid="{67CF50F9-9325-44E6-91B2-926F34A6E4F9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03" authorId="2" shapeId="0" xr:uid="{0AE92D1E-4B94-491C-B38A-0579C945433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403" authorId="2" shapeId="0" xr:uid="{09E3160B-0394-40A9-84F5-5E4DF00A52C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403" authorId="2" shapeId="0" xr:uid="{C9B9F5F9-D9AD-4365-AD25-6487E816A87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03" authorId="2" shapeId="0" xr:uid="{90DE9CDF-5D69-4FD6-A809-57B24D554B7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403" authorId="2" shapeId="0" xr:uid="{ADC3DA40-ADE3-460F-8F3C-427A28E9850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03" authorId="2" shapeId="0" xr:uid="{289708E4-FF27-4DD4-83BA-CC0BF34DAD9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403" authorId="2" shapeId="0" xr:uid="{5F02395A-AC74-4050-80B4-A1F96C97366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C403" authorId="2" shapeId="0" xr:uid="{48060FB5-C693-468F-80E1-BDA6A658872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03" authorId="2" shapeId="0" xr:uid="{2670537F-1C2F-41DB-A33E-84AD8FF3355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403" authorId="3" shapeId="0" xr:uid="{B9FDD9DE-3BCD-4DE7-A528-1F78EC879BC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03" authorId="3" shapeId="0" xr:uid="{22FBEB52-257D-4633-B5A8-BFDAE89F29C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425" authorId="0" shapeId="0" xr:uid="{AF8A4999-1338-4632-B7F6-2E501E689E9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427" authorId="2" shapeId="0" xr:uid="{4610CE0B-EBB8-4C77-A1A9-76AF3DFF12F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27" authorId="2" shapeId="0" xr:uid="{FDC656D8-AA39-429D-96D0-96C3F9599E7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27" authorId="2" shapeId="0" xr:uid="{FCF556A4-E78F-4EDE-B0E8-EE1BCF971E5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427" authorId="2" shapeId="0" xr:uid="{2E2D02D5-E19B-46CB-9B2D-3488412755F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427" authorId="2" shapeId="0" xr:uid="{4BB62E0E-BAF4-409E-A2F5-43DAF646460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27" authorId="2" shapeId="0" xr:uid="{6B3A3C3C-4C02-445A-B61D-A0E027CECD8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427" authorId="2" shapeId="0" xr:uid="{DEC997F7-C139-460E-B020-7B69278BD3C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27" authorId="2" shapeId="0" xr:uid="{4C643668-3D9A-48B1-B9D2-F997275367D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427" authorId="2" shapeId="0" xr:uid="{695A5E46-DD3E-4D3D-A2F5-FF101AAAC19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427" authorId="2" shapeId="0" xr:uid="{9B603B84-3EAD-4110-8D8A-35BB54C2147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427" authorId="2" shapeId="0" xr:uid="{09B5E877-C0D2-4415-9DD0-555F88A092A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27" authorId="2" shapeId="0" xr:uid="{69D21154-918B-42C0-AA8A-AC4C5C48F14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427" authorId="2" shapeId="0" xr:uid="{D481E9A2-C824-4F74-AC14-CECF9DD2D68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427" authorId="3" shapeId="0" xr:uid="{08DBE14E-6DED-497E-8A55-820FDC461A0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427" authorId="3" shapeId="0" xr:uid="{A100DC24-FB55-462E-AB51-DDBA6CC9E4F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27" authorId="3" shapeId="0" xr:uid="{23770C2C-AD62-42BE-B54E-C3D0A66DA28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429" authorId="0" shapeId="0" xr:uid="{12C343D4-3404-4964-93C1-79E8878D483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433" authorId="0" shapeId="0" xr:uid="{64C2F86A-E4BD-48FD-B136-B4C2DCAD567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451" authorId="2" shapeId="0" xr:uid="{A1488E67-175C-48BE-9DF0-08A00E2B483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51" authorId="2" shapeId="0" xr:uid="{75981284-1649-4D7B-ADD9-259305C6853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51" authorId="2" shapeId="0" xr:uid="{9B3D1664-5E53-4009-BB1F-D547C02DC20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451" authorId="2" shapeId="0" xr:uid="{3B15B70E-FA6D-46F6-8E55-E9596786A34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451" authorId="2" shapeId="0" xr:uid="{71CBAFC5-14DC-4E1D-A25D-7AED85042B7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51" authorId="2" shapeId="0" xr:uid="{79C68848-8E82-41E1-9D11-66DE21F7E85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451" authorId="2" shapeId="0" xr:uid="{2139D019-E5B7-43A6-8357-A5AB58792B3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51" authorId="2" shapeId="0" xr:uid="{F2EBF347-D2BB-4463-9E8C-5521F592F2C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451" authorId="2" shapeId="0" xr:uid="{B4F8C41D-F798-49EA-AED6-A7724054CFE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451" authorId="2" shapeId="0" xr:uid="{BEAD3529-6A2E-471F-AF80-9A0D4A6FB51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51" authorId="2" shapeId="0" xr:uid="{B0FD700F-2A82-42C7-A62E-FFBD0DFDCBA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451" authorId="2" shapeId="0" xr:uid="{C0AA5144-F8AF-4623-96A3-F4BF9F45836B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451" authorId="3" shapeId="0" xr:uid="{8FF76A18-BBA2-4BB4-901A-6395B87D0281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451" authorId="3" shapeId="0" xr:uid="{6E4A88AD-0D81-461C-9691-D0EDE3FB034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51" authorId="3" shapeId="0" xr:uid="{829802F8-8555-4160-87A9-BB6B29D4D30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463" authorId="2" shapeId="0" xr:uid="{816154F4-6059-4C89-9DD5-FEA9B438909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63" authorId="2" shapeId="0" xr:uid="{DEA0A70D-4CC9-4C1D-950C-03DEBE3F816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463" authorId="2" shapeId="0" xr:uid="{ABB2C8E4-E9E7-459D-AB73-F4020CAADCB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463" authorId="2" shapeId="0" xr:uid="{33705892-A9E6-4116-A071-0918AFE18DB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63" authorId="2" shapeId="0" xr:uid="{C814DF12-9FE8-45E8-BCDB-E6E6233F4C5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463" authorId="2" shapeId="0" xr:uid="{63BEB7D0-EC15-412B-BAD3-05559370BF8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63" authorId="2" shapeId="0" xr:uid="{A5E1C0DB-90AB-42EC-84FA-9C770635264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463" authorId="2" shapeId="0" xr:uid="{F0B5CD9A-00A6-4F1E-A37E-D6CB0360AD4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463" authorId="2" shapeId="0" xr:uid="{95CECBF8-0532-48EF-A08E-712779BABD9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463" authorId="2" shapeId="0" xr:uid="{074E5BE8-B690-4761-97B1-BC1805395DF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463" authorId="2" shapeId="0" xr:uid="{75602B93-FEC8-456E-9DB7-0857CC8D043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63" authorId="2" shapeId="0" xr:uid="{B1697CE4-4BC7-4232-AB0C-F3D80B1D787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463" authorId="2" shapeId="0" xr:uid="{CEC295AF-7499-421B-BDD0-25D90FB95AB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463" authorId="3" shapeId="0" xr:uid="{157E0B37-E835-47FD-B574-7E01DAAE047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63" authorId="3" shapeId="0" xr:uid="{F42D6FED-6DD5-4F37-BA44-4385CC6DD14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484" authorId="0" shapeId="0" xr:uid="{0890E200-FDAE-4F97-BB6D-2989257D4CB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487" authorId="2" shapeId="0" xr:uid="{CA0F8645-FBF8-4115-8A9C-D33210FFA38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87" authorId="2" shapeId="0" xr:uid="{4A3C5456-5A96-4B97-8F05-676318C7196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87" authorId="2" shapeId="0" xr:uid="{37E1D788-3252-4131-813B-0A6B93F4EDF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487" authorId="2" shapeId="0" xr:uid="{112D8A71-C1B7-43FF-92C1-3EDD7F8B7FE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487" authorId="2" shapeId="0" xr:uid="{1D75DA5F-12A4-4D36-B0CA-B187B3A6206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87" authorId="2" shapeId="0" xr:uid="{5CAE1FA5-E8F8-4B31-BBBE-DB177367C20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487" authorId="2" shapeId="0" xr:uid="{EDFF884C-53C8-44D9-91F3-C73C53A0B56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87" authorId="2" shapeId="0" xr:uid="{0E681CEA-EA04-4154-A190-8412A297485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487" authorId="2" shapeId="0" xr:uid="{8302D447-A090-4E96-A1A0-89B17F5AC9A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487" authorId="2" shapeId="0" xr:uid="{23E3C8B4-737C-40C6-9DA1-DFB6CEC79F5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487" authorId="2" shapeId="0" xr:uid="{DFEFA361-ED07-4EE3-8F11-95BADC7B012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87" authorId="2" shapeId="0" xr:uid="{FCFDD6A1-B243-4AB3-ADA2-FE13CB83196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487" authorId="2" shapeId="0" xr:uid="{2B06C5B4-F260-441A-94C1-E0A60407D33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487" authorId="3" shapeId="0" xr:uid="{8CF9C72D-6242-4F25-975B-CEDE2E089D53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487" authorId="3" shapeId="0" xr:uid="{C8EBDCC0-D942-4BE1-AC97-88091A3EBFA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87" authorId="3" shapeId="0" xr:uid="{D4E675DA-4C29-44DF-8404-408461EE69B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509" authorId="2" shapeId="0" xr:uid="{06063C32-B6FB-4E6B-83BA-B5646E7F91F8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09" authorId="2" shapeId="0" xr:uid="{0572FD57-8736-450F-AA2C-9B42ECF676F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09" authorId="2" shapeId="0" xr:uid="{CEBE3BB7-FC90-4D0F-B289-A73CA871CF6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09" authorId="2" shapeId="0" xr:uid="{ABC820AC-6A81-4A30-A488-785ED5F24B8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09" authorId="2" shapeId="0" xr:uid="{3F8A7BD0-C52C-4D84-983A-501ED608FE5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09" authorId="2" shapeId="0" xr:uid="{B2445CC7-B48C-4CC6-B927-057AFDF774B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09" authorId="2" shapeId="0" xr:uid="{54A12D29-CFB8-4B65-B0FC-1067BD6AD9F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09" authorId="2" shapeId="0" xr:uid="{9155B4C7-3D62-41D8-9827-3606683ACD5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509" authorId="2" shapeId="0" xr:uid="{A457BE86-3B81-4FB2-89A9-D17987F1C43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509" authorId="2" shapeId="0" xr:uid="{9FD39201-266F-41AB-B13B-BE2BDD3F15D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09" authorId="2" shapeId="0" xr:uid="{F1D1AF8B-0386-410C-8D8A-AC488480485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09" authorId="2" shapeId="0" xr:uid="{DFB49239-1033-4ED6-A9B4-A1B6B6AED47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509" authorId="3" shapeId="0" xr:uid="{3A91F274-103E-4630-88BC-5ABC58135D9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09" authorId="3" shapeId="0" xr:uid="{C7D05D7C-032D-4951-8A70-041E5555D6C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522" authorId="2" shapeId="0" xr:uid="{99F15CC8-5165-42EA-8216-C08E210FB9D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22" authorId="2" shapeId="0" xr:uid="{0E57F181-D8BB-4DA1-B0B6-BAD74ECD3F0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22" authorId="2" shapeId="0" xr:uid="{38CA6801-B5E5-4647-AF1F-40624106AF9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22" authorId="2" shapeId="0" xr:uid="{3CAB6B7B-EC77-4B1F-B96B-7B7A6E9D730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22" authorId="2" shapeId="0" xr:uid="{59E5BC9C-A791-4733-8203-D576B0B2A9B1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22" authorId="2" shapeId="0" xr:uid="{0117080C-306A-4BF1-86A2-3ECAA68C5CE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22" authorId="2" shapeId="0" xr:uid="{E58AB766-EC95-47B7-8257-65384521B55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22" authorId="2" shapeId="0" xr:uid="{093A6B06-5515-477A-B43D-68FB0E227D9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22" authorId="2" shapeId="0" xr:uid="{C6A49CBA-75D0-4339-8641-F9312C4205C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22" authorId="2" shapeId="0" xr:uid="{440179D4-6EE7-4CD9-9590-A2854A9114D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22" authorId="2" shapeId="0" xr:uid="{A8BC26D2-C676-47C0-B280-C5389ED1394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522" authorId="3" shapeId="0" xr:uid="{F4B03436-736E-4E96-A815-AE5057918BE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22" authorId="3" shapeId="0" xr:uid="{80D87885-779E-4045-8E6C-454AF790DB6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546" authorId="2" shapeId="0" xr:uid="{964B8E52-588D-4303-AECE-915583D5307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46" authorId="2" shapeId="0" xr:uid="{923FCBCC-DF3B-4B21-A7E3-52B40E87ED8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46" authorId="2" shapeId="0" xr:uid="{E5EE01DA-7BD7-4DD5-89A1-39C8268E38F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46" authorId="2" shapeId="0" xr:uid="{89167D21-F231-4623-A1A2-B072F33B123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46" authorId="2" shapeId="0" xr:uid="{13CC7C6C-456E-4AEE-A798-36E65D08367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46" authorId="2" shapeId="0" xr:uid="{07A1E49C-08DA-4EA0-83DA-EB004F0FFE0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46" authorId="2" shapeId="0" xr:uid="{00347ED4-4395-4434-990F-D47C0FF0ED3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546" authorId="2" shapeId="0" xr:uid="{90E9C5B5-9EDD-4ED4-A92D-C2A865D6B92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546" authorId="2" shapeId="0" xr:uid="{FE11D060-C150-4CA4-9C0F-8DDBA82A366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46" authorId="2" shapeId="0" xr:uid="{3631E076-CB97-474C-A20A-DC2C1D8A0E3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46" authorId="2" shapeId="0" xr:uid="{CBFB9D17-C2B2-403B-8F78-EF665EB5CD3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46" authorId="2" shapeId="0" xr:uid="{7C7FCCEE-C5AC-4270-A45C-C6CB788432B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46" authorId="2" shapeId="0" xr:uid="{744E3351-7D7D-4BE6-8050-AE4EF04F683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546" authorId="2" shapeId="0" xr:uid="{F01818EE-9BB2-4633-9512-739C33C5C02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546" authorId="3" shapeId="0" xr:uid="{D100A66A-097B-4E58-B990-F803A377751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546" authorId="3" shapeId="0" xr:uid="{28949C8D-1F37-4AED-9779-13D261EE3F7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46" authorId="3" shapeId="0" xr:uid="{A1DF046C-AB2A-4F5E-90EC-37C58DFD681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48" authorId="0" shapeId="0" xr:uid="{02DB6DDF-761A-4A94-91A8-AA6D5924250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569" authorId="2" shapeId="0" xr:uid="{27654984-3100-44E8-AA6E-366F481B4E2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69" authorId="2" shapeId="0" xr:uid="{623FCB46-1C14-4486-A7BC-C1AD6BFD501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69" authorId="2" shapeId="0" xr:uid="{6EB22736-F783-4900-936D-449D59687D4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69" authorId="2" shapeId="0" xr:uid="{A6FEFB67-2658-4A0C-AEBA-3A544E2EE8E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69" authorId="2" shapeId="0" xr:uid="{7CF6BBAE-8003-4CE8-8F1F-A4CFF2B3D8E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69" authorId="2" shapeId="0" xr:uid="{8EDB02B6-6CEF-4C8F-9DBB-D1122E44180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69" authorId="2" shapeId="0" xr:uid="{E9CB7A62-12C9-441F-A5CB-210CFCB1077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569" authorId="2" shapeId="0" xr:uid="{D0E7A09B-C219-4147-96DC-D0241EE718D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569" authorId="2" shapeId="0" xr:uid="{C683EED3-ADA4-41CE-90B3-84C69761DD9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69" authorId="2" shapeId="0" xr:uid="{D642C7BE-8FF2-468A-8337-7986E5F5015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569" authorId="2" shapeId="0" xr:uid="{5D277148-7959-49EE-B23D-53DC0B30350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569" authorId="2" shapeId="0" xr:uid="{AA20EA69-3BAB-436A-862E-CB02805772E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69" authorId="2" shapeId="0" xr:uid="{3B778C90-32FF-44DE-A360-65FB89CFEA3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69" authorId="2" shapeId="0" xr:uid="{2471B12F-3D6F-458C-9F36-25E273A50A8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569" authorId="2" shapeId="0" xr:uid="{549B842B-8E5B-407E-BBB6-67554BF46ACE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569" authorId="3" shapeId="0" xr:uid="{48FF3690-4536-42EF-A45C-6B6C6F9D6D7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569" authorId="3" shapeId="0" xr:uid="{BB73F189-A4DC-4FF3-A87A-12AD94E60C5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69" authorId="3" shapeId="0" xr:uid="{5AAC0C2F-7870-42A8-A7F9-EF6E90FEA53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O583" authorId="2" shapeId="0" xr:uid="{04953DB3-63C4-446D-8739-F6D73A6B7AE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83" authorId="2" shapeId="0" xr:uid="{36FA38AC-4F2F-4184-9A77-0E19A40FA43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83" authorId="2" shapeId="0" xr:uid="{81B81F0E-7C20-4966-93C0-21D94809AA6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83" authorId="2" shapeId="0" xr:uid="{B2AC7F26-F438-4494-B894-9CC7A5BBBA3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83" authorId="2" shapeId="0" xr:uid="{19A94A6F-E8C3-48BA-B875-DB05580D97F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83" authorId="2" shapeId="0" xr:uid="{A2244F7F-F884-4A1E-BA66-A6F159EC88F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583" authorId="2" shapeId="0" xr:uid="{B714AE79-2364-4EF6-A4AF-12095DA8BEC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583" authorId="2" shapeId="0" xr:uid="{D4EF1850-DB3C-4821-9EDF-69B75A46911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83" authorId="2" shapeId="0" xr:uid="{0D13ABEC-C525-4B48-ADFB-9B223E2728C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83" authorId="2" shapeId="0" xr:uid="{630EB1F6-6531-418D-9A90-B75A7D84FBA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83" authorId="2" shapeId="0" xr:uid="{E077A615-C3A0-4436-B8A2-B49A0A85EE1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83" authorId="2" shapeId="0" xr:uid="{1321786C-B355-4059-A865-2503B85C28E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583" authorId="2" shapeId="0" xr:uid="{B6F1FBC2-EB74-45A8-8F88-B504057F1F25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583" authorId="3" shapeId="0" xr:uid="{9BF89DA1-2A7A-4C4F-AE2A-F8120220DD6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83" authorId="3" shapeId="0" xr:uid="{FE5C81B4-54D5-4404-BDA4-E372A064AD2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86" authorId="4" shapeId="0" xr:uid="{D48175DF-0198-4BAC-B291-5B66864379AB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5" authorId="5" shapeId="0" xr:uid="{C93558E0-73AE-45FC-B635-D5CA0D0376B5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605" authorId="2" shapeId="0" xr:uid="{7CA71789-70AE-450B-B6FD-8A56897198F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605" authorId="2" shapeId="0" xr:uid="{A8509792-4DCE-434F-8C32-1AB683B866D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05" authorId="2" shapeId="0" xr:uid="{95CFBE59-B616-4CE8-B92F-F53D19B73C5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05" authorId="2" shapeId="0" xr:uid="{F1563E10-E3AF-4FA2-8004-7661DC8E4FC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05" authorId="2" shapeId="0" xr:uid="{13695EBD-82A5-41CD-B92D-146CE4F4877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05" authorId="2" shapeId="0" xr:uid="{1B090730-10B2-4054-B7B9-0A7B7E180A9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605" authorId="2" shapeId="0" xr:uid="{3630AD42-F104-4885-90F6-9A2DE028CBD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605" authorId="2" shapeId="0" xr:uid="{69B8DCE5-72C7-48B3-8B5F-40027AFB838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05" authorId="2" shapeId="0" xr:uid="{97D06894-35A4-4599-80B2-7DA97A7DEE3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605" authorId="2" shapeId="0" xr:uid="{3DEF8AA7-31F1-46CF-B33F-8FF5D3BDBF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05" authorId="2" shapeId="0" xr:uid="{392DA8AA-5554-4244-A9CF-6753C33E888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05" authorId="2" shapeId="0" xr:uid="{50B5D4E3-26A7-4440-80D0-A15B07FAD1F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605" authorId="3" shapeId="0" xr:uid="{6A7F82F2-33BE-4A65-99AE-2A51F2120DA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605" authorId="3" shapeId="0" xr:uid="{58BE2C4F-2F8E-4D04-A285-FC5B4E23EE1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05" authorId="3" shapeId="0" xr:uid="{FBF42128-E34B-4761-917C-EE598FAA6A4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607" authorId="4" shapeId="0" xr:uid="{0E719B4C-BDEE-469C-834D-525B32D2FB2E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9" authorId="4" shapeId="0" xr:uid="{C59BA6BB-A2F6-4B3C-BA41-D68FAA09EC4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29" authorId="2" shapeId="0" xr:uid="{890A23A8-E697-4FB1-A408-8B6B3CFA97D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29" authorId="2" shapeId="0" xr:uid="{359BB0F8-ED53-46D3-A4EA-ED10C07C25A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29" authorId="2" shapeId="0" xr:uid="{B1003E1D-F96D-4E31-B1E0-09005D1B452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29" authorId="2" shapeId="0" xr:uid="{ADD7D789-4F32-4463-9DA1-FD8BD9BDBFA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29" authorId="2" shapeId="0" xr:uid="{1F52AB13-6095-40F6-9970-369D1F20629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629" authorId="2" shapeId="0" xr:uid="{EF572662-49B0-4D1A-B24C-FDCED0715BE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629" authorId="2" shapeId="0" xr:uid="{F8D36B55-0EA8-41DF-99BB-9C2C9D7E5DA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29" authorId="2" shapeId="0" xr:uid="{D2989F86-D11F-42DB-A4D1-C82C8E30BAA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629" authorId="2" shapeId="0" xr:uid="{2B673311-C96F-4B6D-8531-DFD580F8863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29" authorId="2" shapeId="0" xr:uid="{0723EB4E-AC16-428C-94A8-B2EE25708E6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29" authorId="2" shapeId="0" xr:uid="{0E25C464-059F-4CE2-BE64-6D4FCC02859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629" authorId="3" shapeId="0" xr:uid="{58BA44E8-3F95-462F-B790-BEEF53E018B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29" authorId="3" shapeId="0" xr:uid="{65296F87-9D47-44EE-A474-005BDEC6EC1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641" authorId="4" shapeId="0" xr:uid="{1E9CCCF6-82C7-4E4F-9D7F-293230C89F8B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41" authorId="2" shapeId="0" xr:uid="{9D20CEA4-31F7-41B8-8ACE-835A542DDAB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41" authorId="2" shapeId="0" xr:uid="{7585A848-7151-4CC8-B810-DB323B52D9D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41" authorId="2" shapeId="0" xr:uid="{D9655A0E-8747-45C5-A78F-CC139397953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41" authorId="2" shapeId="0" xr:uid="{EAE88B60-421A-4C74-9F01-DEE3525F3D1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41" authorId="2" shapeId="0" xr:uid="{0B10180F-46BC-4F63-ABB3-DFCEFCB3734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641" authorId="2" shapeId="0" xr:uid="{0ACCAA2B-E5A3-4006-AD54-7ED23E9B483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641" authorId="2" shapeId="0" xr:uid="{95015110-0E25-4BAA-AE78-E5B6CDE7ED5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41" authorId="2" shapeId="0" xr:uid="{749851D6-CAA4-4C6E-8A81-EC1713698C64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641" authorId="2" shapeId="0" xr:uid="{887FCE93-4A5C-4AE4-8DFF-FAD7C18F23AE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641" authorId="2" shapeId="0" xr:uid="{6AF3FCDA-E1D6-47A2-B967-3797B1C6CBD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41" authorId="2" shapeId="0" xr:uid="{991113E5-F184-4DD2-BA37-1603C01182F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41" authorId="2" shapeId="0" xr:uid="{C2B7855F-B2D3-4595-9717-4708A997867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641" authorId="2" shapeId="0" xr:uid="{D47C5C5A-EA1F-4793-94BA-A2FFA8005E3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641" authorId="3" shapeId="0" xr:uid="{47D903FC-F7A0-4BDF-A5ED-67281BF0075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41" authorId="3" shapeId="0" xr:uid="{4243FF62-C764-4C5D-B034-1DB14D22542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666" authorId="4" shapeId="0" xr:uid="{A4C9B45D-6879-4235-A5CF-863C722AADD9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666" authorId="2" shapeId="0" xr:uid="{0F204FA3-C193-4700-AD10-14ED9BFB000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666" authorId="2" shapeId="0" xr:uid="{E6466CF8-C446-4F45-9973-E02F0778E24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66" authorId="2" shapeId="0" xr:uid="{18AF494F-74A6-49F2-B448-32FC4303720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66" authorId="2" shapeId="0" xr:uid="{C0863B27-2913-46ED-AABE-C6CAE9D6340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66" authorId="2" shapeId="0" xr:uid="{3D992CD7-A96A-4803-864F-778C98DDB24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66" authorId="2" shapeId="0" xr:uid="{635D7E39-7524-49ED-890C-0F757BC04BC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666" authorId="2" shapeId="0" xr:uid="{8A566986-BE37-4B7B-AA9E-516E3F44365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666" authorId="2" shapeId="0" xr:uid="{22A3A80D-DD16-42DB-8CD2-00C6D434034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666" authorId="2" shapeId="0" xr:uid="{6B3FC57D-718F-4182-9728-E530763694B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J666" authorId="3" shapeId="0" xr:uid="{2163E49C-D4D0-45B5-A4CE-1CE3092A5E7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666" authorId="3" shapeId="0" xr:uid="{C164775B-0754-4B90-B5EE-F312659606E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66" authorId="3" shapeId="0" xr:uid="{1DFA5328-8F4B-4AFF-BBDE-6649BFAFEBA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689" authorId="4" shapeId="0" xr:uid="{3CFA0A75-9ECA-4658-9DEA-169B4060DC6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89" authorId="2" shapeId="0" xr:uid="{741CA8AE-D376-4303-A2FB-FA459A76748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89" authorId="2" shapeId="0" xr:uid="{F812019F-7129-4A68-BEDB-BE983CBED68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89" authorId="2" shapeId="0" xr:uid="{DEDF4565-23B6-417A-9F34-0DFB5B82976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89" authorId="2" shapeId="0" xr:uid="{9DB99473-3526-4FC9-BA11-19D3CEB5018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89" authorId="2" shapeId="0" xr:uid="{C1B56921-F489-4527-9466-50CD313A004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689" authorId="2" shapeId="0" xr:uid="{7498DAE4-BE5A-4ABB-BE56-0EFDD9E9363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689" authorId="2" shapeId="0" xr:uid="{F64B1958-C6A9-4086-BDAF-B961F42DE69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89" authorId="2" shapeId="0" xr:uid="{111C52A5-E561-4CF9-B68D-834059C599C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689" authorId="2" shapeId="0" xr:uid="{B3139499-7234-4314-9506-E1144C596DF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689" authorId="2" shapeId="0" xr:uid="{CBA0E282-8A9B-4698-B927-9FCCFA37F22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89" authorId="2" shapeId="0" xr:uid="{C22B3A82-6131-4FBC-BFAD-19D48C82E47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89" authorId="2" shapeId="0" xr:uid="{4630B6B6-19E6-48ED-A5AB-DA10E74A901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689" authorId="2" shapeId="0" xr:uid="{8B8D151A-BEF0-451D-BA85-0033BD8DB16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689" authorId="3" shapeId="0" xr:uid="{F78F01FA-F9C2-432C-9E73-1F952D3E660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89" authorId="3" shapeId="0" xr:uid="{A0D90A32-617B-4FBC-BC04-2455DABE538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700" authorId="4" shapeId="0" xr:uid="{A0E1D2E8-4B29-45DA-B5DA-91F4851BE68E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00" authorId="2" shapeId="0" xr:uid="{B8CAFA69-CA4F-4154-AB91-704DFF754F3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00" authorId="2" shapeId="0" xr:uid="{A959F421-5348-4519-8037-C5493EFDE6D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00" authorId="2" shapeId="0" xr:uid="{5A905AE4-B3F3-4EDA-AE2D-973EFCACFE8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00" authorId="2" shapeId="0" xr:uid="{0AB504FA-DDE3-4FC6-BF46-E7906C68545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00" authorId="2" shapeId="0" xr:uid="{09A92D53-FC5D-4FCC-9E0D-095C80FBBC0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00" authorId="2" shapeId="0" xr:uid="{87D9F2A7-5CFA-4B08-BFAD-D0E75BB846B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700" authorId="2" shapeId="0" xr:uid="{8E8359B0-FB42-431F-B347-107366084FF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00" authorId="2" shapeId="0" xr:uid="{C1EFC45C-7CA8-4609-BE76-FE0E0756D9F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700" authorId="2" shapeId="0" xr:uid="{13C2C900-9415-430F-95E8-60B0398A6199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700" authorId="2" shapeId="0" xr:uid="{6A6690B5-B477-44C0-BD88-14F4F0D2119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00" authorId="2" shapeId="0" xr:uid="{CFA72305-E143-4526-B40A-76CB620725A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00" authorId="2" shapeId="0" xr:uid="{E5E5F18B-0911-44D9-84C3-DBC24D411B0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700" authorId="2" shapeId="0" xr:uid="{6B28E58E-4B24-4F7F-B076-33C68893E735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700" authorId="3" shapeId="0" xr:uid="{CE7BB67B-8BAB-4005-98F4-66CF21D0572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00" authorId="3" shapeId="0" xr:uid="{5DC2B62F-E512-4EBC-8820-1D281483764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21" authorId="0" shapeId="0" xr:uid="{D2BA3D0B-E947-4DBC-ACEE-858D93D2547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725" authorId="0" shapeId="0" xr:uid="{90F405A3-58E7-45BC-8FBE-18E468999F6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727" authorId="4" shapeId="0" xr:uid="{C613698F-BA86-4F1B-ABAB-07447D87B4E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27" authorId="2" shapeId="0" xr:uid="{55B53FF8-D784-472E-B240-94C295E513B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27" authorId="2" shapeId="0" xr:uid="{B6D6A8A0-E364-48E7-B0C2-827DCD7DBDF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27" authorId="2" shapeId="0" xr:uid="{B7DA0702-F278-4D80-8911-DF1782E58C1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27" authorId="2" shapeId="0" xr:uid="{37B60105-0E45-4A07-9C77-F065B432F34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27" authorId="2" shapeId="0" xr:uid="{A9CB5075-F551-464D-A589-1D58B0A7CC8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27" authorId="2" shapeId="0" xr:uid="{92CD3834-205A-4D54-BF18-8E5AE840BF2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27" authorId="2" shapeId="0" xr:uid="{CF74663E-225D-493E-B8CA-35EEEB180C2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727" authorId="2" shapeId="0" xr:uid="{0C768DA6-A1E8-4CA1-B884-7B892974FC8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27" authorId="2" shapeId="0" xr:uid="{347CD4B1-4C4E-4F66-8EA4-A158EA3D7DB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727" authorId="2" shapeId="0" xr:uid="{AD6C8456-A292-4B75-BE0C-6242FFD24A9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27" authorId="2" shapeId="0" xr:uid="{2BD706E2-207B-45B5-9AA5-9D50E6E0363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27" authorId="2" shapeId="0" xr:uid="{7BE6145D-F844-4FF6-9B1D-993A5F77159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727" authorId="3" shapeId="0" xr:uid="{CEAA9F00-622C-4492-9BF7-86698881797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727" authorId="3" shapeId="0" xr:uid="{96789CF0-F814-4335-94B0-D4FF4D8A776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27" authorId="3" shapeId="0" xr:uid="{14604430-7C35-4E9D-B074-D3986C296DE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748" authorId="4" shapeId="0" xr:uid="{7DBB02D7-4B44-47CE-AC7C-0EEE5C9B1C54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48" authorId="2" shapeId="0" xr:uid="{FE4CE928-FDDF-421A-BC30-290B30BA3DB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48" authorId="2" shapeId="0" xr:uid="{4B5EBB07-B887-43E1-9124-81B1E786019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48" authorId="2" shapeId="0" xr:uid="{D9500B96-3EA1-44B5-9AD9-E9D7CE65C25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48" authorId="2" shapeId="0" xr:uid="{ADBFE39B-15F0-4597-95FF-9E35AE74C6F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48" authorId="2" shapeId="0" xr:uid="{816B5353-C163-4901-8082-62C94B8E59D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48" authorId="2" shapeId="0" xr:uid="{4B9C7431-3FF0-4B32-8106-648475DCB92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748" authorId="2" shapeId="0" xr:uid="{8E8A5E8D-AEF8-4603-89AD-F1DDD0569FC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48" authorId="2" shapeId="0" xr:uid="{428142DB-C725-4CA9-9250-438C65F72E1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748" authorId="2" shapeId="0" xr:uid="{D9D16E7B-90FC-4745-A843-6F93419A5EC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748" authorId="2" shapeId="0" xr:uid="{78EA908D-599F-4BB4-8F66-3B49EECED58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48" authorId="2" shapeId="0" xr:uid="{85060073-99A8-4051-AE26-2B1698EDF1E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48" authorId="2" shapeId="0" xr:uid="{A6A6CB59-7C95-487C-964F-90F3039175F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748" authorId="2" shapeId="0" xr:uid="{5701D243-93C2-45FC-9EA6-90BE29F374C5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748" authorId="3" shapeId="0" xr:uid="{91AE8F5C-BFF0-494F-AED2-5498A9783A9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748" authorId="3" shapeId="0" xr:uid="{9C0A0345-85DE-46ED-BD22-113069F5468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48" authorId="3" shapeId="0" xr:uid="{C3418D04-0B99-47C6-B13F-29DB1F1FAEE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53" authorId="4" shapeId="0" xr:uid="{EEE487D6-4DA4-43A5-8D3C-81B81842D64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65" authorId="4" shapeId="0" xr:uid="{1C25BB84-3FD6-47EC-A929-1A3778D8C703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65" authorId="2" shapeId="0" xr:uid="{E5ADA13F-7834-441C-B689-D886EDB0440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65" authorId="2" shapeId="0" xr:uid="{61C0C192-334A-4A9E-B2C9-7F41CD3D74E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65" authorId="2" shapeId="0" xr:uid="{9279966C-2E28-4D66-B71B-32CF63DA52B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65" authorId="2" shapeId="0" xr:uid="{7AC4A373-6A75-49D8-86DC-31DC10017E9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65" authorId="2" shapeId="0" xr:uid="{B3AED199-1EA6-4A69-A1C4-CF7FEDC6D00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65" authorId="2" shapeId="0" xr:uid="{EDE5EA24-3208-4802-9E48-2845D9E5D78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65" authorId="2" shapeId="0" xr:uid="{479F4C8C-BE67-4900-9A7A-A44319E8637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765" authorId="2" shapeId="0" xr:uid="{4E5D5E67-4FDB-4F0C-912A-C269FE561CC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65" authorId="2" shapeId="0" xr:uid="{4A941800-01C1-4CF6-94B0-952FD06D2AD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765" authorId="2" shapeId="0" xr:uid="{C8E5296E-C42C-4783-91CF-C953E458702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765" authorId="2" shapeId="0" xr:uid="{2FF5972B-B03D-40D6-B4A1-632701E2435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765" authorId="2" shapeId="0" xr:uid="{267DD21F-37C0-4CBA-8E6C-D8BC3C84345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765" authorId="2" shapeId="0" xr:uid="{8D3F0AD6-35A6-4B17-A288-9B7899139CB5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765" authorId="3" shapeId="0" xr:uid="{A8984D15-0151-4B99-BC49-D2260D9FA5A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65" authorId="3" shapeId="0" xr:uid="{500935F1-4B71-484F-B651-3F888AE35F3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68" authorId="0" shapeId="0" xr:uid="{2847BECE-11DC-44B1-8EDB-0610811166F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786" authorId="6" shapeId="0" xr:uid="{9F31D85C-F5CC-45AA-A331-240C607C4317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K786" authorId="0" shapeId="0" xr:uid="{9950BEBB-0DB1-4720-855B-36874BECC27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O786" authorId="2" shapeId="0" xr:uid="{C7959EBC-D94A-43D7-800B-6EA78BBF5F8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86" authorId="2" shapeId="0" xr:uid="{E1309FBC-F860-4DE9-BD24-768CC5D7AB5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86" authorId="2" shapeId="0" xr:uid="{3D03A5F8-0D5B-4B1C-91BD-C64C448B678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86" authorId="2" shapeId="0" xr:uid="{679AFD21-8B74-46A3-BC17-A6200A5315A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86" authorId="2" shapeId="0" xr:uid="{64A1FA0A-47B0-4222-A690-B1D045BE15D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86" authorId="2" shapeId="0" xr:uid="{083A3E87-F90C-4D14-9311-F00A7ED564B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86" authorId="2" shapeId="0" xr:uid="{460ABA6F-0A77-4236-AE2F-BB92E7BD42F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786" authorId="2" shapeId="0" xr:uid="{D6318DFF-10E9-4376-9701-57E8027C0E3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86" authorId="2" shapeId="0" xr:uid="{9F6E8EC5-54B3-4B47-B9EB-6E1FAA24813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786" authorId="2" shapeId="0" xr:uid="{AF9D1984-5D99-4030-9ABF-3B5AFF3B826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86" authorId="2" shapeId="0" xr:uid="{7EABDEE6-617D-404C-B7AF-C516ABEF9C5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86" authorId="2" shapeId="0" xr:uid="{FDABCA9C-5527-47D3-B0CF-5F1A8CB858F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786" authorId="3" shapeId="0" xr:uid="{7E725C9A-182F-4FB5-9675-770978BB8011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786" authorId="3" shapeId="0" xr:uid="{4C3A8F28-A501-484A-8C20-EFB11EFF3AC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86" authorId="3" shapeId="0" xr:uid="{81CDE1A7-219A-40E9-B689-F66F9373FA9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07" authorId="6" shapeId="0" xr:uid="{5D2AD104-A7AE-4CA4-AB7C-5954CF027A32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807" authorId="2" shapeId="0" xr:uid="{AD26CC41-DCD9-4596-BD14-68D9E10CDD9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07" authorId="2" shapeId="0" xr:uid="{2BBA9594-60BD-4929-B442-D814B95886E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07" authorId="2" shapeId="0" xr:uid="{70E5582E-629A-4201-AFD3-D9835960D0D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07" authorId="2" shapeId="0" xr:uid="{7D42A09A-D1F4-4751-AC69-647332FAA74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07" authorId="2" shapeId="0" xr:uid="{4F0D835B-6C50-416D-BFBD-7021AEDFD32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07" authorId="2" shapeId="0" xr:uid="{DFE338D1-927E-412F-85D4-135FBCB95A1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807" authorId="2" shapeId="0" xr:uid="{176A86A5-5475-4F3B-8E66-B08CF640828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07" authorId="2" shapeId="0" xr:uid="{A38FF22B-B3E4-4567-9022-C9AD901D8B6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807" authorId="2" shapeId="0" xr:uid="{9D2FE625-AF91-4FC2-B1F4-018F42F098BE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807" authorId="2" shapeId="0" xr:uid="{6DD0A12E-7BBA-47EC-A375-A2DAF689BD6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07" authorId="2" shapeId="0" xr:uid="{17D3C637-0128-4632-A5EF-6D972064244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07" authorId="2" shapeId="0" xr:uid="{88E63C75-022D-4800-B0BB-84E975A49A4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807" authorId="3" shapeId="0" xr:uid="{F1C5AB27-D14B-445D-AA39-E31A418A361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807" authorId="3" shapeId="0" xr:uid="{80FC8D38-AD1D-42FA-B090-7C47DC3292C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26" authorId="4" shapeId="0" xr:uid="{28F1099C-A6E9-438F-AC1F-3B16DF61772F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26" authorId="2" shapeId="0" xr:uid="{920CC808-FD1B-4959-BB73-C971C2F7E7E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26" authorId="2" shapeId="0" xr:uid="{FF259159-5653-4EB7-89D8-00A39F7B885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26" authorId="2" shapeId="0" xr:uid="{7700DE2C-C8CF-41AD-8F22-BB641F8A0D4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26" authorId="2" shapeId="0" xr:uid="{524BE7F4-FEF2-44C4-B90E-9652E763F31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26" authorId="2" shapeId="0" xr:uid="{4156CACA-D69B-4445-A360-AEF61BE7274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26" authorId="2" shapeId="0" xr:uid="{5AF12C40-2CD7-4A30-9F72-3756D5733AE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26" authorId="2" shapeId="0" xr:uid="{EAC512E7-005D-4AEB-A64D-2049B3FD075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W826" authorId="2" shapeId="0" xr:uid="{72331276-88CD-488D-A8F3-C8CDBCCDBB1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26" authorId="2" shapeId="0" xr:uid="{9C4DCF8D-C42A-4469-A2AD-BA4518DFC91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826" authorId="2" shapeId="0" xr:uid="{241E62C2-822F-48B7-BC0C-46663B68952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826" authorId="2" shapeId="0" xr:uid="{4F7FFBD6-4E73-4CD5-9A11-6DD451CBC69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26" authorId="2" shapeId="0" xr:uid="{D6B0D025-2FE5-4E2E-89CA-5060BB210CE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26" authorId="2" shapeId="0" xr:uid="{95DDC70C-F82A-4BC7-BF60-24BC9EDA35B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826" authorId="2" shapeId="0" xr:uid="{1D04FB38-64C3-4C1F-AE3F-B80FE3D4378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826" authorId="3" shapeId="0" xr:uid="{8A5091A5-D58D-42A8-8C24-AE48A31BF27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826" authorId="3" shapeId="0" xr:uid="{1908D4EE-355F-40B1-95BC-7736D1AB2E9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826" authorId="3" shapeId="0" xr:uid="{542E33E8-EFAC-4FC7-8777-EF3219A7CB87}">
      <text>
        <r>
          <rPr>
            <b/>
            <sz val="9"/>
            <color indexed="81"/>
            <rFont val="Tahoma"/>
            <family val="2"/>
          </rPr>
          <t>1.0 Ug/L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  <author>EndUser</author>
    <author>H&amp;H USER</author>
    <author>End User</author>
    <author>KETTERMAN</author>
    <author>JKETTERM</author>
    <author>H&amp;H</author>
    <author>cis</author>
    <author>User</author>
    <author>ice2</author>
    <author>localadmin</author>
    <author>gquirk</author>
    <author>Gretchen Quirk</author>
    <author>Janie Weiter</author>
  </authors>
  <commentList>
    <comment ref="A71" authorId="0" shapeId="0" xr:uid="{25112C5C-5562-4C3D-AA38-58E64E96D7CA}">
      <text>
        <r>
          <rPr>
            <sz val="8"/>
            <color indexed="81"/>
            <rFont val="Tahoma"/>
            <family val="2"/>
          </rPr>
          <t>MAJOR FISH KILL!</t>
        </r>
      </text>
    </comment>
    <comment ref="K168" authorId="1" shapeId="0" xr:uid="{7E6B94ED-BDE4-4C63-9170-ACC0AC08418F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Quantitary 2000, Colilert 24hr</t>
        </r>
      </text>
    </comment>
    <comment ref="K187" authorId="1" shapeId="0" xr:uid="{1B2170C9-B806-4840-8664-9FF55CCD0023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heavy rain 9/4/00</t>
        </r>
      </text>
    </comment>
    <comment ref="K188" authorId="1" shapeId="0" xr:uid="{05D6C65E-627E-4348-9618-F370B97A941C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rain 9/11/00</t>
        </r>
      </text>
    </comment>
    <comment ref="K200" authorId="2" shapeId="0" xr:uid="{BCB118B6-D306-4DCC-B1FB-1966F465199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2" authorId="2" shapeId="0" xr:uid="{09507D47-0FB9-4001-9390-743040776AC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9" authorId="2" shapeId="0" xr:uid="{94A50C83-4512-49D3-9DA6-DBBFC0EE1F7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0" authorId="2" shapeId="0" xr:uid="{B2842A21-C646-4E12-BDD4-EF2D1C3E8385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2" authorId="2" shapeId="0" xr:uid="{770C9AF8-8458-400E-91AA-5995E2EBF0E0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3" authorId="2" shapeId="0" xr:uid="{E28703D1-064D-49B0-ACA0-1BC63D27DB54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4" authorId="2" shapeId="0" xr:uid="{AE1828E2-5549-4742-B563-211B4E59FA4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1" authorId="2" shapeId="0" xr:uid="{6C38813C-21D4-4068-864C-69451E944F6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5" authorId="2" shapeId="0" xr:uid="{C492EEAF-CEBB-4E0E-A2A9-D1432ED9AD7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7" authorId="2" shapeId="0" xr:uid="{50F0FACA-0138-4E09-80EC-108D9B44030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3" authorId="3" shapeId="0" xr:uid="{C3D69B31-4B45-4586-9575-DC28BE7141E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6" authorId="3" shapeId="0" xr:uid="{128E328A-DD8B-44A9-8691-2AE53A1E513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7" authorId="2" shapeId="0" xr:uid="{15FB1BE4-CCAD-47DC-89C3-B0B626BC2B6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8" authorId="1" shapeId="0" xr:uid="{6E597583-8E13-4B02-9846-1F5241B154FF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4" authorId="1" shapeId="0" xr:uid="{74515841-1831-4533-BCB9-264E2F215B8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7" authorId="1" shapeId="0" xr:uid="{ED7896CA-D639-4D8C-B71A-A203DF4BF72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9" authorId="1" shapeId="0" xr:uid="{B819B573-AC0D-4EFE-B386-956994D866D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1" authorId="1" shapeId="0" xr:uid="{A0836E2F-1059-4687-903B-90CCAFBA65C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2" authorId="1" shapeId="0" xr:uid="{B390B38F-3FA6-4FE9-B622-E9D33A295A4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3" authorId="4" shapeId="0" xr:uid="{D54ECC85-92A0-42DB-8D7C-7B740C02170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75" authorId="4" shapeId="0" xr:uid="{06E5C7D3-78AC-47D6-A563-DC9A67534D8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77" authorId="1" shapeId="0" xr:uid="{7CDE25B5-378D-4631-9E03-C0D76FEA7FB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78" authorId="1" shapeId="0" xr:uid="{DDA484C0-0E7A-4B66-81D2-4214276D3DF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79" authorId="1" shapeId="0" xr:uid="{D05CAE10-824E-465D-BBC6-D39C327B635F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0" authorId="1" shapeId="0" xr:uid="{FCA1B9A4-71C2-411E-B756-26CFDB61DDA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1" authorId="3" shapeId="0" xr:uid="{2998C6B9-6330-4247-BFB5-C8376FF67EC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0" authorId="5" shapeId="0" xr:uid="{CABD63AB-69E9-473F-B5A6-7C1DB8FD05F8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23" authorId="5" shapeId="0" xr:uid="{32E3D2C0-9277-4805-8B0D-764BA61CDD4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28" authorId="5" shapeId="0" xr:uid="{580E1F17-FC9A-46B8-B2D2-B54CCBAD548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38" authorId="6" shapeId="0" xr:uid="{05D48056-E27F-4589-9694-E8A0B8C4252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51" authorId="6" shapeId="0" xr:uid="{262CADEC-BBDE-4A1C-8686-512CE0F0422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56" authorId="6" shapeId="0" xr:uid="{4A5D6417-43CB-41D2-ADC6-47054AFFDAE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70" authorId="6" shapeId="0" xr:uid="{B00F367C-87F0-4D14-9413-4E0EA08D758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89" authorId="6" shapeId="0" xr:uid="{6BECDBFE-2131-42E2-983B-2D1548EE600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94" authorId="6" shapeId="0" xr:uid="{3181620A-A77E-4F06-86B8-E38CA4722A66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A405" authorId="6" shapeId="0" xr:uid="{5CD52616-4674-41E5-9CA0-CA36C5EFFFC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09" authorId="7" shapeId="0" xr:uid="{C2B248CE-2E1B-4994-8700-3DA71DFF9865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K428" authorId="6" shapeId="0" xr:uid="{BD6244F4-4D77-47AF-AA2F-E92536008197}">
      <text>
        <r>
          <rPr>
            <b/>
            <sz val="10"/>
            <color indexed="81"/>
            <rFont val="Tahoma"/>
            <family val="2"/>
          </rPr>
          <t>less than</t>
        </r>
      </text>
    </comment>
    <comment ref="A432" authorId="6" shapeId="0" xr:uid="{B33257AA-633A-4B55-9391-0A5CF50AD28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32" authorId="6" shapeId="0" xr:uid="{9C666F51-DD50-41F0-BF86-D0E56867E1B7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
</t>
        </r>
      </text>
    </comment>
    <comment ref="A451" authorId="6" shapeId="0" xr:uid="{DDF09251-7EB1-4B1C-BB77-AA45933C642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57" authorId="6" shapeId="0" xr:uid="{09CD0878-849D-4839-9536-26C840AC5976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A465" authorId="6" shapeId="0" xr:uid="{7A02F587-D251-4FDA-84CB-5A714CAE037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90" authorId="6" shapeId="0" xr:uid="{F2979851-49EA-4E79-9587-2D73F137BA1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90" authorId="6" shapeId="0" xr:uid="{0C975B80-B67F-4DCE-9883-27AD5E20728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3" authorId="6" shapeId="0" xr:uid="{6DE06099-0224-4DDF-889D-9C5C4A8B7BA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27" authorId="6" shapeId="0" xr:uid="{4C3CAFF3-70A5-4CFF-8A38-5DF0EE213EE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548" authorId="6" shapeId="0" xr:uid="{62EACDC2-6319-4E2A-8987-D39DC1BDB10A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549" authorId="6" shapeId="0" xr:uid="{92D03A35-7121-4A84-94F1-8741437B55C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551" authorId="6" shapeId="0" xr:uid="{E5F7E20F-0A61-4379-9424-9E22A9770695}">
      <text>
        <r>
          <rPr>
            <b/>
            <sz val="10"/>
            <color indexed="81"/>
            <rFont val="Tahoma"/>
            <family val="2"/>
          </rPr>
          <t>greater than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569" authorId="6" shapeId="0" xr:uid="{E09C3833-9B12-47FB-8BD6-8E6156FCF21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2" authorId="6" shapeId="0" xr:uid="{89D8A4D5-F150-42B2-8FB9-5A8D616BA85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86" authorId="6" shapeId="0" xr:uid="{6C281A65-6FF1-4C33-870B-5AFCC9E6BD0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08" authorId="6" shapeId="0" xr:uid="{6C0481E7-528F-4C8F-8913-A020ABA0717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32" authorId="6" shapeId="0" xr:uid="{03F5BAD1-3398-4F67-A835-4E506049002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46" authorId="6" shapeId="0" xr:uid="{EE765349-D8BF-4367-80E4-0359D592863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69" authorId="6" shapeId="0" xr:uid="{2FB06BBF-356B-41D3-9686-90E592AEC28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85" authorId="6" shapeId="0" xr:uid="{13008E0C-1062-4BFA-9F06-6055A0DBD37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90" authorId="6" shapeId="0" xr:uid="{DA6F3EAE-EE0E-42CB-BCE3-0319D8E0B03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04" authorId="6" shapeId="0" xr:uid="{5442A425-97AE-485F-8854-376FC664286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28" authorId="6" shapeId="0" xr:uid="{BF034379-442D-49EF-8856-D12E3D00613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52" authorId="6" shapeId="0" xr:uid="{6A7160C6-F226-4626-9B0D-0337FC73852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64" authorId="6" shapeId="0" xr:uid="{4AC54FD8-96D7-4482-B320-61CDA98A883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83" authorId="6" shapeId="0" xr:uid="{86889FCC-E695-472E-AEC3-A220D0BE67A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787" authorId="6" shapeId="0" xr:uid="{CECC6293-B04E-4143-857C-C2776004A29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92" authorId="6" shapeId="0" xr:uid="{6C5F1A81-82F9-4DBD-85F4-181DC83ED08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11" authorId="6" shapeId="0" xr:uid="{341614DA-87B1-4EC3-8C40-B52F1D1AE5A7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19" authorId="6" shapeId="0" xr:uid="{A36000E3-F454-4878-930A-8D01F2A89F0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23" authorId="6" shapeId="0" xr:uid="{F900E6FE-653E-4A37-A2FB-1B1765496D0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26" authorId="8" shapeId="0" xr:uid="{C3B747AF-D873-4C47-8DC0-0F092027ABB0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838" authorId="6" shapeId="0" xr:uid="{E8ED6979-F4B8-426F-AD09-9F4210B09C9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847" authorId="9" shapeId="0" xr:uid="{638B962C-3E67-4E2C-98CD-670D8E75B9E2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71" authorId="9" shapeId="0" xr:uid="{92735388-8301-45D4-94C4-2FD3C8AFF010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81" authorId="6" shapeId="0" xr:uid="{5420B969-EC84-4F16-96F8-4540E1910BC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85" authorId="9" shapeId="0" xr:uid="{236340EE-3AC0-44A5-800B-14445D70D6C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04" authorId="8" shapeId="0" xr:uid="{734B7A76-0FE8-4BD5-AE3E-7DA16E26E7C7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905" authorId="6" shapeId="0" xr:uid="{B3E5F862-F85B-4895-A8E8-7AAFA887CE0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06" authorId="9" shapeId="0" xr:uid="{84DBBF95-F55F-4FE8-93AF-087FFA8B98F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09" authorId="8" shapeId="0" xr:uid="{BF5814C9-536F-4076-91E3-89178D63D624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914" authorId="6" shapeId="0" xr:uid="{687B78FB-D3D4-4233-89A6-EF109FBB6D7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30" authorId="9" shapeId="0" xr:uid="{816001C8-884A-47D9-9329-15C9900064F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38" authorId="6" shapeId="0" xr:uid="{3BEBEADC-B0F4-4727-9ACC-53181C1DA70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44" authorId="9" shapeId="0" xr:uid="{0E0E6970-A806-47D7-A210-7F8AE7932BC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966" authorId="9" shapeId="0" xr:uid="{52DD0217-EDDF-42CF-BCE8-DFC52197EF2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66" authorId="8" shapeId="0" xr:uid="{9C79DDC5-73A7-48AC-918B-172C7B7D8C5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66" authorId="8" shapeId="0" xr:uid="{BB1F9515-0D45-4E16-89BD-045F5DBAB11E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66" authorId="8" shapeId="0" xr:uid="{C7C5A130-A4F5-460D-9FAC-8B3597D7808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66" authorId="8" shapeId="0" xr:uid="{F5BCB34F-21D0-43A4-9FB5-EAA3870FE72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66" authorId="8" shapeId="0" xr:uid="{ACE0B80F-9315-48A6-9856-70534FDDE51D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66" authorId="8" shapeId="0" xr:uid="{CA2425A5-82D6-44BE-8F69-4F2C7E19A85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66" authorId="8" shapeId="0" xr:uid="{454C714B-4F32-4355-B447-22172476A6D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66" authorId="8" shapeId="0" xr:uid="{F727F9A4-7EFF-43F7-BD54-E75AC1458B0A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66" authorId="8" shapeId="0" xr:uid="{FCF2A857-D5BA-4108-9407-7D102E8A4E7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66" authorId="8" shapeId="0" xr:uid="{60D949B4-05A7-4B85-AAA5-D0A79F221319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966" authorId="8" shapeId="0" xr:uid="{3C3FA080-9858-4DD0-AB09-738BC71BF4F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71" authorId="6" shapeId="0" xr:uid="{45901126-A642-4455-B2E7-34BBF5C6D0C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75" authorId="6" shapeId="0" xr:uid="{70E26332-3C60-4A4A-A04A-2B913CFC6EF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87" authorId="6" shapeId="0" xr:uid="{DEB09E5F-0B87-42B8-89C6-81A6E803603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90" authorId="9" shapeId="0" xr:uid="{0CD15EE2-3140-4BE2-A45D-7CAE5FAC5B8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990" authorId="8" shapeId="0" xr:uid="{95F412A2-CD36-465E-93F9-E3D002B0E35D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90" authorId="8" shapeId="0" xr:uid="{C1422D4B-9F68-44CF-BCCE-E5AA0151EC2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90" authorId="8" shapeId="0" xr:uid="{6D503403-6DC5-4B18-B97D-0E4BC3E50BC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90" authorId="8" shapeId="0" xr:uid="{2F4FCA18-D4CD-48B5-B4F5-EE26603C6625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90" authorId="8" shapeId="0" xr:uid="{89BD4361-9539-4005-92E0-B34AE03D122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90" authorId="8" shapeId="0" xr:uid="{CCC5E537-6A58-4E62-9F2E-9936D4AAFC6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90" authorId="8" shapeId="0" xr:uid="{67838602-98E2-4908-85F3-080B498752E8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90" authorId="8" shapeId="0" xr:uid="{2DA3D7B6-424C-47BC-AA44-B8C8CA9ECD0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90" authorId="8" shapeId="0" xr:uid="{2C1D0765-72EB-4D1A-8951-3A0618905C63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90" authorId="8" shapeId="0" xr:uid="{3DFB8274-6AE5-4B6E-9F62-F9292EB0B2D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90" authorId="8" shapeId="0" xr:uid="{A0E896FD-2268-4297-923A-F597FDF5B11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1003" authorId="6" shapeId="0" xr:uid="{F6B8A732-D27C-49D3-8C2F-C8F4A3A0088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04" authorId="9" shapeId="0" xr:uid="{44BE0B88-373D-49CC-8EEC-5C6A0E656A22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04" authorId="8" shapeId="0" xr:uid="{ECB66508-B1EC-4D23-89BD-44C249E3685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04" authorId="8" shapeId="0" xr:uid="{1E3BF4A5-B048-483C-A483-2D0B04316152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1004" authorId="8" shapeId="0" xr:uid="{01DD2AE2-D76C-4793-8D75-EEA2E8171E3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1004" authorId="8" shapeId="0" xr:uid="{30E1C49F-EC83-440C-A5D6-38F77DEC09C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04" authorId="8" shapeId="0" xr:uid="{864D0BD5-E14A-4281-84A0-17645493744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04" authorId="8" shapeId="0" xr:uid="{3AE5722F-BD8B-4324-AB61-85B0A0A805A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1004" authorId="8" shapeId="0" xr:uid="{225A9078-B6A1-4560-85AD-AF925854283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04" authorId="8" shapeId="0" xr:uid="{27DB55EB-5A57-4329-89D1-F7A5A105C971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1004" authorId="8" shapeId="0" xr:uid="{DC31628E-1A48-40A2-92F4-41C8639EB8B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004" authorId="8" shapeId="0" xr:uid="{CA6E453E-C392-4B1B-B904-FE617E744AA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04" authorId="8" shapeId="0" xr:uid="{550F58F3-3698-4A1C-9F81-7C8C320DC37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004" authorId="8" shapeId="0" xr:uid="{27FC9E7A-D6F0-4F85-8D66-7E57D1BEF37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04" authorId="8" shapeId="0" xr:uid="{270088E4-E8BB-412B-B95B-400A8E90B06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04" authorId="8" shapeId="0" xr:uid="{1D73425C-12D1-4792-AB9C-868F6E86E09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K1007" authorId="6" shapeId="0" xr:uid="{405C2C4E-B1D0-4D6E-B800-88FF30386D9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021" authorId="6" shapeId="0" xr:uid="{26306696-4C0C-4B36-A9E0-3819EFF3BB1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023" authorId="6" shapeId="0" xr:uid="{A249B6DD-9FD0-40A9-B9CB-0F4B1B8DFAE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024" authorId="6" shapeId="0" xr:uid="{13A16D7B-7902-4CB3-B987-8C0F10464D1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26" authorId="9" shapeId="0" xr:uid="{80FFB736-49F9-497F-B83B-22F1EA4276E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26" authorId="8" shapeId="0" xr:uid="{67CFD434-BC3F-48A3-BCC0-C3F881A14EF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26" authorId="8" shapeId="0" xr:uid="{59D41723-A4AD-496F-B0BA-A5D646158DFB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26" authorId="8" shapeId="0" xr:uid="{A96787FE-97DD-4943-A412-F4D2FFE0959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26" authorId="8" shapeId="0" xr:uid="{69D9CC7A-B63E-4519-8393-18144E54FCA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26" authorId="8" shapeId="0" xr:uid="{B950F1CC-C11B-474B-BB50-7D821BA63D38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26" authorId="8" shapeId="0" xr:uid="{2FE2182F-2B3B-4D58-827E-8AC85D3F6CD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26" authorId="8" shapeId="0" xr:uid="{83B1064A-1BFD-4C29-9753-47898A2D374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26" authorId="8" shapeId="0" xr:uid="{814327DE-4457-413C-9ECB-925F8C78D36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1026" authorId="8" shapeId="0" xr:uid="{D65000BF-CF19-4619-8DC2-AD0ABDFF2AD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26" authorId="8" shapeId="0" xr:uid="{D82D67F8-AA5C-4783-9AE4-47184B5E7BE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26" authorId="8" shapeId="0" xr:uid="{BF4B040E-1967-4BFD-B4B5-A84C9183789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26" authorId="8" shapeId="0" xr:uid="{B5A5C891-9D26-42AB-A275-BDCF24CEAE1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026" authorId="10" shapeId="0" xr:uid="{3766CD35-7F84-4AE8-B9FC-6D93C18FC12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26" authorId="10" shapeId="0" xr:uid="{127FF5A7-BA2E-4673-99DD-22E77EEA134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28" authorId="6" shapeId="0" xr:uid="{2171AEA7-4771-4B7C-8722-53F5E45D427B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50" authorId="9" shapeId="0" xr:uid="{648F2892-4520-4802-BC89-88355C40C69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1050" authorId="8" shapeId="0" xr:uid="{0B2CD0FC-2017-493E-9D33-E8ECB414294C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50" authorId="8" shapeId="0" xr:uid="{6EE2A933-E6AD-434B-BF7B-BF37279F8C58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50" authorId="8" shapeId="0" xr:uid="{E14282AC-DEE6-4673-94F5-11917DBB4E6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50" authorId="8" shapeId="0" xr:uid="{97CEF2E4-18EF-43C0-A3DB-7C223670FC7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50" authorId="8" shapeId="0" xr:uid="{47A69387-5F58-412B-8291-9FCAC214D6E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50" authorId="8" shapeId="0" xr:uid="{D28C8260-3747-4C1F-BAB3-5517DCA17C0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50" authorId="8" shapeId="0" xr:uid="{4AB0A352-4D0D-4125-BE53-816B0D9B74D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50" authorId="8" shapeId="0" xr:uid="{B6C25591-2FE4-405A-8DC8-B599E843D199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50" authorId="8" shapeId="0" xr:uid="{769490FC-9274-4AE3-ACE7-3C1256030FB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50" authorId="8" shapeId="0" xr:uid="{580B408C-B532-431C-9A64-AB76BC04186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50" authorId="8" shapeId="0" xr:uid="{73308BF9-8CC5-44BF-BAFA-A1EBB15B13C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50" authorId="10" shapeId="0" xr:uid="{906C30D8-495F-4119-98E9-81D6E9BBEC9F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50" authorId="10" shapeId="0" xr:uid="{2D0916D4-7719-4A4F-944B-C783A396171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50" authorId="10" shapeId="0" xr:uid="{9542D375-5A4A-4668-8F28-5E83D7EE058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65" authorId="9" shapeId="0" xr:uid="{162415E8-D6A1-4EAD-8F66-A6F141ACAEF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65" authorId="8" shapeId="0" xr:uid="{FD1BF1E3-84C7-418C-90BF-BA1FADAC09C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65" authorId="8" shapeId="0" xr:uid="{419901C0-DFD3-470A-8480-24DDF927D357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65" authorId="8" shapeId="0" xr:uid="{ED9C875D-3BEE-49A2-BED9-8CA53CCC59C2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5" authorId="8" shapeId="0" xr:uid="{373B3CBE-A613-4430-BFA9-755EED8EDD8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5" authorId="8" shapeId="0" xr:uid="{1080CE4C-8384-4C7A-A6DD-14AAF7F1630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65" authorId="8" shapeId="0" xr:uid="{0CE6B8B2-3500-4D2A-BB1C-1D17D7C0722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65" authorId="8" shapeId="0" xr:uid="{F83C5244-3963-4F8F-988B-D35E0C88D8C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65" authorId="8" shapeId="0" xr:uid="{C3565865-73E3-4394-83DC-D3A0B702125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5" authorId="8" shapeId="0" xr:uid="{AEE07A3A-E0FD-4276-B79E-194107475E4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065" authorId="8" shapeId="0" xr:uid="{3103E85F-B78A-45DF-B870-F47020049D94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65" authorId="8" shapeId="0" xr:uid="{2D13DAC3-173A-48AB-8954-B8BFFF982734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065" authorId="8" shapeId="0" xr:uid="{6E0AA048-A560-4FE1-8F30-7EDC675EFFF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65" authorId="8" shapeId="0" xr:uid="{FFB61324-659C-43D8-96A7-694953E4169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65" authorId="8" shapeId="0" xr:uid="{775E0F6F-F0D3-4750-B57B-1511AA15229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065" authorId="10" shapeId="0" xr:uid="{59791946-F6AA-45C6-B37A-16C37BCFE16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65" authorId="10" shapeId="0" xr:uid="{F4451190-F3E4-40BD-AB2B-346DB02B414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65" authorId="10" shapeId="0" xr:uid="{F1173669-B373-4F2D-BDCD-41718BB1677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86" authorId="6" shapeId="0" xr:uid="{0B77BB19-6070-4B33-887F-49F67267364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87" authorId="8" shapeId="0" xr:uid="{1FCE78C8-81B4-4082-8254-C54034D0AD4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87" authorId="8" shapeId="0" xr:uid="{4D91662D-2E84-4661-A676-C222997FE79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7" authorId="8" shapeId="0" xr:uid="{19FE6C10-2C8A-48B6-A645-CF56D7A74409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87" authorId="8" shapeId="0" xr:uid="{666F3DBA-2CB8-40C1-A72C-DD8E1499033A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7" authorId="8" shapeId="0" xr:uid="{8A110900-E657-4BF5-AF9E-2C54FF685B1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7" authorId="8" shapeId="0" xr:uid="{9D3E5885-3A5E-47B1-B79C-7AB53C162D4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87" authorId="8" shapeId="0" xr:uid="{7BA03738-E278-4809-BE54-6E562E7348A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87" authorId="8" shapeId="0" xr:uid="{573A1D29-1959-4C24-97A0-7BE2B00AB38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87" authorId="8" shapeId="0" xr:uid="{49E23C2F-C382-4CD2-A8DF-DC8ADB25B42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87" authorId="8" shapeId="0" xr:uid="{A6E9D004-BAD7-4BED-8B71-7302774F442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87" authorId="8" shapeId="0" xr:uid="{E366C120-2BDF-4C44-B777-6A8BAED56C96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1087" authorId="8" shapeId="0" xr:uid="{4EE9FB6A-00CD-4845-9F8B-17F98999BC6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87" authorId="10" shapeId="0" xr:uid="{121B9339-E814-4967-9664-6657800169D1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87" authorId="10" shapeId="0" xr:uid="{46C8B0C7-88D8-4811-B7BA-32DA43154B2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87" authorId="10" shapeId="0" xr:uid="{074E4433-3FF2-4B17-B6B4-F5D88BA715A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94" authorId="6" shapeId="0" xr:uid="{478105FC-7221-4345-BDD5-63855E833D4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107" authorId="6" shapeId="0" xr:uid="{FE61F754-769F-4ACD-BCEC-4C4C5D13DC7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11" authorId="8" shapeId="0" xr:uid="{D005B371-49DF-4D01-91B2-8173CB477902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11" authorId="8" shapeId="0" xr:uid="{10555440-4D13-4162-B405-172ABACAFE3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11" authorId="8" shapeId="0" xr:uid="{CE2CD7B0-29AB-402D-827C-8D60F798F3A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11" authorId="8" shapeId="0" xr:uid="{632A38FD-CDAC-4793-AE82-A0F2C0AEDC9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11" authorId="8" shapeId="0" xr:uid="{CEB95D7C-3B61-4025-8FC0-8AE23FCD6B51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11" authorId="8" shapeId="0" xr:uid="{296D8202-9A9B-4EBF-90D0-CA3975B20B3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11" authorId="8" shapeId="0" xr:uid="{475BA4D7-4B96-4B81-AFF4-062C8A2D6FB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111" authorId="8" shapeId="0" xr:uid="{E51A024C-94A5-459A-82E9-8DBF4A5AAD7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11" authorId="8" shapeId="0" xr:uid="{2684CC98-9BF4-443A-B22D-AFD9414791B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111" authorId="10" shapeId="0" xr:uid="{76AD70E3-42BE-48DB-8304-91111109A94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11" authorId="10" shapeId="0" xr:uid="{B885969C-BA2B-4678-8513-71BF1041568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22" authorId="8" shapeId="0" xr:uid="{6417D631-E5D2-4D1C-BFB5-96BDD53C6F5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22" authorId="8" shapeId="0" xr:uid="{1CFE5D8B-B033-4DA0-B04A-5E6AD23318A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2" authorId="8" shapeId="0" xr:uid="{A8296125-1C4F-49D7-A8EA-676D2572E6D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22" authorId="8" shapeId="0" xr:uid="{F0D95742-5E11-44DB-AFAC-6EF29471497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22" authorId="8" shapeId="0" xr:uid="{9BAA6381-DE7C-4B2A-85B1-E300133AA96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22" authorId="8" shapeId="0" xr:uid="{603F49B1-141F-46C3-960D-5DB7904C61C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22" authorId="8" shapeId="0" xr:uid="{C327C4FF-EEDE-4F39-A3B7-D5B6BB7B805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22" authorId="8" shapeId="0" xr:uid="{FE092669-7896-4DE2-8BBC-630349A342C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C1122" authorId="8" shapeId="0" xr:uid="{889175ED-719D-4CDA-A9D7-18954B57F98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2" authorId="8" shapeId="0" xr:uid="{E32056CA-5694-42D4-8C9F-C4248896CE8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122" authorId="10" shapeId="0" xr:uid="{A491645E-C21E-4319-9D43-71225CC546F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22" authorId="10" shapeId="0" xr:uid="{07D194EE-904A-4B76-982C-930AF512740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46" authorId="8" shapeId="0" xr:uid="{2DBE77AF-08D9-4E96-BD32-EF83E7038644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46" authorId="8" shapeId="0" xr:uid="{AFEB80F0-35FF-4818-B586-8FBE96CEB1C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46" authorId="8" shapeId="0" xr:uid="{1072A52B-9147-460A-BD8A-8DBCD35025E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46" authorId="8" shapeId="0" xr:uid="{236D940E-11F4-415F-8DEA-D5D5C4E3C30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46" authorId="8" shapeId="0" xr:uid="{143B4419-2EA2-4864-B909-72567789131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46" authorId="8" shapeId="0" xr:uid="{DA33382B-199C-478C-8802-1BF0861789B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46" authorId="8" shapeId="0" xr:uid="{DBBB3EDA-F1EF-4D4E-8421-A2BE69A82B4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46" authorId="8" shapeId="0" xr:uid="{0EE080C2-C9BC-425F-BCD3-119ABEF189F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46" authorId="8" shapeId="0" xr:uid="{68E8888B-E98C-4DDB-A368-40E3C2A9F91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E1146" authorId="8" shapeId="0" xr:uid="{9757E122-1B65-4CB2-8847-D9E1F6DF5AA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46" authorId="8" shapeId="0" xr:uid="{4E743AA6-AD8C-4EB8-A68D-4ABEA1EFD6A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46" authorId="10" shapeId="0" xr:uid="{25488EA1-0238-477D-A1B3-5FD520C76E3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46" authorId="10" shapeId="0" xr:uid="{C019BD52-38FB-4CAE-BA28-E6D19484198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46" authorId="10" shapeId="0" xr:uid="{A2C09BFB-5AEB-445D-A08B-ECEC8EA496D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48" authorId="6" shapeId="0" xr:uid="{EA3B3B59-5AA5-4E0D-B199-E6980922D24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153" authorId="6" shapeId="0" xr:uid="{5AA78A9F-2CB5-46A1-8CAB-5683416D275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170" authorId="8" shapeId="0" xr:uid="{F9A79D2C-501B-4340-B5A7-D2FB39AC57B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70" authorId="8" shapeId="0" xr:uid="{29BC0022-2914-4C69-8363-55CAC2B5AEA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70" authorId="8" shapeId="0" xr:uid="{9BDA2F56-887B-446E-834B-826E71E03E0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70" authorId="8" shapeId="0" xr:uid="{77797030-9E97-4E45-AF67-D4906620F64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70" authorId="8" shapeId="0" xr:uid="{1F2DAB5E-508C-426E-9211-B017CE1C323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70" authorId="8" shapeId="0" xr:uid="{6F68A309-FC2E-4431-8B97-116B94A7CDB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70" authorId="8" shapeId="0" xr:uid="{DB2C9099-78FD-451A-B812-9B131E3359B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70" authorId="8" shapeId="0" xr:uid="{1CEECCE5-81B4-4334-BB1A-AD65FE30657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70" authorId="8" shapeId="0" xr:uid="{832EA694-7E7A-47F1-9DC8-EA53BA95E749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70" authorId="8" shapeId="0" xr:uid="{204EDD0F-EFFD-4941-A8A1-3BD6C67731D7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170" authorId="8" shapeId="0" xr:uid="{17A51019-80B3-47DD-A04F-DF50EBFBD45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70" authorId="8" shapeId="0" xr:uid="{8AFB94BB-3B5C-4AC7-B9D5-C7557913D7A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70" authorId="8" shapeId="0" xr:uid="{C9EF4B56-FFF6-4B6E-943D-7087E9FB7C42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70" authorId="10" shapeId="0" xr:uid="{CB28A465-D3B1-4CAF-8753-61363C2A528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70" authorId="10" shapeId="0" xr:uid="{56DF92C8-E1BE-4ACB-9EF5-8EAEDC542E1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70" authorId="10" shapeId="0" xr:uid="{1404C45C-F064-44C7-9EDD-722EB18116E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82" authorId="8" shapeId="0" xr:uid="{6405B4BF-ABF9-41BD-8620-ADA67FA881F2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82" authorId="8" shapeId="0" xr:uid="{D3DF4AF6-0BCB-481B-832D-C5F32FE260C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82" authorId="8" shapeId="0" xr:uid="{A0B7CCD2-52D0-4531-BB90-7A73D0E10C6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82" authorId="8" shapeId="0" xr:uid="{624D43DD-A64B-46DC-A924-C5B584D5138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82" authorId="8" shapeId="0" xr:uid="{D36AC34F-0D70-4B9C-ADC6-EA4745263B6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82" authorId="8" shapeId="0" xr:uid="{7473F78A-CCF7-43AF-A582-5DEE0885A03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82" authorId="8" shapeId="0" xr:uid="{DA414F75-54B5-4929-BF59-6503FF70AB6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82" authorId="8" shapeId="0" xr:uid="{5AF342A2-C719-4766-8553-0948E838EEC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82" authorId="8" shapeId="0" xr:uid="{A2F59AF3-62B7-4C4D-B4E9-B82FC6A657B9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1182" authorId="8" shapeId="0" xr:uid="{8846BB17-0C4F-4C89-8A68-188B1707405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82" authorId="8" shapeId="0" xr:uid="{E0974F0F-8A19-4E38-A0EE-D0EE9117895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182" authorId="10" shapeId="0" xr:uid="{0EB7E813-38D0-47CC-9259-11B75EFEF3A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82" authorId="10" shapeId="0" xr:uid="{3196B634-69F5-4372-89CD-D7CB27BCC5E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93" authorId="6" shapeId="0" xr:uid="{9964DA75-B17A-4C23-B92E-090DAD25AAC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206" authorId="8" shapeId="0" xr:uid="{EC0DBEAA-3C40-42FA-B92F-D28C0CD2E4F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06" authorId="8" shapeId="0" xr:uid="{CEB88331-8F8A-4498-95B7-DC9D1B29E3A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06" authorId="8" shapeId="0" xr:uid="{DE56653E-335A-457D-AD98-8F7AAA79CA1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06" authorId="8" shapeId="0" xr:uid="{29E2D9F4-3A0F-479E-B442-9498A0171EF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06" authorId="8" shapeId="0" xr:uid="{EE2389A5-565F-4CA9-BD6A-C7B55124DE4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06" authorId="8" shapeId="0" xr:uid="{45253035-B83F-493B-A1D4-3C18E369C7E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06" authorId="8" shapeId="0" xr:uid="{9FC48C04-D40C-4B2A-890A-5BF0240E761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06" authorId="8" shapeId="0" xr:uid="{E3FD7D22-4825-42EC-BD03-99F8A955881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06" authorId="8" shapeId="0" xr:uid="{A08925A8-ED32-4154-A0ED-FCD35864584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06" authorId="8" shapeId="0" xr:uid="{25CEDE57-951F-408D-80CF-434B40F08BCF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206" authorId="8" shapeId="0" xr:uid="{F6C3EAA9-A779-49F7-A661-A83C189764D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06" authorId="8" shapeId="0" xr:uid="{5C1C0E13-B846-4CDC-8F64-8ACE344FD90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06" authorId="8" shapeId="0" xr:uid="{1470D483-A433-45AF-B860-46CDB250E21B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206" authorId="10" shapeId="0" xr:uid="{5C843D31-EF50-4D11-908D-6BEE9907BE6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06" authorId="10" shapeId="0" xr:uid="{7134AE89-E329-4826-9213-88F936D6FAD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28" authorId="8" shapeId="0" xr:uid="{00DF157E-4B7C-45AC-85A7-D703545B246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28" authorId="8" shapeId="0" xr:uid="{F30C7030-CD8F-440F-8607-DD207A83352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28" authorId="8" shapeId="0" xr:uid="{BEFC53CF-C12A-4E91-9FBC-90832CB3CB7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28" authorId="8" shapeId="0" xr:uid="{D081EC2C-62B4-416D-A193-BAFFBBEC404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28" authorId="8" shapeId="0" xr:uid="{5601BC85-5208-4BF9-9B9A-A6C4A2D91F8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28" authorId="8" shapeId="0" xr:uid="{D355651A-F1FE-46ED-81D0-F98D54C0B10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28" authorId="8" shapeId="0" xr:uid="{49B5F1B8-F250-4026-95D1-090C65C95E6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28" authorId="8" shapeId="0" xr:uid="{E62D5011-8DAA-401C-B66B-81DB2D2D1FD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228" authorId="8" shapeId="0" xr:uid="{A56187C0-0259-4EDA-A52F-9204DA67435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C1228" authorId="8" shapeId="0" xr:uid="{5CB60680-BAA8-42B8-8A62-7F703E7A1C8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28" authorId="8" shapeId="0" xr:uid="{CA83C658-8DD2-4EF0-BF6D-BCF3EF19AF2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228" authorId="10" shapeId="0" xr:uid="{8A8FD292-7A56-49EC-8643-418B3227668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28" authorId="10" shapeId="0" xr:uid="{57D4AC4A-64E1-469D-AFC8-E586CD1292E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41" authorId="8" shapeId="0" xr:uid="{240E5170-CD3E-4578-AAA7-4EEEB09431B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41" authorId="8" shapeId="0" xr:uid="{D674BA75-A8B2-4DB1-9B3B-4E9F41856A1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41" authorId="8" shapeId="0" xr:uid="{71F837D1-23E9-4975-BCFE-0B01D67EE99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41" authorId="8" shapeId="0" xr:uid="{3458FB25-9D05-4296-AF0C-EF43F97A8F1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41" authorId="8" shapeId="0" xr:uid="{C04B32FD-7C76-403D-92C5-FF0D0487130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41" authorId="8" shapeId="0" xr:uid="{9C63B725-5020-408B-B3A8-F97FA814DFE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41" authorId="8" shapeId="0" xr:uid="{D73E198B-9D17-4F78-BC74-244A6EFCBB7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41" authorId="8" shapeId="0" xr:uid="{B1B3036C-E0FD-486A-96B9-EB58547A9AC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41" authorId="8" shapeId="0" xr:uid="{FC74EB80-0ED9-4663-9876-8231F551D6B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41" authorId="8" shapeId="0" xr:uid="{5134CC8A-A2F3-47DD-90FA-D25F68716349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241" authorId="8" shapeId="0" xr:uid="{E281452E-2CA3-4D70-9509-48BE62633A3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41" authorId="8" shapeId="0" xr:uid="{924CF022-2D7F-407A-A40B-446B9D8D618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41" authorId="8" shapeId="0" xr:uid="{5C7FAC2C-0C02-4EDD-9ED6-A0C48CD48A0E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241" authorId="10" shapeId="0" xr:uid="{E04C18CD-D95A-4945-A356-F0C1519BA9B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41" authorId="10" shapeId="0" xr:uid="{AE6915EA-2153-41CA-8F53-163F84377B8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47" authorId="6" shapeId="0" xr:uid="{394E41E8-B1A7-4BE6-BF66-60D6658B75A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60" authorId="6" shapeId="0" xr:uid="{D4AA166A-ACE1-424D-9E97-CA168812BF4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65" authorId="8" shapeId="0" xr:uid="{B00203DA-2678-4887-8CD1-3575F13D9A3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65" authorId="8" shapeId="0" xr:uid="{873D8D9A-D0A2-4626-AFA4-E7E3338C83A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65" authorId="8" shapeId="0" xr:uid="{C6C1B209-F129-4088-8FBD-EDBFB75BD0F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65" authorId="8" shapeId="0" xr:uid="{A855880D-8A2B-4BD4-B50F-FEC30B4C9DB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65" authorId="8" shapeId="0" xr:uid="{AAEF73FC-51A4-4B0E-866D-10CCB562AE1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65" authorId="8" shapeId="0" xr:uid="{CC55421A-6D8C-451C-BC49-0785E5A13E8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65" authorId="8" shapeId="0" xr:uid="{804EA3CA-049B-4938-ADEF-58FF8525244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65" authorId="8" shapeId="0" xr:uid="{BBB59ECB-048D-4709-BB04-C89A4A1304E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65" authorId="8" shapeId="0" xr:uid="{A50872CD-7943-4C81-A96E-67898357CCF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65" authorId="8" shapeId="0" xr:uid="{48C56C86-DEF8-4B9B-9585-59A10BF55B7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65" authorId="8" shapeId="0" xr:uid="{3CDBFFCD-F8D9-4ACE-A161-868B1758A57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265" authorId="8" shapeId="0" xr:uid="{D508EEC8-7920-49AE-80F6-B0AE5203AE8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65" authorId="8" shapeId="0" xr:uid="{AB8D5EE2-51F9-4AE8-B26C-B8BBE7F7A47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65" authorId="8" shapeId="0" xr:uid="{1F4664ED-6AA8-429B-ABB1-84AC7E521E06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65" authorId="10" shapeId="0" xr:uid="{69F17EFE-41B5-4F48-88B6-EBA43DC9573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65" authorId="10" shapeId="0" xr:uid="{A80C1B34-5FAC-47D2-9211-339B9A3A009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65" authorId="10" shapeId="0" xr:uid="{3E5DA33E-CA7E-4272-AB06-A8408027379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88" authorId="8" shapeId="0" xr:uid="{F58CF3FA-78CD-47F8-8680-3B0C898B05A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88" authorId="8" shapeId="0" xr:uid="{1E0EC47C-5C6F-42AE-A7D5-64B11B2C772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88" authorId="8" shapeId="0" xr:uid="{D0CD05F6-1048-4C68-8B3E-75E1E9F2268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88" authorId="8" shapeId="0" xr:uid="{DC8F953B-FC7F-4984-A38D-6E78481A5B5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88" authorId="8" shapeId="0" xr:uid="{B2E26D47-28F4-408F-A4FA-8E3F9B80B50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88" authorId="8" shapeId="0" xr:uid="{E1ED901C-1715-475A-9E1B-0B395B5BA03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88" authorId="8" shapeId="0" xr:uid="{A74B6517-3130-4061-94C4-C5D60A69047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88" authorId="8" shapeId="0" xr:uid="{235632DB-262A-49AB-85C4-6C2076094AB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88" authorId="8" shapeId="0" xr:uid="{2B60285C-3723-47B2-B083-C2D78C9E5F4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88" authorId="8" shapeId="0" xr:uid="{86BD9EDA-DD23-4F18-951C-47B95062E5E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288" authorId="8" shapeId="0" xr:uid="{4057D3EE-8E1D-495D-9B4A-097B544A3F0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88" authorId="8" shapeId="0" xr:uid="{0AFC830B-9262-433B-8F8F-54484E59802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88" authorId="8" shapeId="0" xr:uid="{FEAA23EB-D283-4F80-9240-430062C86EA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88" authorId="8" shapeId="0" xr:uid="{F395F92A-7F0D-4812-849F-043C578C3CD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88" authorId="8" shapeId="0" xr:uid="{AA1A5339-FB65-4EE5-BEEB-ED015AAFF76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G1288" authorId="8" shapeId="0" xr:uid="{DD957357-9A39-4C29-AF51-4762D44FC80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88" authorId="10" shapeId="0" xr:uid="{02AC16DB-E679-4378-9433-886F599471C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88" authorId="10" shapeId="0" xr:uid="{F5D923FD-6E63-4D98-943B-3A9D956F999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88" authorId="10" shapeId="0" xr:uid="{9229F98A-B296-4416-9B0C-6255288F3B2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93" authorId="6" shapeId="0" xr:uid="{817F762F-5A24-45C4-9220-BEA3126DE80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O1302" authorId="8" shapeId="0" xr:uid="{8D763A55-C103-49C0-815C-C118618C994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02" authorId="8" shapeId="0" xr:uid="{B527875A-BB7F-463F-9122-7C00A0953F4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02" authorId="8" shapeId="0" xr:uid="{BEAD5662-5396-48D9-8089-45FC3B8D6CF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02" authorId="8" shapeId="0" xr:uid="{544C389D-7D43-4B93-9C84-166CAB75485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02" authorId="8" shapeId="0" xr:uid="{A43C139E-86AC-4FB0-AF1A-E46846D4C84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02" authorId="8" shapeId="0" xr:uid="{64DFAF07-E0A7-49A8-91AF-B484BE5052B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02" authorId="8" shapeId="0" xr:uid="{92F3A7BF-3E60-49B1-9DFF-F1BBD5EF5AC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02" authorId="8" shapeId="0" xr:uid="{9E6C2271-6568-4389-835F-CEF3369C53E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02" authorId="8" shapeId="0" xr:uid="{0DBB9D1B-0FD9-4D63-8E87-37A6BA830F7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02" authorId="8" shapeId="0" xr:uid="{6C9F3F9B-CC72-4932-8A87-C89DBD2D3237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302" authorId="8" shapeId="0" xr:uid="{C1BD8FD8-ACEE-4526-8981-24B07D4E109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02" authorId="8" shapeId="0" xr:uid="{61F8B8DF-8AB5-48A8-A7FD-2C361A7FAE2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02" authorId="8" shapeId="0" xr:uid="{43F0E39E-87CA-49F6-B715-2BE3792A920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02" authorId="10" shapeId="0" xr:uid="{3A387527-720D-4D98-9F79-9958FCA4ED6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02" authorId="10" shapeId="0" xr:uid="{411A8E16-D8F8-4022-8F4F-2599DB5F0DE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03" authorId="6" shapeId="0" xr:uid="{77646DA9-5D2D-40DB-AB09-E270FCB49DB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324" authorId="11" shapeId="0" xr:uid="{8BA7271A-6CAB-4B73-AB05-66660DCD8902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1324" authorId="8" shapeId="0" xr:uid="{91D2012B-6D8A-4F68-B018-53A80D1E040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24" authorId="8" shapeId="0" xr:uid="{4483FFDC-01E1-47DC-A149-A27943F525B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24" authorId="8" shapeId="0" xr:uid="{21D81FA1-D5C2-445E-9127-7767810C437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24" authorId="8" shapeId="0" xr:uid="{171C053B-4739-485D-A4E5-4CA3D84BDD0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24" authorId="8" shapeId="0" xr:uid="{1D38E8C3-32C0-442C-9063-9DDCAAC3B3E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24" authorId="8" shapeId="0" xr:uid="{9695557A-E5B0-415F-9991-D060B5D3C85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24" authorId="8" shapeId="0" xr:uid="{35B77A3B-5EFB-4714-B602-34C560F8748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24" authorId="8" shapeId="0" xr:uid="{DAF0C55E-306A-4935-BFC6-9898E621E47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24" authorId="8" shapeId="0" xr:uid="{298B71A2-751F-49B1-B2AF-19C28F28FB5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24" authorId="8" shapeId="0" xr:uid="{761B5C0E-C74F-4929-9C19-49599C1D830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24" authorId="8" shapeId="0" xr:uid="{6556D4EF-92E5-4200-B582-BB512AEE83B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24" authorId="8" shapeId="0" xr:uid="{6BE2D31D-BE6E-4B4D-B151-D9F6799800A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24" authorId="10" shapeId="0" xr:uid="{1A283E2A-772B-44B1-A61D-A8F3786DEAB1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324" authorId="10" shapeId="0" xr:uid="{67ACB293-D2EA-49D8-82C1-E48DB496B5B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24" authorId="10" shapeId="0" xr:uid="{CF3CA837-E90B-41F6-966F-4B39C8099C7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27" authorId="12" shapeId="0" xr:uid="{8E677B9E-DBDD-4F5B-970C-0A55A03F524E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36" authorId="12" shapeId="0" xr:uid="{2EA9EFEC-0331-43E7-83B2-F59A4A9A91F7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48" authorId="12" shapeId="0" xr:uid="{01428F4B-2DFE-4D29-BC7D-C1CA4DC066DA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48" authorId="8" shapeId="0" xr:uid="{E2002CBE-E5F0-47AC-BBAF-668640E743B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8" authorId="8" shapeId="0" xr:uid="{CF2AC037-18D5-4344-BF99-95663C34338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48" authorId="8" shapeId="0" xr:uid="{D19AC3D1-8646-4D4D-8EE0-31CB8911DC5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48" authorId="8" shapeId="0" xr:uid="{33A5768B-EE44-44FE-A2D1-29C38E6BC30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48" authorId="8" shapeId="0" xr:uid="{287EFDC2-73EF-4D5D-9E9A-E389777B905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48" authorId="8" shapeId="0" xr:uid="{55BCDE7C-9E88-47FB-A592-78D9F279568B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48" authorId="8" shapeId="0" xr:uid="{50DF89DF-0266-411B-96B9-DDB0DE53777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48" authorId="8" shapeId="0" xr:uid="{63769559-683F-4A65-9ABE-ED72CA0E210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48" authorId="8" shapeId="0" xr:uid="{DC3BD350-512E-40A4-9A06-2E1F8174FEA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48" authorId="8" shapeId="0" xr:uid="{4C522E1F-05CD-4100-819C-A1C0A6B40F7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48" authorId="8" shapeId="0" xr:uid="{0BFA1756-3B3A-4725-852D-3C63977A649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48" authorId="10" shapeId="0" xr:uid="{89F1AE4D-D012-4EE1-90A0-DDD46E99C0C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48" authorId="10" shapeId="0" xr:uid="{D94C47CD-5151-4DE1-97DD-720FF90BB95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60" authorId="12" shapeId="0" xr:uid="{48E41FAE-27E6-4FC4-A94A-604C30946590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60" authorId="8" shapeId="0" xr:uid="{1175C5F7-E23F-497D-A968-366F62C1B45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60" authorId="8" shapeId="0" xr:uid="{C1A3264D-2DD4-4DC3-939B-FA3A2441728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60" authorId="8" shapeId="0" xr:uid="{EE63A635-0483-4E6B-8A94-6922CFD162A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60" authorId="8" shapeId="0" xr:uid="{2A292440-4E55-4F52-92FD-A8E2C8EB70C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60" authorId="8" shapeId="0" xr:uid="{039552DA-9729-4137-A0F1-0276783DC56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60" authorId="8" shapeId="0" xr:uid="{EE25EA7E-6DB2-4931-8971-862BA1623AB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60" authorId="8" shapeId="0" xr:uid="{F7A768F3-BAE0-4FF5-ADA0-E1B198390CE2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60" authorId="8" shapeId="0" xr:uid="{69640AD4-54BA-4711-845E-3E9F5141094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60" authorId="8" shapeId="0" xr:uid="{D2ACA3A4-ACB5-436D-9FD3-533D7292D3E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60" authorId="8" shapeId="0" xr:uid="{3B8D2E7E-5FED-4D4F-9E70-775BD3E94051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360" authorId="8" shapeId="0" xr:uid="{2FD447D5-8C0C-4844-BE23-D9F0AFDE9D2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60" authorId="8" shapeId="0" xr:uid="{10C06DCC-C943-4EA3-B52E-6E2D4B6AE14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60" authorId="8" shapeId="0" xr:uid="{4142B9B6-ACBD-46D3-BE8C-17882D7D536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60" authorId="10" shapeId="0" xr:uid="{6BB28CA8-9F44-403B-8AC4-4F8B3D05062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60" authorId="10" shapeId="0" xr:uid="{007D2647-1B72-4D46-B82F-765465A088F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63" authorId="12" shapeId="0" xr:uid="{72CBB241-2656-4403-BB91-DF7B8714482B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77" authorId="12" shapeId="0" xr:uid="{FD620D59-04E9-4C1D-BFA5-114EB9038AF3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2" authorId="12" shapeId="0" xr:uid="{F0CE4637-3D6A-4EF9-A488-FFC83BD2BDEE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5" authorId="12" shapeId="0" xr:uid="{32715C2A-4592-444A-ADB2-C2BCB18073F1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85" authorId="8" shapeId="0" xr:uid="{77CF89EA-10F4-4492-A63A-226EA44E04C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85" authorId="8" shapeId="0" xr:uid="{1A5BCB2E-8F95-4B7A-8D65-17BC1FA205C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85" authorId="8" shapeId="0" xr:uid="{A87BCE4D-2B8C-478C-BF77-8342B92072E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85" authorId="8" shapeId="0" xr:uid="{63E817B6-1BCE-4B7C-829D-04FE57A911C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85" authorId="8" shapeId="0" xr:uid="{F96F82D7-E6BE-4291-AEBB-1C371E1697D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85" authorId="8" shapeId="0" xr:uid="{130C8BA4-B7AC-4034-BCF1-8C0B3F9317A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85" authorId="8" shapeId="0" xr:uid="{6F8E3E56-61BB-415B-BD2B-31010747453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85" authorId="8" shapeId="0" xr:uid="{8469D4C1-15C6-4A00-B20E-1FC378167AB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385" authorId="8" shapeId="0" xr:uid="{9DEB253D-7925-42C3-990A-33FD2AF953A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F1385" authorId="8" shapeId="0" xr:uid="{14CCB689-2B5E-4DD5-9420-AE4274627C5A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385" authorId="10" shapeId="0" xr:uid="{FFE460A9-0E8E-4399-BFAF-4F07664DD19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385" authorId="10" shapeId="0" xr:uid="{34362E0A-64D0-4618-9B07-491A30EB2B7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85" authorId="10" shapeId="0" xr:uid="{731F4430-B7F7-4970-8576-6248BC19D4C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86" authorId="12" shapeId="0" xr:uid="{359EBFF3-A4C7-42FE-9503-43CEB7EA9697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05" authorId="12" shapeId="0" xr:uid="{2348AE37-890B-4052-AB60-3E2C8F3A5E0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08" authorId="12" shapeId="0" xr:uid="{ED642F06-7C3B-44C3-8EC2-652BCEEDA5E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08" authorId="8" shapeId="0" xr:uid="{A77F0AC2-6521-4A0F-BF1B-9DF5E65B3FA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08" authorId="8" shapeId="0" xr:uid="{43B9A80C-681E-4F16-B1BF-889E5867540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08" authorId="8" shapeId="0" xr:uid="{17E9DD07-85FA-436D-BF30-3903FAB39F8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08" authorId="8" shapeId="0" xr:uid="{354BCD65-66BA-45FF-BC29-3E4439E1862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08" authorId="8" shapeId="0" xr:uid="{15A84F54-3FFB-41AD-89F3-2FA756D3D61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08" authorId="8" shapeId="0" xr:uid="{D9C50E5F-31B5-4153-8AB2-37D9CFE276E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08" authorId="8" shapeId="0" xr:uid="{46D8E39F-BC93-4985-82D2-B5E791AF1A8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08" authorId="8" shapeId="0" xr:uid="{F6BEE640-07C7-4332-8621-FE262FCD988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408" authorId="8" shapeId="0" xr:uid="{3C9BBDDB-0765-4F7B-8454-C9FFF1428AD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08" authorId="8" shapeId="0" xr:uid="{512CDF39-9991-4492-BC8D-40EEE2E6BFF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08" authorId="8" shapeId="0" xr:uid="{F5930F2B-A8DE-495E-85EA-95D66946C85B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08" authorId="10" shapeId="0" xr:uid="{259EEEA4-B012-4A01-8192-3FAFD561B99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08" authorId="10" shapeId="0" xr:uid="{074960BA-AE73-4659-A04F-60526D8FEDB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17" authorId="12" shapeId="0" xr:uid="{174D1333-B16B-4313-8847-470DBAA883F0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19" authorId="12" shapeId="0" xr:uid="{4299151B-7DA0-47B8-B11D-CBCEED2198C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19" authorId="8" shapeId="0" xr:uid="{EEFB9F19-30BF-4D63-9330-C21E8AF2C41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19" authorId="8" shapeId="0" xr:uid="{751BA596-F99E-4FA6-8AE9-13BAF2B94BD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19" authorId="8" shapeId="0" xr:uid="{A1956F1B-A1A4-410F-9A40-7785FF71CF1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19" authorId="8" shapeId="0" xr:uid="{27245A10-90D0-444D-9677-E1DB8CB79A4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19" authorId="8" shapeId="0" xr:uid="{BA8B8EFF-9E7F-46C4-81AA-13D00A4B02A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19" authorId="8" shapeId="0" xr:uid="{24ED2EE7-1BEA-47F8-8905-F91A1948C310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19" authorId="8" shapeId="0" xr:uid="{3147CC63-12A4-42E0-83AA-E0F1F040319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19" authorId="8" shapeId="0" xr:uid="{7F74CFA4-01F9-4ECC-B664-973312DFCD7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19" authorId="8" shapeId="0" xr:uid="{71545ABF-B9D8-4CC9-B806-62668ED3076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419" authorId="8" shapeId="0" xr:uid="{3AB71E3F-3F5F-4B6A-AACB-2F8B73565BF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19" authorId="8" shapeId="0" xr:uid="{C6652001-AA13-4C24-AB22-FAD17FEB193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19" authorId="8" shapeId="0" xr:uid="{06DE48E6-34C3-4F3A-A90E-DF4CF0B4DF7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19" authorId="8" shapeId="0" xr:uid="{F08DE9FF-FA8A-4408-8BCB-A9D9ED8355E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19" authorId="10" shapeId="0" xr:uid="{ABDD580A-422D-4272-A967-8B018E98526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19" authorId="10" shapeId="0" xr:uid="{B8A007AA-FDC0-4DF3-B9F2-BB7FEFBF7DE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46" authorId="12" shapeId="0" xr:uid="{086CBB5A-E953-4F6D-A651-1B948107D434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46" authorId="8" shapeId="0" xr:uid="{424CA8FC-5AB5-4F28-BFE0-38ADE806A99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46" authorId="8" shapeId="0" xr:uid="{C77FDC4B-03D8-47A8-822E-71BE01C0F73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46" authorId="8" shapeId="0" xr:uid="{A532F7CB-3A3F-4EBE-9A56-F0ED5ABB6E5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46" authorId="8" shapeId="0" xr:uid="{D6F8ACAE-4610-4080-BD7C-F03CF742FF2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46" authorId="8" shapeId="0" xr:uid="{0E7D7FD0-5076-4594-B6F2-407F22CC781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46" authorId="8" shapeId="0" xr:uid="{95BEC9D7-0FF7-4818-B1A9-6EDEE1E7391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46" authorId="8" shapeId="0" xr:uid="{32BFAC9E-31A4-4535-9BBA-37A0994D7678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46" authorId="8" shapeId="0" xr:uid="{0F333404-D379-4709-BE45-A841F0775E3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46" authorId="8" shapeId="0" xr:uid="{730F7D93-E07E-4FC2-833F-9DE2AF2887A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446" authorId="8" shapeId="0" xr:uid="{9E06B83F-F08D-4B9C-A11D-4737E1BA0C8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46" authorId="8" shapeId="0" xr:uid="{008930E1-35D3-44DC-ABB7-F65B77D7654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46" authorId="8" shapeId="0" xr:uid="{B2DC6D77-10F2-467A-B561-5B1218ABDC2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46" authorId="10" shapeId="0" xr:uid="{F4805537-2B0B-4412-9782-A1AC600780C5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446" authorId="10" shapeId="0" xr:uid="{4E9758C2-18E5-4340-B889-EF1D066920F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446" authorId="10" shapeId="0" xr:uid="{8DAA5B8F-89A4-44BA-89E0-0F923FB595D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M1446" authorId="10" shapeId="0" xr:uid="{82B7F49D-637E-4432-A1C5-DF6952EA374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67" authorId="12" shapeId="0" xr:uid="{515E3094-3628-435C-987B-472F1100DF73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67" authorId="8" shapeId="0" xr:uid="{1B8F7044-0821-4493-ACA9-D39D1BF2C42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67" authorId="8" shapeId="0" xr:uid="{A6BE4B79-8496-456A-B02E-0A6003A57D4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67" authorId="8" shapeId="0" xr:uid="{910BBAD4-EDF5-4B7E-A9E1-8CA75152428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67" authorId="8" shapeId="0" xr:uid="{1CCDCDF6-1165-416D-BA8F-6F27BEEE8EA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67" authorId="8" shapeId="0" xr:uid="{5A89B83C-48F0-459F-B81A-081A4CEEE72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67" authorId="8" shapeId="0" xr:uid="{E6E14727-0CF7-42BD-B78A-8C9281B66150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67" authorId="8" shapeId="0" xr:uid="{0AD35598-C483-431F-9C36-F3E97AE2657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67" authorId="8" shapeId="0" xr:uid="{27DC708D-D648-4C4E-9BD2-3511184EB1D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67" authorId="8" shapeId="0" xr:uid="{97D1F013-BAEE-4F10-B534-201755DA998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467" authorId="8" shapeId="0" xr:uid="{BCE40190-34AB-4614-96B5-809F8C79AE1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67" authorId="8" shapeId="0" xr:uid="{32344909-F960-40F7-851E-6E5F58CF1A8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67" authorId="8" shapeId="0" xr:uid="{B2C14F62-6EF1-47AB-8A82-7DF933F5011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67" authorId="8" shapeId="0" xr:uid="{D6A3560E-0373-4DEC-947B-0C68EA5B48B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467" authorId="10" shapeId="0" xr:uid="{0AC32904-6764-4EF6-93D4-F78D5EB2D43F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467" authorId="10" shapeId="0" xr:uid="{CA316860-88F4-4955-A567-AB5EAE6335F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467" authorId="10" shapeId="0" xr:uid="{7267359D-72A5-4126-9E67-0E1F488E6AA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K1468" authorId="12" shapeId="0" xr:uid="{E3DD0C03-32E7-4CC1-AF0B-B9F60CCAF033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72" authorId="12" shapeId="0" xr:uid="{AB4A616D-5A0A-40FD-BFE9-4D7F6B8F74AB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84" authorId="12" shapeId="0" xr:uid="{07586AE2-3221-44A3-8D04-C6DF38C23E2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84" authorId="8" shapeId="0" xr:uid="{120B0EFB-6A0F-4F8E-8EC4-1F10C6AC442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84" authorId="8" shapeId="0" xr:uid="{8AFB2F1A-26D9-4999-8C43-608D79D24DA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84" authorId="8" shapeId="0" xr:uid="{2607C66A-704E-46CA-A441-036279C89DC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84" authorId="8" shapeId="0" xr:uid="{D41ED1BF-28D0-42C5-AE99-A02929C40EC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84" authorId="8" shapeId="0" xr:uid="{BAC9190E-DD92-4A55-92F6-6C5809CAFA2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84" authorId="8" shapeId="0" xr:uid="{C4063295-04E7-4F63-9540-2B6EC286D16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84" authorId="8" shapeId="0" xr:uid="{0FAA329A-4DD7-4517-94D4-76EC6AED733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84" authorId="8" shapeId="0" xr:uid="{8DF4D19B-CD9E-459A-AF0E-8E2D0605E80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84" authorId="8" shapeId="0" xr:uid="{0DDCE016-C75E-4401-BEFF-663F7E5F792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84" authorId="8" shapeId="0" xr:uid="{49BBCC54-3B9D-4115-B142-044376A5566F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484" authorId="8" shapeId="0" xr:uid="{4A40D45D-BBA4-4EDE-8C66-03567EFEB51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84" authorId="8" shapeId="0" xr:uid="{F3A21A59-9450-419D-ACDF-3FC29FBCF86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484" authorId="10" shapeId="0" xr:uid="{BDA7D73C-BCB8-493B-B839-495F33A9477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484" authorId="10" shapeId="0" xr:uid="{5DC09BF9-BA23-41C7-A01D-145A4AABB5C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K1497" authorId="13" shapeId="0" xr:uid="{E54005DB-8827-43AC-99A4-3BEA364BD399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Less than
</t>
        </r>
      </text>
    </comment>
    <comment ref="A1505" authorId="13" shapeId="0" xr:uid="{3B7404BD-3DB0-4A5B-88E9-BB50A9AA2FBC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O1505" authorId="8" shapeId="0" xr:uid="{5BB63AAB-6807-4ED7-9939-9B23ACEE2E1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05" authorId="8" shapeId="0" xr:uid="{799A0600-0703-49FB-9B19-4FF8C70CE78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05" authorId="8" shapeId="0" xr:uid="{C47C46AD-A269-47CF-8F07-DD5EE4DF032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05" authorId="8" shapeId="0" xr:uid="{A87E3AAF-C237-484E-AAD1-58D25DD1329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05" authorId="8" shapeId="0" xr:uid="{6F61BB6B-A843-4025-AA02-42C5C4E78B5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05" authorId="8" shapeId="0" xr:uid="{0B689E21-5162-4C8C-B8E6-04D06E6E597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05" authorId="8" shapeId="0" xr:uid="{F796AA78-571B-4E0F-A7EE-5C375551190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05" authorId="8" shapeId="0" xr:uid="{020A9A7D-348A-4FAE-80C1-656F3ED99DA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05" authorId="8" shapeId="0" xr:uid="{4E88347D-376B-431D-B190-4BBB3E67AC0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505" authorId="8" shapeId="0" xr:uid="{85B68B73-6F24-4047-BB6C-F39A04D1EEC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05" authorId="8" shapeId="0" xr:uid="{305D2195-0F58-4E2D-A698-9A75A767883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05" authorId="8" shapeId="0" xr:uid="{D48B33F7-573F-4B00-B5DC-341FB6018CD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05" authorId="10" shapeId="0" xr:uid="{AF0C4F66-2F78-4C74-AAA6-25749D32EB36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505" authorId="10" shapeId="0" xr:uid="{FDEC56F4-60FD-4506-9F8F-F306C8822F8A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505" authorId="10" shapeId="0" xr:uid="{B0B917CF-8E59-4974-85A7-4948D6A315B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1526" authorId="13" shapeId="0" xr:uid="{25A022A2-E65D-4784-9D2A-63B5B58CB46D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1526" authorId="8" shapeId="0" xr:uid="{7A3B2BD1-6CEC-4743-8170-6BFD2B347F5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26" authorId="8" shapeId="0" xr:uid="{3986809D-4276-40FD-BDE2-42551FB096C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26" authorId="8" shapeId="0" xr:uid="{F75823C2-F63B-43A3-AA3C-44A13C60C02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26" authorId="8" shapeId="0" xr:uid="{795D102D-A292-4CB4-801E-F12409F4E82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26" authorId="8" shapeId="0" xr:uid="{6F1D230F-57CF-4842-A9A5-A42CB333588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26" authorId="8" shapeId="0" xr:uid="{8F24A865-ED01-4FEA-A790-A616C2435BED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26" authorId="8" shapeId="0" xr:uid="{59DD7D12-32A2-4523-9878-169133E4510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26" authorId="8" shapeId="0" xr:uid="{4CEEFE5B-7D09-40BD-9A33-E34EC2B0D1D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26" authorId="8" shapeId="0" xr:uid="{99A73B72-6569-4738-8461-1502707A91D5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526" authorId="8" shapeId="0" xr:uid="{95BBA9EF-5A12-4845-BC2B-BF976AFBA95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26" authorId="8" shapeId="0" xr:uid="{478E69A1-972F-44D8-8B08-31D34F98473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26" authorId="8" shapeId="0" xr:uid="{ED3DB4E3-02BB-4687-B3EC-6BDEBA55114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526" authorId="10" shapeId="0" xr:uid="{7FFA7349-07FA-407C-A255-4D8BB2DF63C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526" authorId="10" shapeId="0" xr:uid="{8BB3EAC0-9611-4BD0-8E93-3F1AA87D871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K1527" authorId="13" shapeId="0" xr:uid="{C1E55234-904C-4477-AE57-9BF7B4F9F5B6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A1545" authorId="12" shapeId="0" xr:uid="{E70ED3ED-41EF-44F4-B445-9F71646E803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45" authorId="8" shapeId="0" xr:uid="{FADB7E8E-057D-46F9-812A-0297B570ECB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45" authorId="8" shapeId="0" xr:uid="{569A681C-08F8-4854-B4D3-86D350AB032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45" authorId="8" shapeId="0" xr:uid="{8951E702-EA1A-4BBD-B215-261BFB0ED10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45" authorId="8" shapeId="0" xr:uid="{C1769F0D-B767-4E01-A8A0-7E44D9DB209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45" authorId="8" shapeId="0" xr:uid="{110E727E-843F-4100-B7CA-8D88F8D4D5E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45" authorId="8" shapeId="0" xr:uid="{6561CE20-0F83-449E-99F4-859D4105275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45" authorId="8" shapeId="0" xr:uid="{1F8981D0-818B-4494-A933-A289501962FF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45" authorId="8" shapeId="0" xr:uid="{4C607637-9F7E-47B4-8C44-EFBADE1D258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45" authorId="8" shapeId="0" xr:uid="{04A06BA3-14B2-46AB-ABBD-B7CD8D713E1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45" authorId="8" shapeId="0" xr:uid="{73392A38-E1CA-4ECA-8169-8F903D7BFE76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1545" authorId="8" shapeId="0" xr:uid="{A922BD46-D60F-4ABE-903C-EBB9AE77EE4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45" authorId="8" shapeId="0" xr:uid="{91FF050A-1D6D-4421-86DF-946D27F1EDE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45" authorId="8" shapeId="0" xr:uid="{4F3D15CF-7EDD-4D96-854C-057324DEA59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45" authorId="10" shapeId="0" xr:uid="{F4724C78-2227-4104-B83F-3B0DB2208466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545" authorId="10" shapeId="0" xr:uid="{2BA6813A-F47A-4A8F-A58B-7AEA491D86A5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L1545" authorId="10" shapeId="0" xr:uid="{39BF5965-678D-4C54-874C-4DC8B6F8F2BA}">
      <text>
        <r>
          <rPr>
            <b/>
            <sz val="9"/>
            <color indexed="81"/>
            <rFont val="Tahoma"/>
            <family val="2"/>
          </rPr>
          <t>2.0 Ug/L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EndUser</author>
    <author>H&amp;H USER</author>
    <author>End User</author>
    <author>Compaq Customer</author>
    <author>KETTERMAN</author>
    <author>JKETTERM</author>
    <author>H&amp;H</author>
    <author>cis</author>
    <author>ice2</author>
    <author>User</author>
    <author>localadmin</author>
    <author>Gretchen Quirk</author>
    <author>gquirk</author>
    <author>Janie Weiter</author>
  </authors>
  <commentList>
    <comment ref="K168" authorId="0" shapeId="0" xr:uid="{F978822D-956D-40EE-882D-44452C51AD46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Quantitary 2000, Colilert 24hr</t>
        </r>
      </text>
    </comment>
    <comment ref="F185" authorId="1" shapeId="0" xr:uid="{D1FC1DF1-5AC7-4544-A056-F0C4F86FC081}">
      <text>
        <r>
          <rPr>
            <b/>
            <sz val="8"/>
            <color indexed="81"/>
            <rFont val="Tahoma"/>
            <family val="2"/>
          </rPr>
          <t>reference electrode failure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7" authorId="0" shapeId="0" xr:uid="{61A66D27-42B9-4C47-A526-944E6174B235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heavy rain 9/4/00</t>
        </r>
      </text>
    </comment>
    <comment ref="K188" authorId="0" shapeId="0" xr:uid="{DE3E53E5-1ECA-42DD-AFAA-0E4DCF177E44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rain 9/11/00</t>
        </r>
      </text>
    </comment>
    <comment ref="K212" authorId="1" shapeId="0" xr:uid="{C643CFA7-83F4-4B38-A587-5EA4B60AABD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4" authorId="1" shapeId="0" xr:uid="{85CDB8BB-FF00-4D56-9939-D0B553DC1AA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7" authorId="0" shapeId="0" xr:uid="{0F81A7A5-8DD9-4AFB-8330-69C8E4ED7E0F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8" authorId="0" shapeId="0" xr:uid="{187AC70D-3E30-4C88-B9DE-8A27A030DB22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0" authorId="0" shapeId="0" xr:uid="{57BAAAB6-2A5C-4CEF-8BC5-39F172236F60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1" authorId="1" shapeId="0" xr:uid="{B5BB07C4-5ECB-4040-920A-38CBB8701E3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2" authorId="0" shapeId="0" xr:uid="{02D7BB76-ED1E-4960-A873-136F9EA38D6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7" authorId="1" shapeId="0" xr:uid="{33D9B903-08A0-4E03-BF27-574BD89F6EB7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8" authorId="0" shapeId="0" xr:uid="{5682B302-7C62-4C90-B389-47C3404EC01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9" authorId="2" shapeId="0" xr:uid="{04AC8CC6-1481-4E32-895B-E13955AA984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7" authorId="0" shapeId="0" xr:uid="{D54982D3-2849-4250-8365-5496A90BFA8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8" authorId="0" shapeId="0" xr:uid="{CB57FC89-16D7-4ECB-BA5E-80F134608620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9" authorId="0" shapeId="0" xr:uid="{507B68B5-7226-4ECF-9B99-C65EF04D681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0" authorId="3" shapeId="0" xr:uid="{9EE09128-DFF3-4BBB-BF8C-90D28D92A4CE}">
      <text>
        <r>
          <rPr>
            <b/>
            <sz val="8"/>
            <color indexed="81"/>
            <rFont val="Tahoma"/>
            <family val="2"/>
          </rPr>
          <t>Compaq Customer:</t>
        </r>
        <r>
          <rPr>
            <sz val="8"/>
            <color indexed="81"/>
            <rFont val="Tahoma"/>
            <family val="2"/>
          </rPr>
          <t xml:space="preserve">
less than
</t>
        </r>
      </text>
    </comment>
    <comment ref="K271" authorId="0" shapeId="0" xr:uid="{EBF8274E-3AC2-4069-B6BC-33A05360143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3" authorId="4" shapeId="0" xr:uid="{B24676BA-D837-40A1-BD61-4428D1383A1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80" authorId="0" shapeId="0" xr:uid="{743B8842-E559-495B-B93E-CCBC5BB165D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0" authorId="5" shapeId="0" xr:uid="{FD5E16D7-7E1A-4D1E-893A-7C5D701AC1E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23" authorId="5" shapeId="0" xr:uid="{A8F75841-C029-4534-BCF6-6A728736AC7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28" authorId="5" shapeId="0" xr:uid="{83D131D7-7B29-4D65-8E07-F1A4FE044FD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38" authorId="6" shapeId="0" xr:uid="{DACA839E-3E41-4F4D-AE5F-2A74550F37B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56" authorId="6" shapeId="0" xr:uid="{8E1BCC2D-A531-4C72-8BC8-1EEA6C1BEB6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70" authorId="6" shapeId="0" xr:uid="{2B97037E-B367-48A5-8353-63BFE4005F1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89" authorId="6" shapeId="0" xr:uid="{EA466F66-C074-4F83-9570-5D34AEEA1A5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94" authorId="6" shapeId="0" xr:uid="{776085BE-7E3E-45E2-87F5-8FB80E357646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A405" authorId="6" shapeId="0" xr:uid="{28546208-D3F3-4CF3-AACF-F08FD027E02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09" authorId="7" shapeId="0" xr:uid="{D3D5C34F-9952-4933-8918-D30D5EDF68DB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A432" authorId="6" shapeId="0" xr:uid="{215AA8C5-F59D-481E-9410-323E697046A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51" authorId="6" shapeId="0" xr:uid="{00A5D844-5721-441E-8FD1-29394EB270A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57" authorId="6" shapeId="0" xr:uid="{92A1345E-4DF2-4234-8E3E-BC33938B41B2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2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65" authorId="6" shapeId="0" xr:uid="{8F3490A7-8A72-4FC3-97C6-4DC6678630C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90" authorId="6" shapeId="0" xr:uid="{FDA9A536-7075-49F2-AC6D-DBD421C4A33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93" authorId="7" shapeId="0" xr:uid="{12D5489B-3F61-4F2E-A7C0-55D8A48AEB79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less than</t>
        </r>
      </text>
    </comment>
    <comment ref="A513" authorId="6" shapeId="0" xr:uid="{D4AD9A6D-4EA3-4C42-889F-92114D7389E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27" authorId="6" shapeId="0" xr:uid="{66AB3084-1EFE-4403-8BF2-918D6A9E5007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548" authorId="6" shapeId="0" xr:uid="{9E36FB29-C926-48EC-898F-59F2DAC12E0F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549" authorId="6" shapeId="0" xr:uid="{4CBB7B6D-CE7B-4C14-B156-8A524B21791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72" authorId="6" shapeId="0" xr:uid="{F40A47EB-BDF0-45AB-85E1-602D3500190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86" authorId="6" shapeId="0" xr:uid="{86A820F0-33E3-4D81-A501-8D3D5366C45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08" authorId="6" shapeId="0" xr:uid="{ACCD3D93-EEB8-4B11-82D9-F52D18B5360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32" authorId="6" shapeId="0" xr:uid="{FD3B626D-B402-4967-B9E9-EEC8DB6FBF0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46" authorId="6" shapeId="0" xr:uid="{C34A7177-FC18-4723-8A77-D262E371096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69" authorId="6" shapeId="0" xr:uid="{81C99027-F06B-4599-BA65-4FD9C9B6756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85" authorId="6" shapeId="0" xr:uid="{1B338284-DE78-47C4-9487-F19F7C8F4E39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90" authorId="6" shapeId="0" xr:uid="{F4BE38AD-59FC-4BD0-BF67-5A929FB5D32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92" authorId="6" shapeId="0" xr:uid="{06CD434B-9510-4BD4-A2B2-8476D7CF657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04" authorId="6" shapeId="0" xr:uid="{A4976991-88A0-45C5-BEC9-B10B9ABD964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28" authorId="6" shapeId="0" xr:uid="{0FA34161-28EA-40A5-A4B9-B329376FB1F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52" authorId="6" shapeId="0" xr:uid="{625248C7-99B6-477F-A96B-0A4A9B2BD49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64" authorId="6" shapeId="0" xr:uid="{AE1178D5-0DF1-4367-8215-C646871F941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87" authorId="6" shapeId="0" xr:uid="{AC2DA3F9-3B65-4FB5-B0AF-6E79148EA3C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92" authorId="6" shapeId="0" xr:uid="{F048EA04-884D-4A61-9890-4E0E4120C3E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11" authorId="6" shapeId="0" xr:uid="{E43F016D-B8A9-4BC6-A694-D3B3EFEB8DF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19" authorId="6" shapeId="0" xr:uid="{DDC5A160-721A-49D7-B567-818C83007A7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23" authorId="6" shapeId="0" xr:uid="{961A771B-8534-4742-8523-E87A0088CC9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25" authorId="6" shapeId="0" xr:uid="{96C2D57A-5545-4B2F-92C9-4942416E7ED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844" authorId="6" shapeId="0" xr:uid="{061975A5-FBAE-4C0D-BD9A-5357E7A29CF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847" authorId="8" shapeId="0" xr:uid="{69877766-DB48-4B29-B558-40891A011FF6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71" authorId="8" shapeId="0" xr:uid="{EC8724F1-6BD1-4978-876B-4695B21CCDA3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81" authorId="6" shapeId="0" xr:uid="{A2F57B83-A3DE-418A-90BF-4D15826C81E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85" authorId="8" shapeId="0" xr:uid="{A936FECC-FC2B-47D6-B048-B743AF173B8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888" authorId="6" shapeId="0" xr:uid="{58683FAB-1B95-45D9-9A7D-412657510BF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03" authorId="9" shapeId="0" xr:uid="{86620163-6A6F-4325-8111-C945D6D94079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905" authorId="6" shapeId="0" xr:uid="{22B72980-74E4-4FBE-9DD8-8058A12785E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06" authorId="8" shapeId="0" xr:uid="{F1B5221F-6E75-495D-AE48-3E1FD3494E7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930" authorId="8" shapeId="0" xr:uid="{44E96449-2C8E-4594-8EC3-90FB3E57DAD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38" authorId="6" shapeId="0" xr:uid="{E38FBA39-67EF-4AF1-9BC6-D9D56B83EA9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44" authorId="8" shapeId="0" xr:uid="{E6CBBC2A-7BC7-485B-BF40-8970195EC0F7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966" authorId="8" shapeId="0" xr:uid="{B6CD23FC-A095-4346-8740-18510A007CA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66" authorId="9" shapeId="0" xr:uid="{E2F373AC-9199-4F65-B389-3FB10305D44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66" authorId="9" shapeId="0" xr:uid="{0451EED0-9572-44F7-A9F1-23C48090AB95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66" authorId="9" shapeId="0" xr:uid="{1E74B569-B0A7-47E8-B6F8-89A65E8FA8B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66" authorId="9" shapeId="0" xr:uid="{B08EF20A-63C2-4253-BD70-E6DC1AF4066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66" authorId="9" shapeId="0" xr:uid="{084C1EC3-47DA-49CC-97DD-D12A670D43CB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66" authorId="9" shapeId="0" xr:uid="{6E959C9F-CE19-445A-A60C-401AE9B5A51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66" authorId="9" shapeId="0" xr:uid="{22A0D78E-75A8-45B7-8DC4-BE5C69190A6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66" authorId="9" shapeId="0" xr:uid="{1C0512AE-FE74-46C8-A518-17D39BDA45DE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66" authorId="9" shapeId="0" xr:uid="{5694BE30-5933-4039-B709-4289297BFD9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66" authorId="9" shapeId="0" xr:uid="{E0438FEC-EA50-4935-8494-8B230BD9D66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966" authorId="9" shapeId="0" xr:uid="{CB14090C-A069-46FA-9DDA-6FCBF818B6D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71" authorId="6" shapeId="0" xr:uid="{2C65D63C-AB9E-4D8D-B817-C91E66D82A5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75" authorId="6" shapeId="0" xr:uid="{2168FF59-74DE-481E-8D09-D79E38FEF25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87" authorId="6" shapeId="0" xr:uid="{22A0239C-203A-4ED0-88B4-983EBE6B4F2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90" authorId="8" shapeId="0" xr:uid="{1E3BF31C-AB7A-41F5-B4F7-FAEF5E39ED18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990" authorId="9" shapeId="0" xr:uid="{3BA6B739-9018-41E7-946C-99B8BCE1130D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90" authorId="9" shapeId="0" xr:uid="{49944605-A867-4303-AAE0-5162CC81AF6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90" authorId="9" shapeId="0" xr:uid="{AFD93B79-EA74-474F-9515-3C4963E3713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90" authorId="9" shapeId="0" xr:uid="{AACA6630-658A-488B-8E3E-A69949CFBD41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90" authorId="9" shapeId="0" xr:uid="{E3E52A3A-36C3-4145-A0F7-3BA7A0B7A89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90" authorId="9" shapeId="0" xr:uid="{D4BFB387-FEA4-4ACD-8728-7D1B3EB0E52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90" authorId="9" shapeId="0" xr:uid="{B04893C6-246E-4E82-A471-75386D76C89E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90" authorId="9" shapeId="0" xr:uid="{A739C0B6-1707-418A-85AB-4FB912C7AC3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90" authorId="9" shapeId="0" xr:uid="{5887EFDF-4060-4271-8959-991DA5DC191F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90" authorId="9" shapeId="0" xr:uid="{09951C7B-A2C6-4B1B-826E-232C9831347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90" authorId="9" shapeId="0" xr:uid="{6C469E6B-4302-402B-B27D-DB116B63DF2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A1004" authorId="8" shapeId="0" xr:uid="{1E3C1C9A-646D-45FE-8735-DE8E9B56BC18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04" authorId="9" shapeId="0" xr:uid="{5D09E76B-86F2-429B-9EA4-1241290C02A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04" authorId="9" shapeId="0" xr:uid="{0D7FD56B-EC06-4CF2-9E18-A5D9E69C37CD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1004" authorId="9" shapeId="0" xr:uid="{4980866F-6A9A-4BFB-954E-D704ED81162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1004" authorId="9" shapeId="0" xr:uid="{5F23F22D-E6DB-4FC3-A536-D7622A5BAF9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04" authorId="9" shapeId="0" xr:uid="{5B85BDAC-6476-417D-BB2F-5C1A09E4C6E3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04" authorId="9" shapeId="0" xr:uid="{E9466104-7197-4238-89C9-A48FC1D4BA09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1004" authorId="9" shapeId="0" xr:uid="{9928A465-7F7A-4D16-9242-C02353E7273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04" authorId="9" shapeId="0" xr:uid="{36E58383-1143-4495-BF79-A77691CB21F5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1004" authorId="9" shapeId="0" xr:uid="{EC2E5957-6D8C-4C8C-8145-E9A6417184C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004" authorId="9" shapeId="0" xr:uid="{2D8BBAD8-9DE3-434A-912F-E8DCE23A2DC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04" authorId="9" shapeId="0" xr:uid="{81CA448A-2B61-4FBB-BAC0-7CCA0475E9CD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004" authorId="9" shapeId="0" xr:uid="{DE158E7B-231F-47BD-81A6-821D57C7EFC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04" authorId="9" shapeId="0" xr:uid="{3765877F-AA68-45B3-8D7D-A950BC8DC4A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04" authorId="9" shapeId="0" xr:uid="{77E8C173-1E93-46BA-AF24-D43C4DB7E51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K1023" authorId="6" shapeId="0" xr:uid="{8514AAE2-7594-4F54-85BD-E8360F506EA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26" authorId="8" shapeId="0" xr:uid="{29861162-F0DD-4C38-9B98-534C792D048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26" authorId="9" shapeId="0" xr:uid="{135CD329-4829-4B25-B1FD-C6EE16E78F3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26" authorId="9" shapeId="0" xr:uid="{43D44947-19C1-4435-92B7-10B9C61B26CE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26" authorId="9" shapeId="0" xr:uid="{7DE0663D-C0DC-48B5-97DB-65D7625CBD3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26" authorId="9" shapeId="0" xr:uid="{49FBC3F9-3BA7-49E0-8B96-E1CE60A087B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26" authorId="9" shapeId="0" xr:uid="{7E434AD9-DAD4-4A8C-AC58-0AD4188590B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26" authorId="9" shapeId="0" xr:uid="{29D97302-45B6-42AA-AD1F-BDE216C027F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26" authorId="9" shapeId="0" xr:uid="{93D6096A-AE74-49D6-94B2-7E55004BEF5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26" authorId="9" shapeId="0" xr:uid="{BC18D1AC-3803-43E1-9A33-3A011F7FFB2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26" authorId="9" shapeId="0" xr:uid="{8816B755-862C-4EA0-AD71-A0CF3269692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26" authorId="9" shapeId="0" xr:uid="{814AFE8A-7C2E-44AE-8C43-96E538BA670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26" authorId="9" shapeId="0" xr:uid="{E1EF7DB1-0966-4349-AA06-04EA5C9A61E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26" authorId="9" shapeId="0" xr:uid="{CD2E3D42-FE05-4C5F-8CF7-DEE93F4DA4D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026" authorId="10" shapeId="0" xr:uid="{F12CBD36-1126-4C01-8E48-831D22C5083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26" authorId="10" shapeId="0" xr:uid="{17E1CA99-47D2-446E-AE78-410DF2A0DDA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45" authorId="6" shapeId="0" xr:uid="{9646B2B3-B888-4FD9-B58B-77A64FC0A1C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50" authorId="8" shapeId="0" xr:uid="{FA7B26A9-5B64-4AFA-B10F-216D532E29D2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1050" authorId="9" shapeId="0" xr:uid="{E0512117-A6EE-4F2F-8A62-35E0D062B2E9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50" authorId="9" shapeId="0" xr:uid="{C12B042A-6C16-4479-BE96-412C12BD298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50" authorId="9" shapeId="0" xr:uid="{E59FC68D-0B00-4245-B43B-9F756702288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50" authorId="9" shapeId="0" xr:uid="{DF67B768-1DE5-4942-978B-D1231452A6E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50" authorId="9" shapeId="0" xr:uid="{8FECAA67-EA31-4C5A-9C10-161DEEC1BBE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50" authorId="9" shapeId="0" xr:uid="{D68998A5-1439-43FD-9976-559B1B7F688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50" authorId="9" shapeId="0" xr:uid="{6011D21C-6BB1-480F-BF77-4C2E61627B1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50" authorId="9" shapeId="0" xr:uid="{EF593267-5666-40CD-BC77-422C6638637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50" authorId="9" shapeId="0" xr:uid="{9FDAC995-83A5-4406-8BCC-9FA09CBC297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50" authorId="9" shapeId="0" xr:uid="{2B85318C-4AA8-4925-ACCA-9F00A1B1BF9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050" authorId="10" shapeId="0" xr:uid="{260AF762-945C-434A-A00F-7E60ED71246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50" authorId="10" shapeId="0" xr:uid="{B89D254F-3933-4F08-A4E3-DD4C52FC0DA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50" authorId="10" shapeId="0" xr:uid="{8849851E-824C-4DC3-8998-2E960CBCC76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65" authorId="8" shapeId="0" xr:uid="{0E800B12-4BC1-4727-B016-F1C085682172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65" authorId="9" shapeId="0" xr:uid="{F9C9D32C-EDD0-4444-B3D8-5726CC37CD1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65" authorId="9" shapeId="0" xr:uid="{AC23C822-AA26-4AD6-8829-79D2128011EE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65" authorId="9" shapeId="0" xr:uid="{FA696B74-6855-4301-AD88-3471E077C454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5" authorId="9" shapeId="0" xr:uid="{4A8A8B68-B9CA-4E02-B82C-84CE509E9B3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5" authorId="9" shapeId="0" xr:uid="{F2E016D3-8FDE-403C-95FD-1EFD2877CEB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65" authorId="9" shapeId="0" xr:uid="{92856037-C645-4E79-BB74-4C940B2D2C7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65" authorId="9" shapeId="0" xr:uid="{091AFAEE-352B-47A7-BD2F-846C48C7514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5" authorId="9" shapeId="0" xr:uid="{7C776613-C715-4033-95BC-370D39B2806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65" authorId="9" shapeId="0" xr:uid="{7FEB89A2-CA46-4EB9-B70E-3C9C41233AA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65" authorId="9" shapeId="0" xr:uid="{91C45AF5-D071-4E63-93EF-5BE0F5BCD1B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65" authorId="9" shapeId="0" xr:uid="{E7192EB8-CB7A-4DC9-AF7F-5CD42D595A2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65" authorId="9" shapeId="0" xr:uid="{E4E9D404-DFA7-407E-AF3A-26D67FE8F406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I1065" authorId="10" shapeId="0" xr:uid="{9CAF1D07-E149-4E0F-965C-C60646E97993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65" authorId="10" shapeId="0" xr:uid="{4AA9F421-2C96-4B9F-89F9-A30E6AC33F7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65" authorId="10" shapeId="0" xr:uid="{2EE381BC-63C0-4672-9759-58D28DA6761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86" authorId="6" shapeId="0" xr:uid="{A74A5C88-EDCC-4493-8893-A88C2259B57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87" authorId="9" shapeId="0" xr:uid="{79F9CEB1-D661-4C2F-A375-B5CA10997575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87" authorId="9" shapeId="0" xr:uid="{2B85A70C-E260-4AB1-B644-950DD1FF574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7" authorId="9" shapeId="0" xr:uid="{5D1B92B4-6BD0-4ABA-B9D3-7E5F2C6C9705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87" authorId="9" shapeId="0" xr:uid="{1A71F167-A6D1-41CF-BE78-164E4C33D20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7" authorId="9" shapeId="0" xr:uid="{AE8FBAFB-6538-45EB-996C-83515D7ADA0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7" authorId="9" shapeId="0" xr:uid="{839BC3B6-DB0B-48D4-850B-58F55535CA4B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87" authorId="9" shapeId="0" xr:uid="{7574001B-5973-45C6-9EC4-C0EB254E7F0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87" authorId="9" shapeId="0" xr:uid="{C7A427C1-47A5-4C82-A102-7C84E36DF1D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87" authorId="9" shapeId="0" xr:uid="{6003ED20-A3E1-45E6-A75D-3381FF235DD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87" authorId="9" shapeId="0" xr:uid="{A000651D-16D6-4D2F-A569-8098E4E06C1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87" authorId="9" shapeId="0" xr:uid="{167A4CA5-CE96-4F0F-B004-0E53B8625A3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87" authorId="9" shapeId="0" xr:uid="{EC01DB76-EC38-4866-B333-45BDF5D6A2F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087" authorId="10" shapeId="0" xr:uid="{89516326-0D83-4468-8E8A-7F6E9674FA0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87" authorId="10" shapeId="0" xr:uid="{6C94F48C-94BF-4D0D-B90A-A8E51D1E7D9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87" authorId="10" shapeId="0" xr:uid="{F996B0D1-52CB-455B-B91D-7F32E64D819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94" authorId="6" shapeId="0" xr:uid="{A9A05388-447C-42CF-9198-5233E5528BD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107" authorId="6" shapeId="0" xr:uid="{BFDDC05F-4BBB-4E4F-B7D2-D75EC0FF923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11" authorId="9" shapeId="0" xr:uid="{3818A2B7-6CD4-4F28-859A-6913291705D1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11" authorId="9" shapeId="0" xr:uid="{796215B0-D016-49A1-962B-1C50B268864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11" authorId="9" shapeId="0" xr:uid="{51A31124-AD66-426E-BE18-4F453C1EDA6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11" authorId="9" shapeId="0" xr:uid="{09967215-6CFB-4644-A59C-C68D46AA2AA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11" authorId="9" shapeId="0" xr:uid="{5F8542C1-5BCE-43DD-9156-B881F4EAD0B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11" authorId="9" shapeId="0" xr:uid="{B701B9B2-6D42-4CAF-9B33-D2D1FBB28FA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11" authorId="9" shapeId="0" xr:uid="{F7C8A258-D6FB-482F-8766-7A30D02A370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11" authorId="9" shapeId="0" xr:uid="{FC98C94F-97A1-4F45-9F43-330F5D3B64D9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11" authorId="9" shapeId="0" xr:uid="{9925A3B3-C5D2-4642-B72F-F17247999DE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11" authorId="9" shapeId="0" xr:uid="{569D6053-26BB-4178-B528-EC2481F6763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11" authorId="9" shapeId="0" xr:uid="{90DBD403-751F-4A61-A759-247E9A9B1C6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111" authorId="10" shapeId="0" xr:uid="{95172CE6-E103-4A41-A3F8-1F921FA50D7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11" authorId="10" shapeId="0" xr:uid="{2560069F-E970-40A3-AE13-68E4B3B5EF6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22" authorId="9" shapeId="0" xr:uid="{6362B177-6DEC-41FB-A9ED-9E45018D0999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22" authorId="9" shapeId="0" xr:uid="{0FCA004D-4844-4D8B-8E19-92C09BE8532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2" authorId="9" shapeId="0" xr:uid="{447C2093-5292-45F0-BE81-2E0BB1C8EAD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22" authorId="9" shapeId="0" xr:uid="{6EB59F93-C5B0-452F-8A77-9055C981B85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122" authorId="9" shapeId="0" xr:uid="{36AD921F-C220-4DE3-9650-95ACE0D1CD9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22" authorId="9" shapeId="0" xr:uid="{A88F63D5-5ABE-41C9-B1D9-ED8DAFD11A4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122" authorId="9" shapeId="0" xr:uid="{0394CA42-F2CD-4C32-B3D8-E8EDE1C158A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2" authorId="9" shapeId="0" xr:uid="{52AC54A3-1DC3-44A1-BFB7-EDA5CC834A8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122" authorId="10" shapeId="0" xr:uid="{9A10AF61-76F8-4D3D-97C3-2F9B270DFB9E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22" authorId="10" shapeId="0" xr:uid="{D994F666-F868-4335-9EEB-47B070C6009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22" authorId="10" shapeId="0" xr:uid="{CC8761FC-CAD4-4608-8034-E65B120261E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46" authorId="9" shapeId="0" xr:uid="{3584CAB6-98E0-43A1-B4CF-1CEBF079AE9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70" authorId="9" shapeId="0" xr:uid="{4D4401DE-FE89-40AE-8EEE-344C31013B7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82" authorId="9" shapeId="0" xr:uid="{EBA135D3-2461-411F-A2B2-7837034B543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06" authorId="9" shapeId="0" xr:uid="{9A5254BD-ED17-4033-8D0E-AE7D5E4CB0EE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28" authorId="9" shapeId="0" xr:uid="{97D42DCB-F24B-4B7F-8542-8B99A9C2F9C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41" authorId="9" shapeId="0" xr:uid="{3322B096-0831-4F39-91D7-1914A0B504C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65" authorId="9" shapeId="0" xr:uid="{E3202424-D279-462E-9F83-951C757FAE49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88" authorId="9" shapeId="0" xr:uid="{9DC0BAA6-CE59-473A-A964-3AFEE33D1DF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02" authorId="11" shapeId="0" xr:uid="{C543021E-3B84-4E33-B1C7-C732788E8B2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02" authorId="9" shapeId="0" xr:uid="{933A66F4-E60D-49DC-9C6B-0BF20492FBA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02" authorId="9" shapeId="0" xr:uid="{2DFE62D1-3E33-462C-A934-DD10F3E69C6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02" authorId="9" shapeId="0" xr:uid="{FDF59FF0-3B46-442E-8FB0-264C1FDA907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02" authorId="9" shapeId="0" xr:uid="{C4C4D84A-6C4D-45B9-B0BA-6EAF5DDE298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02" authorId="9" shapeId="0" xr:uid="{10C0D759-EC16-41D6-B815-6DB6AE3A0BF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302" authorId="9" shapeId="0" xr:uid="{D6A5B854-005E-46BE-A4EE-7959D3F9C83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02" authorId="9" shapeId="0" xr:uid="{A1B3B03F-AED0-49AD-944A-42B7E010D19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02" authorId="9" shapeId="0" xr:uid="{E6C49636-A3A7-41A6-A0DA-4AD7415F70F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302" authorId="9" shapeId="0" xr:uid="{2FC2C5B7-C286-4856-BCCA-CB021852D37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02" authorId="9" shapeId="0" xr:uid="{5681A384-FEBA-40EE-8E04-1AAA9D558CC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02" authorId="9" shapeId="0" xr:uid="{82460A64-8C17-4757-800D-B07FBD014FD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02" authorId="10" shapeId="0" xr:uid="{03D9AC7F-423C-43E1-9CC4-6823C4461E2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02" authorId="10" shapeId="0" xr:uid="{C9BA7EDC-240F-462C-952D-D7DDC2E777D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03" authorId="6" shapeId="0" xr:uid="{F66C3591-3471-4280-A4AA-2F9E04F4771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324" authorId="12" shapeId="0" xr:uid="{A85DBD35-B313-4EBE-AAD4-E0528B7A61DC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1324" authorId="9" shapeId="0" xr:uid="{E49B6B3B-A356-45A5-955A-BE8AA58C74C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24" authorId="9" shapeId="0" xr:uid="{2275DABD-D259-486F-970A-48E8F747F52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24" authorId="9" shapeId="0" xr:uid="{BB7C673F-6511-4F02-9A37-C1A140590E0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24" authorId="9" shapeId="0" xr:uid="{289CA7CA-48E8-43D6-AE2F-A95045A7666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24" authorId="9" shapeId="0" xr:uid="{DBFA4DE3-7375-4CD3-B45F-EC6F42E06ED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324" authorId="9" shapeId="0" xr:uid="{DFB7F644-79D0-4D48-A5EC-F6E7652DA3B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24" authorId="9" shapeId="0" xr:uid="{5807DF39-B3CF-4096-BDC4-7803B207998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24" authorId="9" shapeId="0" xr:uid="{2ED90CD1-7BBD-4489-8A22-5E0ECC9E221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24" authorId="9" shapeId="0" xr:uid="{80A23F79-193B-47C2-9FF3-48A8688827B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24" authorId="9" shapeId="0" xr:uid="{01C5F8D8-D47F-48A7-84AE-315A670FDDE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324" authorId="10" shapeId="0" xr:uid="{0D2F3786-875B-4EFA-AFA6-7AD3BD8EB3C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J1324" authorId="10" shapeId="0" xr:uid="{FD043481-17D2-4BB0-B510-DAEBDB67756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324" authorId="10" shapeId="0" xr:uid="{FB8673A0-561F-45B1-8BE0-A87F320FB6F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36" authorId="11" shapeId="0" xr:uid="{EB8543C1-BBAD-4F7E-A0CB-31CD392F4308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48" authorId="11" shapeId="0" xr:uid="{A85516D2-B9FA-46E2-92CD-04C6D5CE9977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48" authorId="11" shapeId="0" xr:uid="{B561AA99-87DE-47C6-848F-CB5A55BA1685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48" authorId="9" shapeId="0" xr:uid="{8EB951E8-0B96-4D5F-A848-E4494139AB7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8" authorId="9" shapeId="0" xr:uid="{00BC25B8-B3FD-4A14-8B82-2A83240205E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48" authorId="9" shapeId="0" xr:uid="{976194A9-AD6A-4683-B568-9AE5D2632B5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48" authorId="9" shapeId="0" xr:uid="{7B3694F2-7B30-4388-A70D-5AC6CDD189A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348" authorId="9" shapeId="0" xr:uid="{10C93D80-83D5-4298-B1A6-330E90D89EE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48" authorId="9" shapeId="0" xr:uid="{23071268-95F0-4909-9213-752F2BF35B1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48" authorId="9" shapeId="0" xr:uid="{6FE8B4AE-FFBA-46C0-B8E9-3B95104A188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48" authorId="9" shapeId="0" xr:uid="{D76BE446-542A-4483-A768-AEF2A8EE92B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48" authorId="10" shapeId="0" xr:uid="{B79CCBF3-6BBD-4E8D-B059-9CEF4DBE31E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48" authorId="10" shapeId="0" xr:uid="{C5EE65EA-3FD1-48FB-B166-D2C72BD242D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60" authorId="11" shapeId="0" xr:uid="{4B852978-01FF-40DD-8F68-165E3B240DAC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60" authorId="9" shapeId="0" xr:uid="{8097CEC2-85AF-459D-9E7F-E4AEB7160BB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60" authorId="9" shapeId="0" xr:uid="{2F7D7F95-F37F-4EEA-AF23-C70D6F22D67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60" authorId="9" shapeId="0" xr:uid="{D62F5600-EE3B-4018-95CD-B762B883335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60" authorId="9" shapeId="0" xr:uid="{7EA090E7-7EE5-4906-AF11-4BF363D6898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60" authorId="9" shapeId="0" xr:uid="{67B0BA62-AFDB-4855-A14E-A9EB371FFE7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360" authorId="9" shapeId="0" xr:uid="{EB9D8097-9AA2-41C0-A69F-DE4F3BA8CED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60" authorId="9" shapeId="0" xr:uid="{8F72D8AD-AB03-429C-9F20-A59F1819EEB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60" authorId="9" shapeId="0" xr:uid="{1A48A029-9346-46F2-BB17-527CED2B152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360" authorId="9" shapeId="0" xr:uid="{45FE5D02-E8DE-461F-89CF-E4A7A57EA1C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60" authorId="9" shapeId="0" xr:uid="{50E5B183-9549-4362-A412-395069E6485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60" authorId="9" shapeId="0" xr:uid="{B92978C1-BBD3-4FBB-A5AF-29C0A25634D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360" authorId="9" shapeId="0" xr:uid="{161CA537-D518-4FFB-A3A4-AD268C510C3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360" authorId="10" shapeId="0" xr:uid="{B51BE0BF-5F3F-4CDA-AC7E-9E249E0C949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60" authorId="10" shapeId="0" xr:uid="{91546944-527D-43A7-8F15-6BB03B5DB27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63" authorId="11" shapeId="0" xr:uid="{6845B33C-214B-447B-88BD-6DFB11D916E0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5" authorId="11" shapeId="0" xr:uid="{A0E09D83-AA49-4E24-B7FF-EEECD9ACD8FC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85" authorId="9" shapeId="0" xr:uid="{30306BD8-7F92-484B-BF40-BAAA4474FA0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85" authorId="9" shapeId="0" xr:uid="{D649E5E8-97A2-45DF-83D0-9D84FED1959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85" authorId="9" shapeId="0" xr:uid="{EE638F18-27DB-4BE9-A0A3-E5C76D894C8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85" authorId="9" shapeId="0" xr:uid="{D0F817C2-465D-4F6A-B4EA-6738058635C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85" authorId="9" shapeId="0" xr:uid="{76801724-EF8F-4369-B4D0-BF7A6252FC7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385" authorId="9" shapeId="0" xr:uid="{D618C440-AB87-4824-A544-0293191950A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385" authorId="9" shapeId="0" xr:uid="{61733A7B-9B43-4273-9E04-1B1FAB2B0F0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F1385" authorId="9" shapeId="0" xr:uid="{53D56C10-A331-4851-808B-B40F7FEF7119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I1385" authorId="10" shapeId="0" xr:uid="{342617FA-6DFC-435B-A69C-4DBFF0BD9D3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J1385" authorId="10" shapeId="0" xr:uid="{B3D1DAF7-A977-4C26-8D59-543F14D4E35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385" authorId="10" shapeId="0" xr:uid="{30DDE861-896C-4E2F-A6E9-AE3232F1F95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05" authorId="11" shapeId="0" xr:uid="{38E17F51-6871-4CC1-B341-23C9EE9AA597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08" authorId="11" shapeId="0" xr:uid="{BF5294E5-CF4C-465F-AA67-61B4FAD9B75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08" authorId="9" shapeId="0" xr:uid="{FA7F703F-E7BC-4207-B54A-E4AF5D9674F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08" authorId="9" shapeId="0" xr:uid="{ACE38A61-BAD2-402A-97F8-49B9C9A02BF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08" authorId="9" shapeId="0" xr:uid="{4F02C460-E090-403F-A4FB-B596E2A98D7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408" authorId="9" shapeId="0" xr:uid="{8CCCB405-E95F-4289-9329-8C8778EB70F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408" authorId="9" shapeId="0" xr:uid="{76B99D6B-EA0B-443B-A450-7B18B4100DF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Z1408" authorId="9" shapeId="0" xr:uid="{792D0ABB-61A9-491F-8DE2-CA9D6F8D0198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08" authorId="9" shapeId="0" xr:uid="{C6A5FE67-271B-425B-BEF1-F4DD422DA34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08" authorId="9" shapeId="0" xr:uid="{E2F62A15-38C0-4660-B40C-98EBFAAAF17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08" authorId="9" shapeId="0" xr:uid="{9B1C3B90-73C9-411D-9346-3AF5D980E89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08" authorId="9" shapeId="0" xr:uid="{CFDA3522-FFE3-409A-88FE-430A6B108A46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408" authorId="10" shapeId="0" xr:uid="{AA784A3C-0581-49D3-A19A-89D4EBC6B12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408" authorId="10" shapeId="0" xr:uid="{16DB5B07-5E65-4483-923F-F7EC576B807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17" authorId="11" shapeId="0" xr:uid="{09DAD323-1C3F-4301-A18D-3A6A28E4820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19" authorId="11" shapeId="0" xr:uid="{11EF79AD-A174-4990-9987-2C1F5990C4C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19" authorId="9" shapeId="0" xr:uid="{5648DAC9-68B4-4B1B-8277-DF4A488B637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19" authorId="9" shapeId="0" xr:uid="{1EEBFC16-2688-4ED0-B4F9-B2953346DF6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19" authorId="9" shapeId="0" xr:uid="{46551E92-6A17-4D4E-AF5B-43C1BEBFC34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419" authorId="9" shapeId="0" xr:uid="{5FC1A2E2-AD1D-4977-A92D-53B82ED1780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419" authorId="9" shapeId="0" xr:uid="{BED4C9CC-C416-4288-B4F1-FC6F5812D76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19" authorId="9" shapeId="0" xr:uid="{9153B7DA-769A-40C1-AFF0-1210035AE0F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19" authorId="9" shapeId="0" xr:uid="{95375C7D-BB76-443A-A4CC-0641589E7AF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19" authorId="9" shapeId="0" xr:uid="{156A0DEC-12B4-4B49-8EB4-39AB5EFAAD4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19" authorId="9" shapeId="0" xr:uid="{A7FE7481-64E9-46A5-90F4-C2800F1ED92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19" authorId="9" shapeId="0" xr:uid="{C712F8BC-EFEF-4A57-A6D4-07320ADBCDB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19" authorId="9" shapeId="0" xr:uid="{81BA904A-928E-4630-AD80-2DE150F8229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419" authorId="10" shapeId="0" xr:uid="{E56429E9-91F0-4501-80E7-A7C9364A37B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419" authorId="10" shapeId="0" xr:uid="{140EA2CC-8243-4701-AA29-326081925B6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46" authorId="11" shapeId="0" xr:uid="{53A02ABE-2C32-4B34-AEAC-D00369D2B0E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46" authorId="9" shapeId="0" xr:uid="{98A8EBBA-06C4-41B0-AEF6-CB71085D0C8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46" authorId="9" shapeId="0" xr:uid="{AA3FC3E2-973D-4173-A588-0D9B54CAF9F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46" authorId="9" shapeId="0" xr:uid="{291DCD5A-7F0C-45BA-A76F-A8E223102A9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46" authorId="9" shapeId="0" xr:uid="{B4501704-894B-45AE-B6A1-4E463A4793F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446" authorId="9" shapeId="0" xr:uid="{610A1C82-5EC3-42FF-9145-0A6ADFBF6A6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46" authorId="9" shapeId="0" xr:uid="{6CF41426-3AC0-44A0-8958-E664E459B65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46" authorId="9" shapeId="0" xr:uid="{BA54BA70-CF7B-491E-B3CF-07CBE5D448B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46" authorId="9" shapeId="0" xr:uid="{DAF9CDD0-0A4E-40C9-9AA5-12862F21593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446" authorId="9" shapeId="0" xr:uid="{9A764C27-FC20-4EE4-8B60-B1F595F8052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46" authorId="9" shapeId="0" xr:uid="{9A99F40B-613A-40E0-8A99-32F67D2C3EF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46" authorId="9" shapeId="0" xr:uid="{62528145-EFC9-4E55-B7B3-5B14121A261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446" authorId="10" shapeId="0" xr:uid="{985F7900-2A42-46BA-8DFD-89A2D010F58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J1446" authorId="10" shapeId="0" xr:uid="{2A57A32B-2193-4336-8699-A9728075BEE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446" authorId="10" shapeId="0" xr:uid="{DA2F14CD-CB88-4028-B09D-F38D993207E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67" authorId="11" shapeId="0" xr:uid="{845D84AD-7C9B-4235-9617-1FDBD7F86D3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67" authorId="9" shapeId="0" xr:uid="{86E171A3-CE37-4F77-9CF5-C56447DABE0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67" authorId="9" shapeId="0" xr:uid="{3ABE6717-96FE-4611-9309-8022128EFFA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67" authorId="9" shapeId="0" xr:uid="{3B97F8EB-305C-4908-BC05-B6300C3C375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467" authorId="9" shapeId="0" xr:uid="{BFC10A44-A248-4988-85EC-3AB86D12FEB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67" authorId="9" shapeId="0" xr:uid="{E12F32D9-EC88-4ECD-81AF-F1EFC03E405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67" authorId="9" shapeId="0" xr:uid="{679C1D57-3059-4D21-91C1-499F49CB8D6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67" authorId="9" shapeId="0" xr:uid="{4973826B-6D05-4DEB-801D-A8654AEDCED8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67" authorId="9" shapeId="0" xr:uid="{EFE09514-474F-48B8-9B41-B45346ADAF9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67" authorId="9" shapeId="0" xr:uid="{AB1EE09F-7F35-4553-B703-8EE4B2DEC70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67" authorId="9" shapeId="0" xr:uid="{4744E05D-45DA-4232-BE9A-7F316D1E7BB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67" authorId="9" shapeId="0" xr:uid="{B3D61AE5-95A7-4373-BC98-2924348C13B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67" authorId="10" shapeId="0" xr:uid="{0702C65E-79F2-481B-BC1A-BA900D4A787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467" authorId="10" shapeId="0" xr:uid="{935D6473-1B00-4C4F-A193-E7BDB9B4221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68" authorId="11" shapeId="0" xr:uid="{3714BC7A-C407-4E70-90F3-17BE98082845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72" authorId="11" shapeId="0" xr:uid="{7EC7DC41-8C08-4D6B-9168-0183860F297B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82" authorId="11" shapeId="0" xr:uid="{5F626684-6A2E-485A-883A-392D8127193A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84" authorId="11" shapeId="0" xr:uid="{EB143C05-782B-441D-9EA8-C1CEBB088BD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84" authorId="9" shapeId="0" xr:uid="{3A0A07C3-FE9F-4025-A275-2961E370235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84" authorId="9" shapeId="0" xr:uid="{3BEED60D-C378-463A-B93C-FBDF829990E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84" authorId="9" shapeId="0" xr:uid="{E5673AB6-8DEA-4ABE-B90D-93FBBB7FD75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84" authorId="9" shapeId="0" xr:uid="{8AB83189-00B7-4954-9DDA-8097F2570B4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484" authorId="9" shapeId="0" xr:uid="{C55CECBD-33D6-4327-95F9-F016E008AAC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84" authorId="9" shapeId="0" xr:uid="{13F7E094-A5A6-44A6-A1E5-3BB17E634E9B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84" authorId="9" shapeId="0" xr:uid="{7BD6588A-E148-40AC-BEEC-E0418B95D1F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84" authorId="9" shapeId="0" xr:uid="{C7A9AA67-8D03-4E7B-8B9E-0EB98458D30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84" authorId="9" shapeId="0" xr:uid="{A0920A42-F0F9-4BA5-A832-381CFE21606B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84" authorId="9" shapeId="0" xr:uid="{45BE23DA-8875-496E-8BBC-FB23DA03A15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84" authorId="9" shapeId="0" xr:uid="{878A3560-ED77-4A2D-B434-5E519567131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84" authorId="10" shapeId="0" xr:uid="{10E56220-E10A-4483-A6C0-0696EA8942E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484" authorId="10" shapeId="0" xr:uid="{E6FD04F9-ED82-4D98-BEC1-31DA9C71F56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98" authorId="13" shapeId="0" xr:uid="{A6C07C7F-8261-4E73-9A20-BB4D808AD3D1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K1501" authorId="13" shapeId="0" xr:uid="{7D2710B0-67D8-4FFF-AD7D-CD8D86D653D7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13" shapeId="0" xr:uid="{09757636-9B9E-4307-8CED-C622B804F81E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O1505" authorId="9" shapeId="0" xr:uid="{91A73369-B55A-4657-A7D9-115A304C21D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05" authorId="9" shapeId="0" xr:uid="{E615DE80-AEDE-4ED3-915A-6EC8D491389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05" authorId="9" shapeId="0" xr:uid="{63E55C98-27B3-4EF3-8B90-BC32965084B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05" authorId="9" shapeId="0" xr:uid="{BEBCA8E7-CFDF-418D-9812-DAEE59EE2EB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505" authorId="9" shapeId="0" xr:uid="{5C13BD44-6F04-455A-8A72-6C324D68E8F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05" authorId="9" shapeId="0" xr:uid="{2F0194BB-F67E-4567-B86E-74F3C5C84A1A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05" authorId="9" shapeId="0" xr:uid="{EBA0FFDA-BADA-4072-A491-2E7A2A09792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05" authorId="9" shapeId="0" xr:uid="{2045969C-B0F0-4835-86A0-D094536C629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505" authorId="9" shapeId="0" xr:uid="{119C6C7E-3488-48ED-A3C7-E4AE79DEAD5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05" authorId="9" shapeId="0" xr:uid="{CF5BD66B-C2FB-4ADC-BD3C-5F67C67F0E3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05" authorId="9" shapeId="0" xr:uid="{0CFAE225-0D95-45EA-8379-ADBD0FDAF18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505" authorId="10" shapeId="0" xr:uid="{462BD623-6439-4DA8-BAA9-2000953109B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J1505" authorId="10" shapeId="0" xr:uid="{2618DB10-4040-4140-B0EE-D727754930A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505" authorId="10" shapeId="0" xr:uid="{2B17110A-93E0-4934-B129-5BBE1848162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526" authorId="13" shapeId="0" xr:uid="{D3C261C6-FFF8-441C-9C48-BEEE7A7173A8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1526" authorId="9" shapeId="0" xr:uid="{A0898108-42FB-4953-B001-C5F31263C8B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26" authorId="9" shapeId="0" xr:uid="{12A99899-6A6A-4EB2-9FB1-8B26DA3286B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26" authorId="9" shapeId="0" xr:uid="{6ED399DF-7EA2-4783-9076-EC0B7D05E10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526" authorId="9" shapeId="0" xr:uid="{27AC3F44-0C35-4CC0-84A9-CB6F2D699A4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26" authorId="9" shapeId="0" xr:uid="{AA65EA62-144C-4A42-A142-886B6CE13104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26" authorId="9" shapeId="0" xr:uid="{5391CC70-5502-45E0-924A-414062A2FD2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26" authorId="9" shapeId="0" xr:uid="{5CCC12B2-D7AD-42BD-865C-E148F92DC1A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26" authorId="9" shapeId="0" xr:uid="{1E31B5AA-4382-497B-9317-305D4DFD84F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526" authorId="9" shapeId="0" xr:uid="{6A83370F-4BFB-4B82-83FB-2B38DEC6143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26" authorId="9" shapeId="0" xr:uid="{E61F109A-18CD-4A27-B819-37EAC0887C2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26" authorId="9" shapeId="0" xr:uid="{B78ABEB4-FCF1-4E90-98DF-F1D19C9CF9A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26" authorId="10" shapeId="0" xr:uid="{10983405-8FD9-444D-BA02-FFCB0B48E4F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526" authorId="10" shapeId="0" xr:uid="{BBBCF385-5D5B-4536-B642-C2F8B1AE968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545" authorId="11" shapeId="0" xr:uid="{C0574C2E-8C58-4EC5-9A4C-7E185A768AA5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45" authorId="9" shapeId="0" xr:uid="{A7A4C9D1-F114-4A27-B05D-1C40CAB1C55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45" authorId="9" shapeId="0" xr:uid="{9EFDAAC4-8F7F-43B6-87ED-A9AE1FFD491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45" authorId="9" shapeId="0" xr:uid="{2EBDBC52-1E29-495A-B15B-4C754022E6A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45" authorId="9" shapeId="0" xr:uid="{6E2C74A4-AA90-4DE0-9C56-7C139EDEFE3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545" authorId="9" shapeId="0" xr:uid="{F11CAAD1-8B94-46AC-A861-54020230EF9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45" authorId="9" shapeId="0" xr:uid="{A28949B9-72A3-4A25-ADFE-F58B89A88B5F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45" authorId="9" shapeId="0" xr:uid="{5B2A319F-1E48-4293-A6AF-E457F06BB8E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45" authorId="9" shapeId="0" xr:uid="{E66EB6D9-A53D-446A-9AB5-A7C84DA2D8F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45" authorId="9" shapeId="0" xr:uid="{D532B0A1-1D85-417D-B102-1D97C448777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545" authorId="9" shapeId="0" xr:uid="{DB2490A8-BD49-4968-87B6-94140AD48C4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45" authorId="9" shapeId="0" xr:uid="{86D1B04F-89C7-44BB-A3FA-D451EFE16A8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45" authorId="9" shapeId="0" xr:uid="{BEF73AA2-62DA-4B42-A8A7-8B6D261EA93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545" authorId="10" shapeId="0" xr:uid="{3BCD3783-B213-41D0-9D02-E682FEF9D78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J1545" authorId="10" shapeId="0" xr:uid="{CFE770BE-A90B-47DC-AED0-BF660368FFE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K1545" authorId="10" shapeId="0" xr:uid="{3FA1D3FE-DA03-466D-9F57-9CE2EEDD0B5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48" authorId="6" shapeId="0" xr:uid="{9C4562CD-DF2D-45C7-9476-8C3A342DB37F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</author>
    <author>ice2</author>
    <author>User</author>
    <author>localadmin</author>
    <author>gquirk</author>
    <author>Gretchen Quirk</author>
    <author>Janie Weiter</author>
  </authors>
  <commentList>
    <comment ref="M17" authorId="0" shapeId="0" xr:uid="{0BAD337B-3728-4F0C-9A35-F7FB6961D6CB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18" authorId="0" shapeId="0" xr:uid="{C7CA0ABB-BB9B-43D1-9EEF-E84AF63B5A9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1" authorId="0" shapeId="0" xr:uid="{AA2D82A1-9889-4E90-BB7C-55854CE151C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5" authorId="0" shapeId="0" xr:uid="{69E037AA-8091-4C82-88AC-3AFB7BFD597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7" authorId="0" shapeId="0" xr:uid="{F00119EA-FAEB-4F8D-9C53-12E6EC86893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01" authorId="0" shapeId="0" xr:uid="{C012A11F-0257-4FEF-AA4A-FDEAE030FF5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15" authorId="0" shapeId="0" xr:uid="{40FA46C7-409E-4697-B6EB-B7E5BEB69B0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123" authorId="0" shapeId="0" xr:uid="{8B8D9D61-55A7-4BCB-A6CE-148F8F75588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38" authorId="0" shapeId="0" xr:uid="{93A1B240-8964-4DED-94E7-20B7BF8914A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154" authorId="0" shapeId="0" xr:uid="{B3ACE549-A8B6-45A8-AB3E-21A5AD3DC21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59" authorId="0" shapeId="0" xr:uid="{78D92065-668F-4260-B9A3-93E7E555A3C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73" authorId="0" shapeId="0" xr:uid="{0D3D2F86-9E96-4737-951A-CE350334E70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97" authorId="0" shapeId="0" xr:uid="{1C2A69D5-DABE-4E55-B57E-F2C1FEA2AB2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221" authorId="0" shapeId="0" xr:uid="{D75C789D-6D43-4C36-842D-03B1FE23C5B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233" authorId="0" shapeId="0" xr:uid="{70A8D229-0AB6-4F52-A9A6-9BB5498A1D1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52" authorId="0" shapeId="0" xr:uid="{3984B54C-BB04-4119-A8BB-47A40CD7E609}">
      <text>
        <r>
          <rPr>
            <b/>
            <sz val="8"/>
            <color indexed="81"/>
            <rFont val="Tahoma"/>
            <family val="2"/>
          </rPr>
          <t>Sample lost, lab accident.</t>
        </r>
      </text>
    </comment>
    <comment ref="A256" authorId="0" shapeId="0" xr:uid="{4DA023F4-885A-4EA2-8B37-AC1D16AF617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61" authorId="0" shapeId="0" xr:uid="{F599FE8A-D584-44E0-9A2C-9A599BBECC7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280" authorId="0" shapeId="0" xr:uid="{31350873-FD75-4EA3-9D36-ADC30D10423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88" authorId="0" shapeId="0" xr:uid="{61893AEA-9F02-4FB2-8855-D638B79C535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292" authorId="0" shapeId="0" xr:uid="{C90DD4C7-9DC7-4A26-A5AF-0C2FA455B55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94" authorId="0" shapeId="0" xr:uid="{E1870A73-AA42-4F3B-9375-2DF9B1B5D49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05" authorId="1" shapeId="0" xr:uid="{460C7813-3413-4401-A74C-666F5B50DDAC}">
      <text>
        <r>
          <rPr>
            <sz val="8"/>
            <color indexed="81"/>
            <rFont val="Tahoma"/>
            <family val="2"/>
          </rPr>
          <t>construction</t>
        </r>
      </text>
    </comment>
    <comment ref="A316" authorId="1" shapeId="0" xr:uid="{0BB26DDF-240B-478A-B5C0-B5578024F2F7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0" authorId="1" shapeId="0" xr:uid="{E60ACCF2-ECA5-47F1-BF12-8F27EFFAE2B1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0" authorId="0" shapeId="0" xr:uid="{5A9F38CA-6109-414D-94A7-326FA71C254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54" authorId="1" shapeId="0" xr:uid="{759439C6-9BD3-4A78-AC36-4DA895BAC3F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57" authorId="0" shapeId="0" xr:uid="{7F19602A-0054-4FEC-A0EF-6731066645A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373" authorId="2" shapeId="0" xr:uid="{215EAAB7-394D-49CB-BDDE-DD342AB933C9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374" authorId="0" shapeId="0" xr:uid="{071D0116-ED43-49EA-BC69-B6A586F74CB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375" authorId="1" shapeId="0" xr:uid="{A1AD1AE6-ABD7-4BB7-99AA-E9A645FC66C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96" authorId="1" shapeId="0" xr:uid="{7F665652-9B26-45DF-A77F-AEF7AAEC6B5C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398" authorId="1" shapeId="0" xr:uid="{6D936D92-1F08-41EA-A7DF-A15286F3F330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399" authorId="1" shapeId="0" xr:uid="{0205B293-C20A-41A2-865C-60969B520B2F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400" authorId="1" shapeId="0" xr:uid="{2CD8C23A-9CE3-4EBA-930C-4781CF9AD58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1" authorId="1" shapeId="0" xr:uid="{85246255-CAB5-418F-9F0D-8B5E1B2346B3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2" authorId="1" shapeId="0" xr:uid="{A0CACB3F-5B73-4313-A6D5-E92E1D747532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3" authorId="1" shapeId="0" xr:uid="{97399C10-5F9E-4229-B144-B74A562DE593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4" authorId="1" shapeId="0" xr:uid="{824C10CF-3C7A-4DB4-A848-A61C53729FB7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5" authorId="1" shapeId="0" xr:uid="{DBDB82C9-F2BE-4D17-87D3-3443B10A6A52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6" authorId="1" shapeId="0" xr:uid="{2F7B6D50-4B1E-41C2-A6FA-5A565547072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7" authorId="1" shapeId="0" xr:uid="{21CBA9E6-A768-4F07-9134-E4FF26A505BC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K407" authorId="0" shapeId="0" xr:uid="{EB9F5A66-198D-43D9-8812-D70C75142BF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408" authorId="1" shapeId="0" xr:uid="{03F88144-1EC6-4002-BCB1-5A12243D9FF7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09" authorId="1" shapeId="0" xr:uid="{A692E8E2-BDBE-44C6-BE42-CA2E1C1D5C6B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0" authorId="1" shapeId="0" xr:uid="{E50F417C-B902-4DEE-85FC-CC254801C04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1" authorId="1" shapeId="0" xr:uid="{F99571EA-08AC-4072-8A65-973ED46A474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2" authorId="1" shapeId="0" xr:uid="{E47C76C2-7CDE-4C0D-B891-B241982F92F7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3" authorId="1" shapeId="0" xr:uid="{95F1EC0D-C958-4182-84CF-F96793FBD128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414" authorId="1" shapeId="0" xr:uid="{EF3A0742-BD65-4B7B-9736-4F1B652282E0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5" authorId="1" shapeId="0" xr:uid="{C6D4345E-D408-436E-8320-B97FD446E32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6" authorId="1" shapeId="0" xr:uid="{CD0F05A1-3A67-4DF3-B6C9-015F03A37302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7" authorId="1" shapeId="0" xr:uid="{F8E3E54A-886E-400B-AEFD-F22309BF1FC2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8" authorId="1" shapeId="0" xr:uid="{FEC2E4DA-EAF9-4922-8233-33E4A706DE89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19" authorId="1" shapeId="0" xr:uid="{C375D0A5-FE90-4D12-8959-BBA4398D9568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0" authorId="1" shapeId="0" xr:uid="{9BB132D5-8F74-4FC0-9AC3-51C56D0DAD9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1" authorId="1" shapeId="0" xr:uid="{DA2D0236-6199-4F05-88DE-C682D1652D33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2" authorId="1" shapeId="0" xr:uid="{96E644F6-598D-473E-8AC9-707C2814EC89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3" authorId="1" shapeId="0" xr:uid="{BD524128-4020-4640-AC9E-1200B83A60FB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4" authorId="1" shapeId="0" xr:uid="{4EAD233E-DD66-43E8-94CE-215BF1AAE07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5" authorId="1" shapeId="0" xr:uid="{6CF28408-36A1-4131-B2B6-8FA2B6CCB556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6" authorId="1" shapeId="0" xr:uid="{AB9EA055-015F-4E82-A7C2-6BB9F2E1FF4A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7" authorId="1" shapeId="0" xr:uid="{AA2CD189-78AC-4F99-8F72-CE81802A3DAE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8" authorId="1" shapeId="0" xr:uid="{4332291A-8C7C-4D44-A3FA-12DC0744B742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29" authorId="1" shapeId="0" xr:uid="{65962953-EB3E-4CE6-AC72-6CE56EE4A00B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0" authorId="1" shapeId="0" xr:uid="{EA7A1C70-B570-4284-B5AF-BB4452104730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1" authorId="1" shapeId="0" xr:uid="{0226E243-76E0-484D-A92F-C6026268089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2" authorId="1" shapeId="0" xr:uid="{9DB47FBD-2E59-49CB-B88D-4E9876920BA5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3" authorId="1" shapeId="0" xr:uid="{FE517076-C7A8-4B87-9A50-0DF8AB360EF5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4" authorId="1" shapeId="0" xr:uid="{1EADAF83-E058-4BBA-BC2D-0C7A7DD07B25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5" authorId="1" shapeId="0" xr:uid="{F71E30A9-B769-47A9-AB8B-2951F0883E3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435" authorId="2" shapeId="0" xr:uid="{900F0C86-F9D7-42F4-9EA5-910C20A91F7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35" authorId="2" shapeId="0" xr:uid="{F89FB619-1E79-4C03-BC87-DB6B19BF37F4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435" authorId="2" shapeId="0" xr:uid="{2B203009-435E-40BB-8607-6F2A31CB6B6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435" authorId="2" shapeId="0" xr:uid="{174054AA-433F-4F81-9E19-16CD1F584BB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35" authorId="2" shapeId="0" xr:uid="{02E5D414-DB1E-4B3C-9A4C-47FC29D4985B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435" authorId="2" shapeId="0" xr:uid="{F6404BFE-FA37-4311-8DBE-6900DAA6B1EC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435" authorId="2" shapeId="0" xr:uid="{555B91F6-A37B-48DD-AA18-8867155626E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435" authorId="2" shapeId="0" xr:uid="{E437EAE8-FD34-4A47-97DF-4C2229942BE1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435" authorId="2" shapeId="0" xr:uid="{57F4C269-BFC1-4306-B69B-0E1BC6924B8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435" authorId="2" shapeId="0" xr:uid="{D4AEB418-3E54-4028-9846-235A2A3FA1DC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435" authorId="2" shapeId="0" xr:uid="{472FF3C6-8F5F-4124-B361-90B72446FDE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436" authorId="1" shapeId="0" xr:uid="{81782A05-3DA5-4565-88AB-F5796C11ADD5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7" authorId="1" shapeId="0" xr:uid="{3E0AB441-002E-4922-BBD8-887C39E14350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8" authorId="1" shapeId="0" xr:uid="{DB288554-C77E-44CC-AA64-CC78DAEF630E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39" authorId="1" shapeId="0" xr:uid="{27F39464-5114-467E-B969-88692055B60A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0" authorId="1" shapeId="0" xr:uid="{6857AEA8-3262-46B8-9F44-3C1AC91AC74B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K440" authorId="0" shapeId="0" xr:uid="{9FDEC70D-5B17-4188-8418-4C9C335B5C4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441" authorId="1" shapeId="0" xr:uid="{4A27803F-60F3-4428-B5E2-5592BA7E9A99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2" authorId="1" shapeId="0" xr:uid="{D11AD264-5128-44C1-BA37-38E3DEA897EA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3" authorId="1" shapeId="0" xr:uid="{66E7C091-3A27-45BF-9C65-40498FFEA32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4" authorId="1" shapeId="0" xr:uid="{A2189136-04A1-49B4-8AD1-449E047E36CE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K444" authorId="0" shapeId="0" xr:uid="{8327B6EC-F161-4AF9-B739-B235C77E94F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445" authorId="1" shapeId="0" xr:uid="{CB4B9FE4-6401-43D8-A53D-BE9D9BD7A92B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6" authorId="1" shapeId="0" xr:uid="{E7C74AD0-B807-40FC-AD37-786DCF823475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7" authorId="1" shapeId="0" xr:uid="{BF6F6380-BE7E-4F91-9F33-202F84E841A9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8" authorId="1" shapeId="0" xr:uid="{74260D0A-C703-4618-A862-61851F4660E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49" authorId="1" shapeId="0" xr:uid="{6363EC95-A76F-40C2-A95E-24123CE76694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0" authorId="1" shapeId="0" xr:uid="{A8B5ADBF-5DDC-4939-8B35-9D79367F74EC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1" authorId="1" shapeId="0" xr:uid="{C11AC865-C75F-4AD5-89AB-D66A8A9AFA1D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2" authorId="1" shapeId="0" xr:uid="{A50D9E32-9361-44DF-8B04-6CA062AC47D9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3" authorId="1" shapeId="0" xr:uid="{CA5BC433-CF18-401D-8B24-6B728F6A8DEE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4" authorId="1" shapeId="0" xr:uid="{640D4563-F142-4368-88FA-105932F1A7BF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5" authorId="1" shapeId="0" xr:uid="{9E53F2BB-0FE5-49C0-8458-FD6B4E396C2A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6" authorId="1" shapeId="0" xr:uid="{60AF7757-223A-488A-9AD0-F4E344500DB0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K456" authorId="0" shapeId="0" xr:uid="{7F3DFD73-292C-4E75-8DD1-823CA21CCF6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457" authorId="1" shapeId="0" xr:uid="{312C940D-3B41-4648-8404-5643EEBBCAA6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8" authorId="1" shapeId="0" xr:uid="{BE8338FC-0AA1-4308-BDFF-1833366D6EF3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59" authorId="1" shapeId="0" xr:uid="{F9263F8A-7E9E-4B43-9E76-DB456C5FA56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459" authorId="2" shapeId="0" xr:uid="{FCBF2473-EE70-485C-A6FE-C78E058F49A7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459" authorId="2" shapeId="0" xr:uid="{1A43577B-A903-45DC-8269-4C37C2A9DAB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459" authorId="2" shapeId="0" xr:uid="{E494B69D-85F0-48B7-BF00-8954C91311D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59" authorId="2" shapeId="0" xr:uid="{5ED39D9A-4F51-4D83-99D7-E9BDB14E2031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459" authorId="2" shapeId="0" xr:uid="{FBFAE015-E415-4CC2-B5A5-BA953C9B6BC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459" authorId="2" shapeId="0" xr:uid="{20F30FF3-ACE7-41CF-8B8B-F8235BC1535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459" authorId="2" shapeId="0" xr:uid="{28944C1C-061F-4EAD-8E0D-5829A0ECE355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459" authorId="2" shapeId="0" xr:uid="{BB2A85BB-36F9-4CF2-BA4D-C654C39DE9D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459" authorId="2" shapeId="0" xr:uid="{9406AF76-ECE0-48A4-962D-FBB4EBF1E3E8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459" authorId="2" shapeId="0" xr:uid="{DCD134A7-D2EB-4D3C-8B46-6C6F1A57739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59" authorId="2" shapeId="0" xr:uid="{D5A4DBDD-21AB-47DB-B8B9-A3AB8BD192E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460" authorId="1" shapeId="0" xr:uid="{085A471C-8DCD-4058-B18B-B96DC04407B3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61" authorId="1" shapeId="0" xr:uid="{7C6A8474-90F9-49BF-8EF3-DAD1A6DFE3CC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62" authorId="1" shapeId="0" xr:uid="{7A823D15-D4EA-4062-9F18-4663E65D0C41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63" authorId="1" shapeId="0" xr:uid="{6A93300B-4672-4CC2-A102-B7F219C995C7}">
      <text>
        <r>
          <rPr>
            <b/>
            <sz val="8"/>
            <color indexed="81"/>
            <rFont val="Tahoma"/>
            <family val="2"/>
          </rPr>
          <t>taken at Capital Ave.</t>
        </r>
      </text>
    </comment>
    <comment ref="A473" authorId="1" shapeId="0" xr:uid="{2945F474-B4BA-4C6E-A784-A7741E425797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473" authorId="2" shapeId="0" xr:uid="{F1FFC6BD-ADB3-49AF-954C-608E1BF15E0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73" authorId="2" shapeId="0" xr:uid="{C8E86AA2-9869-4EC4-BB04-EF624326318C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473" authorId="2" shapeId="0" xr:uid="{CEF6C110-A992-43FB-85A6-3F964061021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473" authorId="2" shapeId="0" xr:uid="{D54D944F-8845-4D74-9A23-1EEED3C5344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73" authorId="2" shapeId="0" xr:uid="{E8AC3999-2780-43A2-B531-D579EB17FFA5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473" authorId="2" shapeId="0" xr:uid="{A4FA66D0-DD9A-46BE-9D30-A90D4D4BFD7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473" authorId="2" shapeId="0" xr:uid="{7808AFD3-8589-4839-9D4F-B6F2F391A89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473" authorId="2" shapeId="0" xr:uid="{F426780A-8D05-42D8-AE86-08F41A9286B1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473" authorId="2" shapeId="0" xr:uid="{6042B632-99A1-4748-9BA6-1353B8D1CA5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473" authorId="2" shapeId="0" xr:uid="{653EFC8A-F126-4532-A790-32985CA2C44C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473" authorId="2" shapeId="0" xr:uid="{951D7531-015D-4A1D-A940-E3745DCE222F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473" authorId="2" shapeId="0" xr:uid="{733EA4CA-2343-4216-9A19-344726257B6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73" authorId="2" shapeId="0" xr:uid="{218167AE-C8EA-4377-B938-A85B5004BC4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473" authorId="2" shapeId="0" xr:uid="{DD4871BB-A01B-4088-B732-1780F7F5994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K489" authorId="0" shapeId="0" xr:uid="{1F51CB68-3DC7-43F5-9840-351AB056043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493" authorId="0" shapeId="0" xr:uid="{B9E1F238-DDF7-4AF6-A39E-D4160A41C98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495" authorId="1" shapeId="0" xr:uid="{A77F505B-3C66-4149-AD65-1831FFE2217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495" authorId="2" shapeId="0" xr:uid="{EB251C58-7A3E-4AC3-969E-018BFCAFCF7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495" authorId="2" shapeId="0" xr:uid="{2C4F1C9D-3F8E-4F52-8B3B-C320C5C630F1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495" authorId="2" shapeId="0" xr:uid="{0A04D715-B447-4B60-8E46-FBC83B9A041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495" authorId="2" shapeId="0" xr:uid="{17539560-9CBB-49DA-A62A-8EE7DB73E92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495" authorId="2" shapeId="0" xr:uid="{DFC049A0-0FE2-4781-BF83-CAA0F8C4635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495" authorId="2" shapeId="0" xr:uid="{A8C993C2-0604-469B-AFB8-A7CC472A9AB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495" authorId="2" shapeId="0" xr:uid="{C2850F20-7C04-416E-8EBD-69682D3E050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495" authorId="2" shapeId="0" xr:uid="{29104EEC-CF02-4C1D-909C-AA1081CB3B4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495" authorId="2" shapeId="0" xr:uid="{B92C6937-4A36-4027-85C2-80941C099C8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495" authorId="2" shapeId="0" xr:uid="{998ADF29-ADE5-45C4-89BE-8A2540C40E1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495" authorId="2" shapeId="0" xr:uid="{2EB0D71D-7893-4B25-9A48-8BBAB3CFE96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495" authorId="2" shapeId="0" xr:uid="{125B7CA0-1FC6-4C21-B18A-E963875C85C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495" authorId="3" shapeId="0" xr:uid="{F93AF738-5D7A-4974-812C-780D7A911AB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495" authorId="3" shapeId="0" xr:uid="{75F86B0D-4104-439B-AED7-79A8B7441BC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05" authorId="0" shapeId="0" xr:uid="{E280299C-2D73-4F02-A59C-A3190D1E2DF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514" authorId="0" shapeId="0" xr:uid="{FDCE33A2-3456-4E6E-A240-2AEB44DE3A7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519" authorId="1" shapeId="0" xr:uid="{D67247DB-2670-4CC8-AA8A-E4A0D6DDE10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519" authorId="2" shapeId="0" xr:uid="{13356CB9-5194-44BC-A75B-53E99310EB9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19" authorId="2" shapeId="0" xr:uid="{5987E9AB-C746-447D-A458-7ADB4139A2D3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519" authorId="2" shapeId="0" xr:uid="{FFF68E4F-74DA-43A2-88BF-157769FCD4D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519" authorId="2" shapeId="0" xr:uid="{4DA88C4C-9304-48A1-AD65-6DC61DD91DF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19" authorId="2" shapeId="0" xr:uid="{4F9CF6FE-0929-4714-9468-4198740DE80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519" authorId="2" shapeId="0" xr:uid="{18883957-F5E4-4181-B7CE-7793591F6DE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19" authorId="2" shapeId="0" xr:uid="{A17239E1-0811-4314-A0DF-D721390DCC0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19" authorId="2" shapeId="0" xr:uid="{0A093C67-559F-4B85-BA56-8AF040EC53D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19" authorId="2" shapeId="0" xr:uid="{46B8D14E-0BB3-4097-9CB8-E94B1BA4D93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19" authorId="2" shapeId="0" xr:uid="{66C12ECF-79DF-426F-8EEB-2A90966C50C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19" authorId="2" shapeId="0" xr:uid="{21B487BC-17E8-4012-86A9-325C2CF1992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519" authorId="3" shapeId="0" xr:uid="{4B43D33B-34D8-48A9-ABE5-2088057129F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519" authorId="3" shapeId="0" xr:uid="{D67B9CFA-28ED-4BDA-9BB0-507F54CE5AB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19" authorId="3" shapeId="0" xr:uid="{1169398E-762D-4620-A36B-099ECFBF93A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534" authorId="1" shapeId="0" xr:uid="{E8C07651-2DD9-49F4-AA49-C1624D6E61AF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534" authorId="2" shapeId="0" xr:uid="{5DA62C0E-C6E4-4633-A54B-D4473D7401E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34" authorId="2" shapeId="0" xr:uid="{8F00CD39-AD15-45C7-8623-2EBB431F5EC1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534" authorId="2" shapeId="0" xr:uid="{8AAAF523-EA21-4AB8-860B-89BC6175438C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534" authorId="2" shapeId="0" xr:uid="{3A4FEDFE-0C1C-4D0D-98F6-36FBE15029E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34" authorId="2" shapeId="0" xr:uid="{67357092-A1A9-433E-979A-5FF94BE893C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534" authorId="2" shapeId="0" xr:uid="{09DEC706-50B0-4C95-992A-5A83ED1D81F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34" authorId="2" shapeId="0" xr:uid="{C0BC5B75-DAD7-4895-9BBE-2B500376C34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34" authorId="2" shapeId="0" xr:uid="{3951516F-B187-48C5-89E8-EC3B0F8AEF5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34" authorId="2" shapeId="0" xr:uid="{C3A634F4-04EF-4BBE-86B1-3AD10B41A19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34" authorId="2" shapeId="0" xr:uid="{A2C9682A-D2FF-4F40-BB1F-60AF8EAC8FC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34" authorId="2" shapeId="0" xr:uid="{2D0818D5-3051-41E6-88F9-F7D6B31B212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534" authorId="2" shapeId="0" xr:uid="{FBE4B142-C76B-4C8D-9ECA-22224C9520C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534" authorId="3" shapeId="0" xr:uid="{300F13FD-07F3-41F6-87BC-65D52238E8E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34" authorId="3" shapeId="0" xr:uid="{AA08A487-80FF-4A00-AEDD-B188B397A3D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55" authorId="0" shapeId="0" xr:uid="{885ACF03-CB4E-40BD-B40F-BA694E83C39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556" authorId="2" shapeId="0" xr:uid="{0D37E82B-E033-41A0-88E0-995E828B502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56" authorId="2" shapeId="0" xr:uid="{124CEDBD-371B-489F-AC58-98C80E3843A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556" authorId="2" shapeId="0" xr:uid="{80D6CBB9-D606-4C37-91E7-A5E53EBAA59A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556" authorId="2" shapeId="0" xr:uid="{0DD606A0-B60A-4542-9B55-F8EBB5047B6C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556" authorId="2" shapeId="0" xr:uid="{90F4A69B-C21E-4C17-A7E2-D5B4823200F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56" authorId="2" shapeId="0" xr:uid="{D92F17B5-8432-4972-AAE4-D6BBCBFF595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556" authorId="2" shapeId="0" xr:uid="{4E08CEF2-1BDF-4268-AFBA-4FAC1CB369D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56" authorId="2" shapeId="0" xr:uid="{661AA461-3E9E-448F-B74F-70E93153A4C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556" authorId="2" shapeId="0" xr:uid="{4E2755C8-51D4-4B69-ACCA-82AD96EFB5D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556" authorId="2" shapeId="0" xr:uid="{046EB67F-647C-4AFE-9073-EFEDC66ECF2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56" authorId="2" shapeId="0" xr:uid="{79F173B8-EEFC-4AB8-97C0-86D97732BCC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56" authorId="2" shapeId="0" xr:uid="{72A2C5CF-447F-4DFF-93CD-E14FEDA7F6B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556" authorId="3" shapeId="0" xr:uid="{9150E478-0341-4F3C-9CF1-80F0073A66C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56" authorId="3" shapeId="0" xr:uid="{DFD930B7-1C6B-4ABD-A1CF-9B7136960DE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76" authorId="0" shapeId="0" xr:uid="{A6185030-8876-43EE-94BF-CF0646442B2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580" authorId="2" shapeId="0" xr:uid="{31498AC4-6AAF-40D0-A18D-943D75A89448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80" authorId="2" shapeId="0" xr:uid="{08C4D5A9-65AB-4B33-905F-2E684701CE0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80" authorId="2" shapeId="0" xr:uid="{BBFDECD4-8B6C-42C4-AD0C-DCC4C1AB469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80" authorId="2" shapeId="0" xr:uid="{D4B756C7-D737-420F-AF64-562ABDFDBC9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80" authorId="2" shapeId="0" xr:uid="{8E899AB4-EC05-48A9-B95A-BE44308C043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80" authorId="2" shapeId="0" xr:uid="{FAFD65D5-050D-48CB-82D0-18372FC6F67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80" authorId="2" shapeId="0" xr:uid="{6235A35E-597D-4876-A120-7EE43A3C167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580" authorId="2" shapeId="0" xr:uid="{4E04C911-AA38-4754-8881-4378FA4FEA1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580" authorId="2" shapeId="0" xr:uid="{EA9C5C94-D1FD-45AE-88E3-C051C364829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80" authorId="2" shapeId="0" xr:uid="{8DBD9FEB-196C-4F14-9F4E-CDBC36345F2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580" authorId="2" shapeId="0" xr:uid="{20E6F9E1-6862-48E5-9584-5E6EF548BB3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580" authorId="3" shapeId="0" xr:uid="{B82C99D0-0B66-4A35-937C-775B5BC2FB9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80" authorId="3" shapeId="0" xr:uid="{1EAA38F9-2CAC-4364-BF60-96769E3D9EB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591" authorId="2" shapeId="0" xr:uid="{56C75500-23D0-42D6-84C0-8767CC485845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91" authorId="2" shapeId="0" xr:uid="{34E9D460-07A3-4187-944C-F53AEA76640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591" authorId="2" shapeId="0" xr:uid="{E633849B-2214-42B1-BB90-4C091FAAA95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591" authorId="2" shapeId="0" xr:uid="{D3EFED2A-20F6-47A7-8AED-5123C16DFCB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591" authorId="2" shapeId="0" xr:uid="{24A27AC1-8738-4D59-83D7-343809FDE32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591" authorId="2" shapeId="0" xr:uid="{6DCA3FCD-755A-4ABB-8DFA-F921AAC52CE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591" authorId="2" shapeId="0" xr:uid="{2C2F20A2-E04F-4629-9823-0D43BA884AD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591" authorId="2" shapeId="0" xr:uid="{1F898A49-EAE5-47F0-A46B-343F0F85121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591" authorId="2" shapeId="0" xr:uid="{2098113D-3176-47E5-A3D9-12C4695DC56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591" authorId="3" shapeId="0" xr:uid="{806AAE8F-DE1B-454A-974F-52B0A2C08DE1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591" authorId="3" shapeId="0" xr:uid="{28935361-8102-4861-BEAC-8C7CCEA22A8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591" authorId="3" shapeId="0" xr:uid="{FC2A5C2F-E1C7-456D-930B-5D401A0B6B3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599" authorId="0" shapeId="0" xr:uid="{93AE227C-C7CA-4537-88F0-9DF79ADD48B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615" authorId="2" shapeId="0" xr:uid="{156414E7-CE61-47E9-A197-C6172F92500E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15" authorId="2" shapeId="0" xr:uid="{12E1D001-2E1A-4A6B-BAF2-8C273E21075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615" authorId="2" shapeId="0" xr:uid="{BA5AE444-CB09-4E89-8424-899CFE65ACB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15" authorId="2" shapeId="0" xr:uid="{A1EE8125-BA00-447E-AC72-DF6337EFAD8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15" authorId="2" shapeId="0" xr:uid="{15EFC3CE-0C56-4128-950C-C25EE96B296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15" authorId="2" shapeId="0" xr:uid="{E7444781-03E0-42FA-B2C0-D7AEB996D12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15" authorId="2" shapeId="0" xr:uid="{1C9FBC89-AA05-4581-B1A0-972584100F0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615" authorId="2" shapeId="0" xr:uid="{2C9CC595-8625-4656-B2C4-685D81ED4B5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15" authorId="2" shapeId="0" xr:uid="{90CB52C7-148E-4F04-BEAB-A1887144BE1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615" authorId="2" shapeId="0" xr:uid="{D0E3FDD1-E28B-4455-8BB9-A97765DCD06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15" authorId="2" shapeId="0" xr:uid="{21BA384F-E7CD-4188-89B2-47D54B02D81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15" authorId="2" shapeId="0" xr:uid="{E50E66DA-0799-4425-B049-2EC4ED84AB4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615" authorId="2" shapeId="0" xr:uid="{BFD36528-A5E3-4672-887A-01B8FEF838FE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615" authorId="3" shapeId="0" xr:uid="{5E3E4A04-989E-4BA3-897E-54994494B5CF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615" authorId="3" shapeId="0" xr:uid="{47A94D73-C993-46D2-974C-EA062BDFF37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15" authorId="3" shapeId="0" xr:uid="{F2118344-5223-46CE-905C-B23A80C46CA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625" authorId="0" shapeId="0" xr:uid="{F3ED491C-E869-46CB-A66C-76DA12758C3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639" authorId="2" shapeId="0" xr:uid="{2D46273E-D4F1-4E58-832F-1C869263DB4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39" authorId="2" shapeId="0" xr:uid="{8BE6CC65-3C04-4728-B7F5-4B4641EFF82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639" authorId="2" shapeId="0" xr:uid="{7776F2DE-A39B-409C-9A6E-C229D8EF7A7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39" authorId="2" shapeId="0" xr:uid="{8DD8D3BE-E1FA-46AD-A519-C42F53AA310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39" authorId="2" shapeId="0" xr:uid="{8CDDB59C-0CAA-4E37-9E62-61402026647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39" authorId="2" shapeId="0" xr:uid="{9E5A84A0-56FF-4037-AAC8-614928453B1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39" authorId="2" shapeId="0" xr:uid="{38237108-060E-4EBE-B8D1-87E102B9296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639" authorId="2" shapeId="0" xr:uid="{EBA63835-14E2-43EC-8A40-F13ADA04E3D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39" authorId="2" shapeId="0" xr:uid="{18F527A1-2E27-4A7A-8395-8F52D4EECF3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639" authorId="2" shapeId="0" xr:uid="{CC175326-9E0A-4221-9588-3B9B43C5DA9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639" authorId="2" shapeId="0" xr:uid="{95841AD4-5B20-465B-A111-5EF9F0B65DF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639" authorId="2" shapeId="0" xr:uid="{26B9C9B6-DA38-4AA2-BF22-E97F3D52D98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639" authorId="3" shapeId="0" xr:uid="{1A8BCE48-D9D4-400F-A5E9-E3AAE3FB662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639" authorId="3" shapeId="0" xr:uid="{64F97D7B-0A9B-49EC-A032-3A6F8D4D787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39" authorId="3" shapeId="0" xr:uid="{AC91F876-34CF-4C18-B572-41450921CF3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651" authorId="2" shapeId="0" xr:uid="{151E3D23-4688-4142-8BAC-8E42601BE9F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51" authorId="2" shapeId="0" xr:uid="{9829EEC0-C155-4E36-A103-8C2A71A63B2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51" authorId="2" shapeId="0" xr:uid="{6C7D28BA-1812-4D61-90E3-1C1036C2485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51" authorId="2" shapeId="0" xr:uid="{5DF5DFF3-EAB8-428D-98F2-4EC7CC91A81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51" authorId="2" shapeId="0" xr:uid="{97BC7B17-02F7-43B6-B44A-DABA249EFC6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51" authorId="2" shapeId="0" xr:uid="{88966E43-96B1-4383-85C6-701BCDCDEE4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651" authorId="2" shapeId="0" xr:uid="{56099E78-6468-4ADE-8A13-0DFAC38BA13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651" authorId="2" shapeId="0" xr:uid="{7CFEDB7E-4AC8-4FD3-86B4-0DA1EE47DF5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51" authorId="2" shapeId="0" xr:uid="{E64C6237-B2B2-4D57-9FEA-C63081EAABD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51" authorId="2" shapeId="0" xr:uid="{F5A8A011-6AF3-4C6A-A3CD-5110169BDB5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651" authorId="2" shapeId="0" xr:uid="{FAC7BAA4-4665-459F-AB6E-93D55A1023D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651" authorId="3" shapeId="0" xr:uid="{EA12D583-2161-4282-83BD-A20891A2E86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51" authorId="3" shapeId="0" xr:uid="{9CFD4766-3EB5-49AC-95A2-5990C009CFA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662" authorId="0" shapeId="0" xr:uid="{79CADE64-909E-4E8A-992B-9454AB27AA6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675" authorId="2" shapeId="0" xr:uid="{A91CA132-A5C0-470C-811B-F2F96FDAEC79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75" authorId="2" shapeId="0" xr:uid="{0BA415C0-E153-4E12-BC88-F8F0C50CA36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675" authorId="2" shapeId="0" xr:uid="{5800E47B-3976-45BD-BEBF-8EC9506CD14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75" authorId="2" shapeId="0" xr:uid="{EFA8E0D4-9F12-4A70-8FCE-D3F6156BE17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75" authorId="2" shapeId="0" xr:uid="{B5EAD17E-6BFA-4103-9014-76C5FBAD558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75" authorId="2" shapeId="0" xr:uid="{055D00BA-7C5B-4854-A2E9-34C15B1353C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75" authorId="2" shapeId="0" xr:uid="{E0D7730C-60AA-4C52-9D3E-D267848438B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675" authorId="2" shapeId="0" xr:uid="{E07CBA2B-35EF-4CA5-B5E9-DD571C66527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75" authorId="2" shapeId="0" xr:uid="{3E1E3D5A-3DB9-4794-BC36-C8B69E1D690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675" authorId="2" shapeId="0" xr:uid="{E360FBE0-9820-41B1-891A-0E50AABB86B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75" authorId="2" shapeId="0" xr:uid="{5D794D8E-8A8B-4341-8C2E-E348F4E4A8C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75" authorId="2" shapeId="0" xr:uid="{B077D231-1F5F-4CC3-88BE-01F9B4EBB42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675" authorId="2" shapeId="0" xr:uid="{2203A479-D683-4BCA-AD06-03C555CA149A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675" authorId="3" shapeId="0" xr:uid="{013E63FA-3770-4E62-A2C6-1B8DAD1627A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675" authorId="3" shapeId="0" xr:uid="{FA8FF40D-B6D7-4E9D-813A-C6D837F1554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75" authorId="3" shapeId="0" xr:uid="{2E1C1FB9-925E-42A7-8A3B-24C7D81FBB1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677" authorId="0" shapeId="0" xr:uid="{74951D7E-33ED-4E6E-A735-E5ECFEAC3AB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697" authorId="2" shapeId="0" xr:uid="{18D2D267-67E5-47F3-92E1-31FCC3367DB8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97" authorId="2" shapeId="0" xr:uid="{314D613D-59A3-4D7D-9DA3-1036A078F98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697" authorId="2" shapeId="0" xr:uid="{76ED3205-B0DE-409A-BD51-CF0A5D6E7A8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697" authorId="2" shapeId="0" xr:uid="{45C6C764-1137-45E0-A7E5-4CE0139C5D7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697" authorId="2" shapeId="0" xr:uid="{72973714-FD51-425C-8EB5-3D9CDEB5B22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697" authorId="2" shapeId="0" xr:uid="{A5F664D8-5A1E-45AA-B799-6D343530E0B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697" authorId="2" shapeId="0" xr:uid="{73288E9F-27BD-4F13-A70C-7AF8E6B270A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697" authorId="2" shapeId="0" xr:uid="{EDB49F45-4CF2-45E0-BDC7-C177E33E968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697" authorId="2" shapeId="0" xr:uid="{BE070AC2-58DD-413F-B7AD-54541D67E25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697" authorId="2" shapeId="0" xr:uid="{34945517-4C6C-4538-9703-4DA4841AA0A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697" authorId="2" shapeId="0" xr:uid="{8923F5ED-D9F7-44B1-9C0F-83392595E60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697" authorId="2" shapeId="0" xr:uid="{AF95E854-0ACE-4F58-848E-95E1F40E21E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697" authorId="2" shapeId="0" xr:uid="{A8C9CA55-1CA1-4848-B031-62E70A9375A5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697" authorId="3" shapeId="0" xr:uid="{6E357471-CF07-4FA5-B994-5CA0358922E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697" authorId="3" shapeId="0" xr:uid="{F3F37472-B6F9-46C8-8D29-CC2C171DE33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02" authorId="0" shapeId="0" xr:uid="{D5431A86-965B-4BBA-A732-015A19368459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10" authorId="2" shapeId="0" xr:uid="{AD521FA3-8803-4D75-A3C8-4F4AD8629535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10" authorId="2" shapeId="0" xr:uid="{6DB6F7E2-1E24-4486-8FFF-4CB2088EA8A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10" authorId="2" shapeId="0" xr:uid="{5239D1F6-4DB9-4153-8375-1515CB5858E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10" authorId="2" shapeId="0" xr:uid="{F20B90CB-D8CA-4571-9EB8-B531CB260D6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10" authorId="2" shapeId="0" xr:uid="{EDAD6DCE-DD01-4B17-A660-EDCF8BFBC12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10" authorId="2" shapeId="0" xr:uid="{4CAF04E7-90A7-4ACB-9AAF-4471A5E42DD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10" authorId="2" shapeId="0" xr:uid="{E66E6AED-A07D-4829-BBD5-90541AA9EDB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710" authorId="2" shapeId="0" xr:uid="{DFB530BC-4D97-4262-8C17-EBD6EED9899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10" authorId="2" shapeId="0" xr:uid="{04130E82-FD8E-442E-8B7C-450A58D06CF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710" authorId="2" shapeId="0" xr:uid="{876F8701-729D-4B86-BBBB-F90E3607BAF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10" authorId="2" shapeId="0" xr:uid="{53D1081E-7B37-4A25-B77A-4538E8A5860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10" authorId="2" shapeId="0" xr:uid="{96D5C605-DC70-49DC-85EA-4D272BAACBF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710" authorId="3" shapeId="0" xr:uid="{0B0FECA2-B351-4284-98E1-BF678305086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10" authorId="3" shapeId="0" xr:uid="{6C1A892C-29BE-4F88-B49F-BB440869F19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16" authorId="0" shapeId="0" xr:uid="{4095CE74-CBDE-4A14-AF47-BD9AF2BF6ED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729" authorId="0" shapeId="0" xr:uid="{15405DA7-4023-4D25-8032-DBC3266CFFE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34" authorId="2" shapeId="0" xr:uid="{00D8D051-F9AD-4838-BA4A-10E2E8B3EFC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34" authorId="2" shapeId="0" xr:uid="{C09904C0-E785-4011-AC19-524BE2192DC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34" authorId="2" shapeId="0" xr:uid="{36F2DC33-6314-4901-97AD-CC684323A4F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34" authorId="2" shapeId="0" xr:uid="{B7140118-41AE-4544-A877-C63B19AB4AF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34" authorId="2" shapeId="0" xr:uid="{7CB7DA81-FFF0-46FE-AF10-9308E97ABDB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34" authorId="2" shapeId="0" xr:uid="{D8221C43-308B-4113-908E-B19533AA4D6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34" authorId="2" shapeId="0" xr:uid="{6114E3FB-4828-4715-B065-7B9E58194FE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34" authorId="2" shapeId="0" xr:uid="{0E412236-0A8B-46F2-8EEA-7490D07CC10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734" authorId="2" shapeId="0" xr:uid="{EBA13A7B-B024-49EB-A2E7-8322A25E391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Z734" authorId="2" shapeId="0" xr:uid="{2180CA20-5B7F-472D-AE40-03FF54F399C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734" authorId="2" shapeId="0" xr:uid="{EE99DDCA-28A9-4B71-8A87-6D057B53162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734" authorId="2" shapeId="0" xr:uid="{C1F9744F-BDE8-450A-9638-C32CBDE98FF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734" authorId="3" shapeId="0" xr:uid="{CDB37272-91EF-424E-88DB-9011DF7E348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734" authorId="3" shapeId="0" xr:uid="{0FC8CEB4-BA20-4408-86DC-F04FA25C731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34" authorId="3" shapeId="0" xr:uid="{D3708652-A6C1-40D0-AC7A-18DAB94A864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757" authorId="2" shapeId="0" xr:uid="{89FBD666-FC6A-481A-946D-B4748544AE85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57" authorId="2" shapeId="0" xr:uid="{06FBF11B-4DA2-4E39-AB8A-6911D503579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57" authorId="2" shapeId="0" xr:uid="{7D60D7B1-7BA0-4299-BC0F-06A7D5C7A9F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57" authorId="2" shapeId="0" xr:uid="{0224ADC8-A479-49BA-84C9-7B9CABA8F79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57" authorId="2" shapeId="0" xr:uid="{29B1C4D2-5645-4FBC-A2AE-94FA29404E2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57" authorId="2" shapeId="0" xr:uid="{2566E0E7-1668-4286-B881-A305F0548B1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57" authorId="2" shapeId="0" xr:uid="{E7E48D49-E712-4629-A820-544EA8E1866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57" authorId="2" shapeId="0" xr:uid="{54D60A45-AE15-495A-BF94-2926A2A73F2E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757" authorId="2" shapeId="0" xr:uid="{8229461D-2075-4B4C-8198-5C830A9A1F0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57" authorId="2" shapeId="0" xr:uid="{3564D158-5B3C-4410-998B-54FCF0C0A75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757" authorId="2" shapeId="0" xr:uid="{C16FBE13-4C89-4237-AEB6-0880F32B4711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757" authorId="2" shapeId="0" xr:uid="{EE3CAC7A-7CF0-43B9-A6BB-E8E65FFBE9C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57" authorId="2" shapeId="0" xr:uid="{77D0A62E-18D4-4327-81FC-AC97948E0CD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57" authorId="2" shapeId="0" xr:uid="{5BD723CD-5492-43D9-9FA6-F0676112944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757" authorId="2" shapeId="0" xr:uid="{2EAFC3EF-FA36-4094-AAF8-E820F68E8962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757" authorId="3" shapeId="0" xr:uid="{C33251D5-EA77-4FCC-9B7B-E401994192C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757" authorId="3" shapeId="0" xr:uid="{32F77035-4900-4AFE-A666-7547D6B92A2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57" authorId="3" shapeId="0" xr:uid="{3DEFFACD-F139-410F-8C7D-A1AB4D50D49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61" authorId="0" shapeId="0" xr:uid="{07F140C6-7B5A-4AFF-84E3-2A4A5912A8D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762" authorId="0" shapeId="0" xr:uid="{8356507F-1D72-4220-A34E-E838374BC78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O771" authorId="2" shapeId="0" xr:uid="{944A85FC-02F4-4B6B-A051-915821113E1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71" authorId="2" shapeId="0" xr:uid="{324BDCC0-1A4F-4635-BF67-271B8D693A2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71" authorId="2" shapeId="0" xr:uid="{B6FDE8F7-E0C7-46B3-920D-F6947983447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71" authorId="2" shapeId="0" xr:uid="{7D2BAC5B-BB83-4360-BB1C-995E3B9D5F1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71" authorId="2" shapeId="0" xr:uid="{F7C44A88-EBC7-479C-BE64-D8A7102DABA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71" authorId="2" shapeId="0" xr:uid="{B9EC6014-B501-4AC0-B868-46665B9FE6B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71" authorId="2" shapeId="0" xr:uid="{96035538-1A79-46CE-88AE-478F5C04298D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771" authorId="2" shapeId="0" xr:uid="{2876F0DA-B58A-4E5A-A5DD-21424641B9B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71" authorId="2" shapeId="0" xr:uid="{9D05B4AF-2B9E-4637-B02D-7EC5C81C31C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771" authorId="2" shapeId="0" xr:uid="{F60AEE50-8994-447F-82FB-6F1E39CB020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E771" authorId="2" shapeId="0" xr:uid="{A5BB17E8-9652-4D27-9B3C-C478497EC07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771" authorId="2" shapeId="0" xr:uid="{BC8016D5-41B2-4C4C-8FC2-8CB19D42DFE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771" authorId="3" shapeId="0" xr:uid="{ED31E3CF-FF2E-43CF-8A18-17D7DFD90C6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771" authorId="3" shapeId="0" xr:uid="{B5F49A0A-568B-4B10-B80A-D9CFC1C600D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772" authorId="0" shapeId="0" xr:uid="{4A3211A4-268B-46B8-8109-C61F3E7F9DA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93" authorId="4" shapeId="0" xr:uid="{791DC511-F969-418B-9D53-53DAECD3E4C3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793" authorId="2" shapeId="0" xr:uid="{62612909-F672-44C2-85BF-339129E3052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93" authorId="2" shapeId="0" xr:uid="{F14E66B0-BA13-4B13-8970-91C2C320150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793" authorId="2" shapeId="0" xr:uid="{6B5E066E-AE46-4D93-8701-03DA8BB9D57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793" authorId="2" shapeId="0" xr:uid="{64138416-1BFD-425D-9F11-29674894543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93" authorId="2" shapeId="0" xr:uid="{451DDAF0-9E80-46BC-9AC1-0F6070994E1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793" authorId="2" shapeId="0" xr:uid="{AB282D7E-A5C3-4100-BFEA-5533F5ACD8F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793" authorId="2" shapeId="0" xr:uid="{C1833F9D-7780-456C-94BE-65064F499D5A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793" authorId="2" shapeId="0" xr:uid="{262F8D0D-8E30-4D63-A3DA-BBED618F87A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793" authorId="2" shapeId="0" xr:uid="{EB7E0FB4-2991-4520-A02E-BF50BA247EA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793" authorId="2" shapeId="0" xr:uid="{4BDBCE21-247A-468B-9C94-649F2D1813E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793" authorId="2" shapeId="0" xr:uid="{9489BC4F-924C-47A0-9BEB-CEDF9B2CD77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93" authorId="2" shapeId="0" xr:uid="{DC0FDD21-1C24-408D-86CE-9A1CC99AFF4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793" authorId="3" shapeId="0" xr:uid="{0C0D440C-1CB8-4BA8-A370-05C919770C8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793" authorId="3" shapeId="0" xr:uid="{C73C921A-66C5-4501-B6ED-123F8A328F5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793" authorId="3" shapeId="0" xr:uid="{BF8210F8-D715-4560-A809-4D8908C1AEF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805" authorId="5" shapeId="0" xr:uid="{CF4B5CBF-70A8-4476-9BB1-BF8DC9C65CE2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17" authorId="5" shapeId="0" xr:uid="{5B0009B5-9C9C-4B30-BE27-B22AA8FF955A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17" authorId="5" shapeId="0" xr:uid="{92488E24-0C03-4A60-80DD-D36E94F2479E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17" authorId="2" shapeId="0" xr:uid="{3D38292F-449F-4035-A2ED-5088A8F4B52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17" authorId="2" shapeId="0" xr:uid="{E1FB4E67-C67B-43FD-850A-8C9C426FFB5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17" authorId="2" shapeId="0" xr:uid="{9817C132-586F-493F-AD6E-D3AB9F1A316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17" authorId="2" shapeId="0" xr:uid="{E98E7610-3CDF-4806-9EA1-38C77E0608F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17" authorId="2" shapeId="0" xr:uid="{226AD5AB-D9FC-4415-8BB5-0761DFBFBE1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17" authorId="2" shapeId="0" xr:uid="{49F01F10-6683-4695-8E9A-0E07955499E8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817" authorId="2" shapeId="0" xr:uid="{62875366-FF1C-468D-B96C-6569724625A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17" authorId="2" shapeId="0" xr:uid="{95E8344F-F091-4DAA-8B3B-23D52503C22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817" authorId="2" shapeId="0" xr:uid="{0213E219-F085-4B13-986F-476F6E817A9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817" authorId="2" shapeId="0" xr:uid="{6CC13489-925D-49FA-8151-42185984CBA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817" authorId="3" shapeId="0" xr:uid="{1292AA43-D86C-4C9D-B3D8-33216A65C9A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817" authorId="3" shapeId="0" xr:uid="{E1DF661B-B44B-4DD1-AD88-B624C106FC1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29" authorId="5" shapeId="0" xr:uid="{1A78F244-F9EF-4FBB-BBE5-D452DF14775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29" authorId="2" shapeId="0" xr:uid="{A27EFB65-8B11-4ACC-8CBD-11AA45B0B39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29" authorId="2" shapeId="0" xr:uid="{981216E3-E1FD-46A9-9092-36A9FE7C9EA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29" authorId="2" shapeId="0" xr:uid="{403B31C3-2B08-47C4-8B0F-A85817F8A8B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29" authorId="2" shapeId="0" xr:uid="{1491CF5F-1657-4DD4-A23A-6FF99107FFC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29" authorId="2" shapeId="0" xr:uid="{BA659F66-FED5-4432-8524-81D78D27C78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29" authorId="2" shapeId="0" xr:uid="{17118F2E-939D-4936-AAC8-6B89E066E54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29" authorId="2" shapeId="0" xr:uid="{50B33D87-C1A4-4050-BFD3-BE6A594584F8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829" authorId="2" shapeId="0" xr:uid="{0D80C717-2AE4-41B6-8452-B7A2748EC9F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29" authorId="2" shapeId="0" xr:uid="{1944D0E9-90DB-493B-8DB0-139121B91C7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829" authorId="2" shapeId="0" xr:uid="{9D9489EF-2500-4946-A6FF-028B4A7E3FE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829" authorId="2" shapeId="0" xr:uid="{EB3C52D0-422B-442F-8BCA-2F14AB70AD5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29" authorId="2" shapeId="0" xr:uid="{45657BD1-E742-41CD-B3F9-E4D8D9D189E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29" authorId="2" shapeId="0" xr:uid="{95C6952A-2D62-4915-8BFB-C2557F431F8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829" authorId="3" shapeId="0" xr:uid="{51E2D1F0-C403-4628-9E56-206C3D69200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829" authorId="3" shapeId="0" xr:uid="{B52059D9-2ED6-4C43-A8A3-66494D728D4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832" authorId="5" shapeId="0" xr:uid="{BC2DEF64-4E6C-4ED0-AA4F-E60F49CC6850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54" authorId="5" shapeId="0" xr:uid="{D6B1BCC3-6A38-483B-8C2E-D916655C2C19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854" authorId="2" shapeId="0" xr:uid="{24C535B3-DECF-4322-BAFE-3357D28E09E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54" authorId="2" shapeId="0" xr:uid="{26CB502B-0A8E-4089-9867-C8E7DCB2007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54" authorId="2" shapeId="0" xr:uid="{0BFE5C48-6ECD-45D7-B68F-28073F4B05C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54" authorId="2" shapeId="0" xr:uid="{CD79036B-DBE7-4233-A761-FBBB84A01F3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54" authorId="2" shapeId="0" xr:uid="{F1B5F4E8-C3D9-4B35-A1EC-4A180741F43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54" authorId="2" shapeId="0" xr:uid="{43FE6952-8C00-4111-9F57-7FA3BC8330A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54" authorId="2" shapeId="0" xr:uid="{9D0F5993-A210-475D-9FA5-F907A7FFD03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854" authorId="2" shapeId="0" xr:uid="{A3D1A184-2EE6-48EE-BAE3-59AD49484CC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854" authorId="2" shapeId="0" xr:uid="{4826D7CB-BD19-429D-901F-AFF292A6845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J854" authorId="3" shapeId="0" xr:uid="{5165CD5A-3BF4-41DB-94D9-32D59A4EE03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854" authorId="3" shapeId="0" xr:uid="{3FC95930-CF99-4BDA-9C00-021272A48FA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854" authorId="3" shapeId="0" xr:uid="{A42B8A53-7806-4ADA-BAA7-3EC2EAA9A36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874" authorId="5" shapeId="0" xr:uid="{D492205E-48F7-4DF9-A8CE-D0D6A82F260C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7" authorId="5" shapeId="0" xr:uid="{FD445CA2-4383-43A2-AF4F-2B3BF71EF48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77" authorId="2" shapeId="0" xr:uid="{939963C2-E139-43F4-8C79-8DDA81E6FB2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77" authorId="2" shapeId="0" xr:uid="{062E4331-6E38-4A65-8592-4779BC4C0C1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77" authorId="2" shapeId="0" xr:uid="{6D211CA7-636E-4BF9-8FCA-98DE5C29D99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77" authorId="2" shapeId="0" xr:uid="{9CCBE69B-BB06-4E7E-A3B7-AAA0330526A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77" authorId="2" shapeId="0" xr:uid="{1CAF3B32-9FC8-4DC2-9F7A-5DF7FB949D2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77" authorId="2" shapeId="0" xr:uid="{857FEEEC-A011-4888-B3F2-095B3A3CF52B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877" authorId="2" shapeId="0" xr:uid="{C2522EDE-9567-4BB9-B73E-467D7838361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77" authorId="2" shapeId="0" xr:uid="{A0EAA2D6-54F3-4393-A67F-A18C6190C02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877" authorId="2" shapeId="0" xr:uid="{AE9AAAE2-FAFE-4CB4-962D-AD94A07D289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77" authorId="2" shapeId="0" xr:uid="{25BAAD3E-E9AE-42F5-AF74-7ACEACDFE8D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77" authorId="2" shapeId="0" xr:uid="{8AC31A70-0F6D-4DAE-8626-A472B39F276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877" authorId="2" shapeId="0" xr:uid="{ACB81080-7189-4730-BC5D-EA051EB1790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877" authorId="3" shapeId="0" xr:uid="{061384B7-6039-4A73-8B6B-389F5B81581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877" authorId="3" shapeId="0" xr:uid="{39578A6A-D358-49E0-8976-AC389FB7FAA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886" authorId="5" shapeId="0" xr:uid="{DEE7A5D9-484F-48E9-94B4-45C002206B5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8" authorId="5" shapeId="0" xr:uid="{642C45A4-CB24-4BCE-B202-D8796D19312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88" authorId="2" shapeId="0" xr:uid="{2ECC9A85-CE66-42D8-99DE-4E16DB8642E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888" authorId="2" shapeId="0" xr:uid="{A250893F-0E64-4BDE-A62E-5196E678F9E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888" authorId="2" shapeId="0" xr:uid="{B69459EF-20B2-4C3A-B906-6C7C78CC21B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88" authorId="2" shapeId="0" xr:uid="{33C31688-A1F7-4BF6-A568-0166AF06B55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888" authorId="2" shapeId="0" xr:uid="{848919ED-D3B6-49FE-8AD8-67A517F628E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88" authorId="2" shapeId="0" xr:uid="{C8EDB2E8-FD7D-4733-96F6-6B041091388C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888" authorId="2" shapeId="0" xr:uid="{93BA44A7-B4DF-4617-A8AF-11A0C5E983F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88" authorId="2" shapeId="0" xr:uid="{C8664F1A-B20A-465C-95BA-C191CDEC112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888" authorId="2" shapeId="0" xr:uid="{8B32706A-56D3-4459-B2D9-028CEF20EA2F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888" authorId="2" shapeId="0" xr:uid="{DB5B0BDA-555C-4393-8037-1932529F4F6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88" authorId="2" shapeId="0" xr:uid="{964F3B3B-3C1D-46C9-AF3F-8CC1318BF3A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88" authorId="2" shapeId="0" xr:uid="{43D48515-61E0-4373-B955-24A14C2CDF1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888" authorId="2" shapeId="0" xr:uid="{1C08EA46-4A01-40FE-A17E-2B70613AD219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888" authorId="3" shapeId="0" xr:uid="{0A140E73-DF73-4833-9711-22ACBA44DDF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888" authorId="3" shapeId="0" xr:uid="{E0DDB5A4-0868-4AAC-815F-96C1FD403BE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10" authorId="0" shapeId="0" xr:uid="{CB6433A3-BBC3-4B60-928F-871F5ADDB28B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915" authorId="5" shapeId="0" xr:uid="{F198B990-4FE5-46EA-B3E9-A8FD67E694A9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15" authorId="2" shapeId="0" xr:uid="{F757EA0D-82F3-4823-81FD-F8974122626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15" authorId="2" shapeId="0" xr:uid="{A6962458-D617-4187-B619-B86FAA3A7BB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15" authorId="2" shapeId="0" xr:uid="{9A7E6710-96F9-4E7F-B9C2-11C11E52B3A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915" authorId="2" shapeId="0" xr:uid="{7182CCF9-BE15-4B61-AB00-F4D97ADF548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15" authorId="2" shapeId="0" xr:uid="{8624BBCF-3530-41D0-9021-D75E697F5B2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15" authorId="2" shapeId="0" xr:uid="{F3C83693-5904-4484-93D9-C06BB7D645F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15" authorId="2" shapeId="0" xr:uid="{41AB926F-1E57-4920-AD5B-455427B08327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915" authorId="2" shapeId="0" xr:uid="{7E9CB817-1186-44C9-9F55-DF5E8D01EF8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15" authorId="2" shapeId="0" xr:uid="{FD4A5E87-3EFD-43C6-976C-C33D8EBD56C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15" authorId="2" shapeId="0" xr:uid="{FDA6964B-C102-4DCE-8929-04A12AE9F12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15" authorId="2" shapeId="0" xr:uid="{9A91188D-A1A5-4B13-82B9-09785C91302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15" authorId="2" shapeId="0" xr:uid="{2159ECB7-B4DA-4716-8587-C755F7A7D6E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915" authorId="3" shapeId="0" xr:uid="{ECA9474A-A433-411D-8F9F-6B5A94ABD08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15" authorId="3" shapeId="0" xr:uid="{389A9AF1-EA69-4C86-9F5A-CBB63817324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915" authorId="3" shapeId="0" xr:uid="{7BC507DB-6831-4B6B-B029-BAC5E68A200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31" authorId="0" shapeId="0" xr:uid="{3AFE676D-766C-4A43-91C4-8DFF489E23C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936" authorId="5" shapeId="0" xr:uid="{B88A8F6E-DED1-4EAC-9053-A539A89DF50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36" authorId="2" shapeId="0" xr:uid="{8F4C681A-2951-4115-B2B5-33FD8177467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36" authorId="2" shapeId="0" xr:uid="{A1C057E3-C458-4273-9908-5A4C6212DF0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936" authorId="2" shapeId="0" xr:uid="{3F2AFF62-C313-4EF0-B5C4-16C9B19B1B4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36" authorId="2" shapeId="0" xr:uid="{B1C40861-ED9C-462A-B251-64B7C8E1DB0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36" authorId="2" shapeId="0" xr:uid="{7ECD3684-300F-403F-A793-A777B9D4E6D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36" authorId="2" shapeId="0" xr:uid="{BAD1C4C3-6D29-40CA-AB13-3DF16463767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936" authorId="2" shapeId="0" xr:uid="{47A048FD-1CF1-4024-BDBF-A1232B7B392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36" authorId="2" shapeId="0" xr:uid="{5D57CA12-5C8C-43DA-9659-D224078C24D4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936" authorId="2" shapeId="0" xr:uid="{875B8135-5F81-45E8-A0DC-23F01D640ED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36" authorId="2" shapeId="0" xr:uid="{E20AEEB3-C613-4A04-A7B7-EC5FB1CC0B4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36" authorId="2" shapeId="0" xr:uid="{00E96A25-10B6-4383-B080-9C8855D95D8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36" authorId="2" shapeId="0" xr:uid="{604C7582-2A1E-4BCB-B0A7-3B781D5BCB4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936" authorId="3" shapeId="0" xr:uid="{21ED783E-53AB-43BE-8E6F-64E485CB633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936" authorId="3" shapeId="0" xr:uid="{3B0ECB44-8EA8-4B73-8C2B-6D0DF675993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37" authorId="5" shapeId="0" xr:uid="{44A373F2-E209-4BC0-9A42-B6F41067312F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41" authorId="5" shapeId="0" xr:uid="{D6B3C93D-15EB-430A-ADA5-106F6D80263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51" authorId="5" shapeId="0" xr:uid="{F0BE17FC-1385-4884-8AC2-A73990D49AD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53" authorId="5" shapeId="0" xr:uid="{263FB2D4-C488-4626-BF34-92478A52EF8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53" authorId="2" shapeId="0" xr:uid="{5A715845-D9C9-40F6-9BA7-036D3BC64E1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53" authorId="2" shapeId="0" xr:uid="{0DCCD8B1-62B6-418B-9A77-F2C908A4346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53" authorId="2" shapeId="0" xr:uid="{C269AF5B-7D49-4407-82E8-46B4DB43BAA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953" authorId="2" shapeId="0" xr:uid="{41837A62-A82A-4E0F-B733-D019368E782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53" authorId="2" shapeId="0" xr:uid="{D208A0B1-603B-4BB6-8E36-7286ED1BA49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53" authorId="2" shapeId="0" xr:uid="{D90B1B37-CF78-49C8-BA24-59A0F70F4AF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53" authorId="2" shapeId="0" xr:uid="{C245CC32-2856-4C03-B66E-F3A347657650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953" authorId="2" shapeId="0" xr:uid="{814C866A-69E3-4EEF-AB60-47A4D4E2645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53" authorId="2" shapeId="0" xr:uid="{30825BC8-2298-4B74-A0F2-898015AF76C3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953" authorId="2" shapeId="0" xr:uid="{EC9264AE-BE2A-4DBB-BA04-7A361AB1C5B9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53" authorId="2" shapeId="0" xr:uid="{33910D0B-EDFB-457D-AE82-2CF78311B4E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953" authorId="2" shapeId="0" xr:uid="{97FCC60F-3398-429D-A29C-84193524DC1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953" authorId="3" shapeId="0" xr:uid="{C9137243-C7C6-4064-B940-9D679E892B6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953" authorId="3" shapeId="0" xr:uid="{C3B42558-DE55-4CD8-A70A-498FFC22566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67" authorId="6" shapeId="0" xr:uid="{A0001D2B-BFBE-4E17-B7D5-5D5640C4A88A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K972" authorId="6" shapeId="0" xr:uid="{7770643D-3A37-4586-AC9E-9904C82BA68E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73" authorId="6" shapeId="0" xr:uid="{09F927F8-CB11-49D6-A012-1AB535D23174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74" authorId="6" shapeId="0" xr:uid="{677EA654-CBCD-40A4-AF49-26FE04D68145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O974" authorId="2" shapeId="0" xr:uid="{DF1B25DB-38A0-4B30-90A3-E75DF3D3AC5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74" authorId="2" shapeId="0" xr:uid="{AAB065FA-E0EC-4A12-B452-C1E21038119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74" authorId="2" shapeId="0" xr:uid="{C662760F-C7E8-4F8B-B791-B4DB40B4D76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974" authorId="2" shapeId="0" xr:uid="{EE4C1DFE-A2A0-4789-ABC4-6839793334B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74" authorId="2" shapeId="0" xr:uid="{5BDEB0C8-84DD-4585-902D-232C3526B2A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74" authorId="2" shapeId="0" xr:uid="{AD1D4F99-BCB5-4751-A572-82A8D2B25BC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74" authorId="2" shapeId="0" xr:uid="{C17FFFB2-14C6-4900-95D7-613F1E530FFA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974" authorId="2" shapeId="0" xr:uid="{4260E725-A583-44FF-8748-8AEF9D1A8AC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74" authorId="2" shapeId="0" xr:uid="{9C869E44-9C42-4C55-B375-E7EAA483D30D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74" authorId="2" shapeId="0" xr:uid="{DFD02506-9E91-4AEA-B875-05F9D223223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74" authorId="2" shapeId="0" xr:uid="{671788B5-3E1E-4689-AAB9-AF54E9D82A1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74" authorId="2" shapeId="0" xr:uid="{BF800ACD-6715-4533-A461-BD46B934E1B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974" authorId="3" shapeId="0" xr:uid="{8FE0563D-146E-4BAA-933B-8529D381823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974" authorId="3" shapeId="0" xr:uid="{AA6C35D4-23DB-422D-AF42-21A72B20B0B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995" authorId="6" shapeId="0" xr:uid="{507F89DD-70DA-4140-AA3F-DD2D6757DE61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995" authorId="2" shapeId="0" xr:uid="{E3B04E62-114F-40C8-9FF5-30EA4096890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95" authorId="2" shapeId="0" xr:uid="{537CD022-653F-4EAF-A82A-2FACB608340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995" authorId="2" shapeId="0" xr:uid="{ECE16FA5-2B89-488B-841C-7DCF6A1DC47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95" authorId="2" shapeId="0" xr:uid="{3C1A5C40-B68F-41FB-ACDC-867869F82D7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95" authorId="2" shapeId="0" xr:uid="{F6B7A420-40CD-4C85-8581-9F7D005F733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95" authorId="2" shapeId="0" xr:uid="{D4C99960-8CBC-4A40-93B6-C1292F6FB67A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995" authorId="2" shapeId="0" xr:uid="{9AF1FBF5-1FF2-44A1-828C-A342EA15E2E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95" authorId="2" shapeId="0" xr:uid="{4F9DD00D-B98E-433E-995B-CE2CB9DE712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995" authorId="2" shapeId="0" xr:uid="{F0B72783-541C-40B0-BFA2-6647C642276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95" authorId="2" shapeId="0" xr:uid="{AA0AAC09-4059-499C-AD42-0279E0229D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95" authorId="2" shapeId="0" xr:uid="{3DD3C876-0C78-4583-A43D-49D5DFC668D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95" authorId="2" shapeId="0" xr:uid="{27ABB8F8-4DA5-4783-8827-66BE6F69167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995" authorId="3" shapeId="0" xr:uid="{61E721D3-A3D2-4BC9-8EA4-9A7FE1CDD45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995" authorId="3" shapeId="0" xr:uid="{169F8C0F-31B9-4069-AADC-E8A570D9A23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05" authorId="6" shapeId="0" xr:uid="{E368011E-BC46-4659-98BA-A466F51494F6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A1014" authorId="5" shapeId="0" xr:uid="{ABFC60EF-7098-45D0-A976-AD0B18B5CE20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14" authorId="2" shapeId="0" xr:uid="{8F661F62-3E6E-4311-9BD4-652A0F3DFD2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14" authorId="2" shapeId="0" xr:uid="{6943D3AB-6519-40BC-95BF-3A4A7A02133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14" authorId="2" shapeId="0" xr:uid="{B46A3A5B-0A6E-4D47-A927-C69FC141F60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014" authorId="2" shapeId="0" xr:uid="{2FD8DAE7-F643-448C-8B37-2EE84CA0B9C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14" authorId="2" shapeId="0" xr:uid="{8C9879BD-3FB1-41B2-9CE6-D0B8987D0871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14" authorId="2" shapeId="0" xr:uid="{4B271511-D150-40DC-AE5D-F42C9714918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14" authorId="2" shapeId="0" xr:uid="{FD7A3E70-CE13-4C57-81F5-4529EAF2299F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014" authorId="2" shapeId="0" xr:uid="{05A03235-FB04-4AE5-AF18-ABE560E2377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14" authorId="2" shapeId="0" xr:uid="{344A1638-ADE9-4C8F-9ED1-D6B8A0D30D3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014" authorId="2" shapeId="0" xr:uid="{D56CC393-D080-4024-A10B-D05824A1B279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14" authorId="2" shapeId="0" xr:uid="{75D7B60E-9F94-48AD-9736-781AF8A1C2D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14" authorId="2" shapeId="0" xr:uid="{1905C1B8-675D-4D61-9B68-DD7DED797BF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14" authorId="2" shapeId="0" xr:uid="{08A1B5E1-2D29-4655-8FD6-7BBC35ED3B4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014" authorId="3" shapeId="0" xr:uid="{9E4D2491-7003-474C-85F6-65F5B40566F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014" authorId="3" shapeId="0" xr:uid="{F7FC3744-5D4F-47EC-A961-5E9A5C73DEFE}">
      <text>
        <r>
          <rPr>
            <b/>
            <sz val="9"/>
            <color indexed="81"/>
            <rFont val="Tahoma"/>
            <family val="2"/>
          </rPr>
          <t>1.0 Ug/L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Ketterman</author>
    <author>End User</author>
    <author>EndUser</author>
    <author>H&amp;H USER</author>
    <author>JKETTERM</author>
    <author>Artoo</author>
    <author>H&amp;H</author>
    <author>cis</author>
    <author>ice2</author>
    <author>User</author>
    <author>localadmin</author>
    <author>Gretchen Quirk</author>
    <author>gquirk</author>
    <author>Janie Weiter</author>
  </authors>
  <commentList>
    <comment ref="K109" authorId="0" shapeId="0" xr:uid="{AE2AA63C-66F7-47BC-8476-E2E60BB7DE17}">
      <text>
        <r>
          <rPr>
            <sz val="8"/>
            <color indexed="81"/>
            <rFont val="Tahoma"/>
            <family val="2"/>
          </rPr>
          <t>greater than 8000</t>
        </r>
      </text>
    </comment>
    <comment ref="K167" authorId="1" shapeId="0" xr:uid="{9C1B481C-C9E1-4E21-A044-E344FB517316}">
      <text>
        <r>
          <rPr>
            <b/>
            <sz val="8"/>
            <color indexed="81"/>
            <rFont val="Tahoma"/>
            <family val="2"/>
          </rPr>
          <t>lab note: filtration problem, results for reference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8" authorId="2" shapeId="0" xr:uid="{4CA28835-0F78-4ABC-8076-738A69C1D407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Quantitary 2000, Colilert 24hr</t>
        </r>
      </text>
    </comment>
    <comment ref="F185" authorId="3" shapeId="0" xr:uid="{1739843D-A813-4D05-990D-4031B2FB4787}">
      <text>
        <r>
          <rPr>
            <b/>
            <sz val="8"/>
            <color indexed="81"/>
            <rFont val="Tahoma"/>
            <family val="2"/>
          </rPr>
          <t>reference electrode failure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7" authorId="2" shapeId="0" xr:uid="{41BB74F8-13EF-4C5D-B226-00347E7AC084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heavy rain 9/4/00</t>
        </r>
      </text>
    </comment>
    <comment ref="K188" authorId="2" shapeId="0" xr:uid="{AD871C6E-0703-411E-B7CD-6A9AD0B1D3A2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rain 9/11/00</t>
        </r>
      </text>
    </comment>
    <comment ref="K209" authorId="3" shapeId="0" xr:uid="{568F2A05-6212-4490-9A43-16028A1D6D5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0" authorId="3" shapeId="0" xr:uid="{31DB976C-1670-427D-B269-48AFD984B3F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4" authorId="3" shapeId="0" xr:uid="{2908DD1E-2B22-4E3F-9A89-65B3A90397D5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7" authorId="2" shapeId="0" xr:uid="{F26DB596-3C5F-4517-9FF8-58913A623D8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1" authorId="3" shapeId="0" xr:uid="{33B3B0FA-DE2D-40E3-B999-003BB07CE71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2" authorId="2" shapeId="0" xr:uid="{6EFF8181-2E39-4E6B-A03D-2291C4CDDAE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5" authorId="2" shapeId="0" xr:uid="{9DB5E733-769B-4167-82DA-479420D22288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4" authorId="1" shapeId="0" xr:uid="{A0FD9ED9-25B7-4C38-8B06-EED6447C1D19}">
      <text>
        <r>
          <rPr>
            <b/>
            <sz val="8"/>
            <color indexed="81"/>
            <rFont val="Tahoma"/>
            <family val="2"/>
          </rPr>
          <t>End User:</t>
        </r>
        <r>
          <rPr>
            <sz val="8"/>
            <color indexed="81"/>
            <rFont val="Tahoma"/>
            <family val="2"/>
          </rPr>
          <t xml:space="preserve">
Less than </t>
        </r>
      </text>
    </comment>
    <comment ref="K247" authorId="1" shapeId="0" xr:uid="{AD1A3F22-51A2-4107-B953-1FB19063CD0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271" authorId="2" shapeId="0" xr:uid="{019ACBF4-31BE-4E11-A079-A0848148038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0" authorId="4" shapeId="0" xr:uid="{BE7FE886-E9DE-4D74-9131-F73AF6031BC7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23" authorId="4" shapeId="0" xr:uid="{9B33CD1E-205C-4686-9338-3CE6C2F6DEB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23" authorId="5" shapeId="0" xr:uid="{49B298F5-59BD-4621-BF49-75DEAC61346C}">
      <text>
        <r>
          <rPr>
            <b/>
            <sz val="8"/>
            <color indexed="81"/>
            <rFont val="Tahoma"/>
            <family val="2"/>
          </rPr>
          <t xml:space="preserve">greater than
</t>
        </r>
      </text>
    </comment>
    <comment ref="K324" authorId="5" shapeId="0" xr:uid="{09514859-3003-4FE2-94E1-BC6DE03839A7}">
      <text>
        <r>
          <rPr>
            <b/>
            <sz val="8"/>
            <color indexed="81"/>
            <rFont val="Tahoma"/>
            <family val="2"/>
          </rPr>
          <t xml:space="preserve">greater than
</t>
        </r>
      </text>
    </comment>
    <comment ref="A338" authorId="6" shapeId="0" xr:uid="{98761332-F9E7-4D4E-82FD-015CFD54822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356" authorId="6" shapeId="0" xr:uid="{C9C25390-1BBE-43C2-9A7D-9EBCB42A9E0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70" authorId="6" shapeId="0" xr:uid="{D3C0CF5D-28FC-40EF-87D0-AD04D97A2E1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89" authorId="6" shapeId="0" xr:uid="{5D1C8C0C-F38C-4795-9AC1-06F27057C39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94" authorId="7" shapeId="0" xr:uid="{C2940124-84EE-4844-A2B0-1FB5FACF72BE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K396" authorId="6" shapeId="0" xr:uid="{B7AD8E8C-3EBD-40B6-A0F3-8875C8E8FF1D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K397" authorId="7" shapeId="0" xr:uid="{E79AEE55-D282-431F-9420-91C4CC30A3FA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A405" authorId="6" shapeId="0" xr:uid="{B5D53824-3D5A-4800-B099-9918DB6147C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09" authorId="7" shapeId="0" xr:uid="{B0BFA805-1B86-4BB7-B69D-6461CF835950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K431" authorId="6" shapeId="0" xr:uid="{1EFAD645-7DFA-4437-90C2-A5FADCD14FF7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
</t>
        </r>
      </text>
    </comment>
    <comment ref="A432" authorId="6" shapeId="0" xr:uid="{1F1D89BD-16E6-408B-A06F-FEFC0E76925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51" authorId="6" shapeId="0" xr:uid="{0D9EA611-0C7B-4976-8952-57A2996507E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65" authorId="6" shapeId="0" xr:uid="{98DCF171-6F5F-4BB3-B55D-1C860BA56EF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90" authorId="6" shapeId="0" xr:uid="{E10B7E82-2F41-4F6A-BE1E-4EEB50F96A0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13" authorId="6" shapeId="0" xr:uid="{68586C39-278D-4539-B6FD-26AD904CF30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27" authorId="6" shapeId="0" xr:uid="{9E2CEDB8-4772-4536-83CB-850B0507665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548" authorId="6" shapeId="0" xr:uid="{5612E54D-8548-4D36-BAFB-975E7BDBDBE7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549" authorId="6" shapeId="0" xr:uid="{5B1F90A5-B463-4518-A90F-213F2172EC8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551" authorId="6" shapeId="0" xr:uid="{85C6FD47-23DB-428F-A854-B923B680F3CD}">
      <text>
        <r>
          <rPr>
            <b/>
            <sz val="10"/>
            <color indexed="81"/>
            <rFont val="Tahoma"/>
            <family val="2"/>
          </rPr>
          <t>greater than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568" authorId="6" shapeId="0" xr:uid="{4C57CE92-6F05-40A1-8800-1996FCB65B7B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2" authorId="6" shapeId="0" xr:uid="{013F3FFA-D98F-48EB-88FD-106A3073514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86" authorId="6" shapeId="0" xr:uid="{F475EE86-D8AB-4CB3-B452-9F43F334EFE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08" authorId="6" shapeId="0" xr:uid="{849DA868-2905-4FA4-B79C-F6D222AD9AC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32" authorId="6" shapeId="0" xr:uid="{95F621CE-8C81-438C-8199-328C98CF9DE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46" authorId="6" shapeId="0" xr:uid="{46570272-4569-47CF-B841-3AB81EB9FC1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69" authorId="6" shapeId="0" xr:uid="{340143B3-0DFA-4B7F-86B3-F0C60DAB6F2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85" authorId="6" shapeId="0" xr:uid="{7F64516E-C07C-4942-BC48-A9B4DEC50CB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90" authorId="6" shapeId="0" xr:uid="{62944D17-97BA-44C5-963B-C0EDBD86BD8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04" authorId="6" shapeId="0" xr:uid="{D83CBCF1-8163-4629-AB93-EB346B30B3F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28" authorId="6" shapeId="0" xr:uid="{785BA376-3395-4F80-A050-8CC15641EAB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32" authorId="6" shapeId="0" xr:uid="{4C305F59-1C7A-4605-8727-6F99BB1420B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743" authorId="6" shapeId="0" xr:uid="{363A8AE6-CD6C-4F8C-9E8C-21059826505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752" authorId="6" shapeId="0" xr:uid="{DF0AA7E3-AEC6-4089-86EC-99F334DFEBE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62" authorId="6" shapeId="0" xr:uid="{BD673537-D77D-424F-A791-CB9491F1B7E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64" authorId="6" shapeId="0" xr:uid="{AC5BA463-0922-4F6B-88FD-72B0C169DCC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87" authorId="6" shapeId="0" xr:uid="{62E5824D-08F6-4364-AB81-63CEF3DA26E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92" authorId="6" shapeId="0" xr:uid="{10487966-3FF0-4072-99AE-05749E0D35A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11" authorId="6" shapeId="0" xr:uid="{2718CEB3-23B7-446F-AC9E-11AD916C610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19" authorId="6" shapeId="0" xr:uid="{9B983FAB-EAB0-44A4-87E0-D0C4366CD94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23" authorId="6" shapeId="0" xr:uid="{C52708A7-BD1C-4A15-B54A-A9AFE712C4E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37" authorId="6" shapeId="0" xr:uid="{9B5E8426-4EB2-438B-9226-B7AA4F77214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838" authorId="6" shapeId="0" xr:uid="{B327450E-3622-4F5C-A7D0-C8BF5224F2A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847" authorId="8" shapeId="0" xr:uid="{B8731DC8-47CB-4F5F-B5E2-2903292CD9EE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54" authorId="6" shapeId="0" xr:uid="{F330DDFC-5C8A-40A0-9340-C0E88E1490C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71" authorId="8" shapeId="0" xr:uid="{CFCE8A70-56B9-486E-B153-B5DB669617CD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85" authorId="8" shapeId="0" xr:uid="{8144AC5E-C176-4428-AFB0-E8B7E7C3CBE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888" authorId="6" shapeId="0" xr:uid="{1BFD35FA-487D-4A27-8228-949275B04DF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894" authorId="9" shapeId="0" xr:uid="{B90A3EF3-023C-4ED6-838F-E36D58BF2538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905" authorId="6" shapeId="0" xr:uid="{79B3CC85-E1E5-47BC-8EF8-E945F615EFB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06" authorId="8" shapeId="0" xr:uid="{13AC91E2-AE3C-4FAB-90B6-8C17CED40A1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14" authorId="6" shapeId="0" xr:uid="{D15390E6-4860-4C06-92EE-1927E9E39D1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22" authorId="6" shapeId="0" xr:uid="{D6532BE1-FE26-4EB5-8920-20DB97D0D1F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30" authorId="8" shapeId="0" xr:uid="{1190F315-424F-4B84-A22F-D4523C635F2F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38" authorId="6" shapeId="0" xr:uid="{641E64F2-9FE8-4F63-81F8-C5473E6ED40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40" authorId="6" shapeId="0" xr:uid="{C1679616-2085-46D5-9847-03F35A8AE6B9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44" authorId="8" shapeId="0" xr:uid="{4630363A-9078-40BD-8456-9A54EEEDBBA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53" authorId="6" shapeId="0" xr:uid="{35C45380-82F8-48C3-8C57-22E3126C007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966" authorId="8" shapeId="0" xr:uid="{D8717128-6D5A-4BA7-9FF7-31AE9997952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66" authorId="6" shapeId="0" xr:uid="{FF24D5FD-55B4-43C4-8E92-C6E8C54885C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O966" authorId="9" shapeId="0" xr:uid="{7435746A-3084-4F6B-9C81-A229DE49226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66" authorId="9" shapeId="0" xr:uid="{29ABBCEA-7355-4F46-8B01-80E52FE1BBF3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66" authorId="9" shapeId="0" xr:uid="{8350507C-4943-4A98-8D4C-96FD856AF65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66" authorId="9" shapeId="0" xr:uid="{FCA7FED5-ABD3-4C5A-8A29-0D7D2FBC459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66" authorId="9" shapeId="0" xr:uid="{3686AD5C-AE2E-4968-8B49-DAED3527B877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66" authorId="9" shapeId="0" xr:uid="{6EA75B91-5FB2-4C5E-B50F-CCADB88CF9F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66" authorId="9" shapeId="0" xr:uid="{595289DA-B8AE-4D74-BEDC-D7EA66F9D2D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66" authorId="9" shapeId="0" xr:uid="{A8B2989F-0477-4248-A8C3-7DBD9E966E54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66" authorId="9" shapeId="0" xr:uid="{FE5B54B9-316F-4614-AA29-082953C4C7C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66" authorId="9" shapeId="0" xr:uid="{98FE3ECE-676F-44F2-8FD8-F6D57735F3EC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966" authorId="9" shapeId="0" xr:uid="{323A1A84-FCA3-4CBE-BE7D-22FD56D58F3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71" authorId="6" shapeId="0" xr:uid="{1C54C414-48EE-4912-94CE-B24DBE2C2D3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75" authorId="6" shapeId="0" xr:uid="{05321D54-39B6-4C94-9710-A135231CD88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90" authorId="8" shapeId="0" xr:uid="{5ACD4C70-B9F6-4A34-9919-53DC0866207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990" authorId="9" shapeId="0" xr:uid="{2B8673A9-196E-4694-B719-EB6EB2E9EAD4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90" authorId="9" shapeId="0" xr:uid="{29D22806-08EA-4973-84BC-5FD7E6A4064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90" authorId="9" shapeId="0" xr:uid="{DE320B14-0D20-4400-8567-18E69D46EE4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90" authorId="9" shapeId="0" xr:uid="{835353B6-6D50-4442-B7B7-8CBACCC13E8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90" authorId="9" shapeId="0" xr:uid="{2626FF51-C5B4-4758-A041-AB6F510C693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90" authorId="9" shapeId="0" xr:uid="{DD0F504B-35CD-4E3E-A6E0-8C95407D351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90" authorId="9" shapeId="0" xr:uid="{2FE1242C-C1CA-4844-AC0F-255F9924BA92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90" authorId="9" shapeId="0" xr:uid="{7EC62752-DCD4-4032-AD0C-54750BF4AE3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990" authorId="9" shapeId="0" xr:uid="{ED7DEDCF-D44A-4AD3-9304-3FB2FEF25A75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90" authorId="9" shapeId="0" xr:uid="{C4DA220D-5A42-48A5-BAAD-A101D97F3A7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90" authorId="9" shapeId="0" xr:uid="{699176E3-3AB4-45C8-BEEC-9CBEC70E056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1003" authorId="6" shapeId="0" xr:uid="{DE55C074-CFC3-41E2-AD9F-8CE191F75AB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04" authorId="8" shapeId="0" xr:uid="{B0D3F04D-87BC-41B7-AA6A-646EACE1864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04" authorId="9" shapeId="0" xr:uid="{94E700E1-A565-45E3-801E-0AD15535670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04" authorId="9" shapeId="0" xr:uid="{0D0F4C53-5B72-42D3-9909-D09915FF0C5F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1004" authorId="9" shapeId="0" xr:uid="{2B53B81D-26DC-4C5B-B2C8-EBEF46CAD6C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1004" authorId="9" shapeId="0" xr:uid="{5F7525F7-A58A-466C-8074-5B46ED69920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04" authorId="9" shapeId="0" xr:uid="{13B88FC1-9541-43B3-BDCB-E2D8103CEF7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04" authorId="9" shapeId="0" xr:uid="{EDDCD353-CA22-4C16-8474-E08E0619B1A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1004" authorId="9" shapeId="0" xr:uid="{6D546EEC-FEC8-43B0-A269-5681FE81CAD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04" authorId="9" shapeId="0" xr:uid="{B352E249-9136-4352-8071-88C4E7F2B7AA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Z1004" authorId="9" shapeId="0" xr:uid="{6786AB6B-0831-47DE-83FB-911C530D3E4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04" authorId="9" shapeId="0" xr:uid="{596EE703-1B16-4981-B0D4-81661CCF18A7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004" authorId="9" shapeId="0" xr:uid="{E1CD87F0-E6A5-4F27-9FE9-3A3A0EE2058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04" authorId="9" shapeId="0" xr:uid="{5BFCA45C-13B3-48CC-A9BB-C5C495F7221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04" authorId="9" shapeId="0" xr:uid="{4687587A-F817-4084-968E-D474A1123F3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K1023" authorId="6" shapeId="0" xr:uid="{CF6425B9-7D92-47CF-A09B-92840839917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024" authorId="6" shapeId="0" xr:uid="{935A7879-15D1-4F54-9E15-BD7C4587282B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025" authorId="6" shapeId="0" xr:uid="{BDB0112B-E948-4828-B525-9E5C62B8090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26" authorId="8" shapeId="0" xr:uid="{4F09F129-741D-4EAD-BE25-EFD63E0508B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26" authorId="9" shapeId="0" xr:uid="{1710ED97-B1FA-4B94-985B-1AE52A36CF1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26" authorId="9" shapeId="0" xr:uid="{554CD5B0-8079-48D5-B79C-AAD5C1FDC973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26" authorId="9" shapeId="0" xr:uid="{B4FFF8BD-B4EF-41F4-9C8D-2C67F22097B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26" authorId="9" shapeId="0" xr:uid="{375F303F-00EF-43F3-B00D-FAD3334F063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26" authorId="9" shapeId="0" xr:uid="{46F8A890-D886-4252-92F1-CF44C394617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26" authorId="9" shapeId="0" xr:uid="{9D446E5C-0D91-4434-BEE9-0281AE510A6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26" authorId="9" shapeId="0" xr:uid="{2259832F-3AB1-4C28-9EF0-4EC0E1172A2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1026" authorId="9" shapeId="0" xr:uid="{42C67793-AF8E-418B-8A3F-4EE946B5F0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26" authorId="9" shapeId="0" xr:uid="{72196B86-1B26-49FD-85D3-D51528F3730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26" authorId="9" shapeId="0" xr:uid="{26089A07-2768-4DD5-91EE-B20790A6A66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26" authorId="9" shapeId="0" xr:uid="{BEBEB102-B596-45C7-9A26-AEA7A631AB79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026" authorId="10" shapeId="0" xr:uid="{1E23E582-3BEF-4186-A8CC-7C48CCD4C7D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26" authorId="10" shapeId="0" xr:uid="{8F0C803F-5C2E-474A-82D4-3C448C1E5F1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45" authorId="6" shapeId="0" xr:uid="{14C44E14-6F8E-4C9F-98E5-6840F0EF8163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50" authorId="8" shapeId="0" xr:uid="{B7496A1B-267B-4098-AC37-FC966E0FCEC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1050" authorId="9" shapeId="0" xr:uid="{DC1A5306-3509-4C96-8276-0F9356C3A1D0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50" authorId="9" shapeId="0" xr:uid="{7BAB12DA-FB5E-497B-A263-6AECD77951B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50" authorId="9" shapeId="0" xr:uid="{D472F7FC-12D1-43E5-BFB8-39771B94314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50" authorId="9" shapeId="0" xr:uid="{ED5C5D50-6BD7-4F43-839A-3449AAA67D3C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50" authorId="9" shapeId="0" xr:uid="{2B1D6FC8-221E-491F-B6A1-D510F98D14C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50" authorId="9" shapeId="0" xr:uid="{E13A2D9B-EEFF-4631-8136-92FFF83FB48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50" authorId="9" shapeId="0" xr:uid="{7B0019D3-C2A7-4583-AAAF-8A29F5AE0A8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50" authorId="9" shapeId="0" xr:uid="{B4583741-56F0-4512-B436-34BB5CBA96E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50" authorId="9" shapeId="0" xr:uid="{E0DBF80E-7F03-4E80-BCBE-19DC5CA091A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50" authorId="9" shapeId="0" xr:uid="{91E44C58-EDE3-4C2C-9D2A-04748FEAD85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50" authorId="10" shapeId="0" xr:uid="{3A74F739-DCFA-4BA3-8B0A-D19F2905E48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50" authorId="10" shapeId="0" xr:uid="{13FFB335-E4AE-41A9-A767-66D6841100A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50" authorId="10" shapeId="0" xr:uid="{048ED8CA-6DA5-4686-A99A-40236834FFC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65" authorId="8" shapeId="0" xr:uid="{3234A057-A0E2-4034-BF11-2058A4B51F4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65" authorId="9" shapeId="0" xr:uid="{D6C9BD44-8265-488C-A655-97B93ED05CA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65" authorId="9" shapeId="0" xr:uid="{A470A379-773D-4C18-BCE4-4E77EF555DCF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65" authorId="9" shapeId="0" xr:uid="{C5A719BF-82CB-4289-9B1D-0D4D5634680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5" authorId="9" shapeId="0" xr:uid="{3833A7EA-BF64-4A6C-9537-B17BE6DFEEA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5" authorId="9" shapeId="0" xr:uid="{4585C8D9-10DC-42FE-861D-5012BDB0333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65" authorId="9" shapeId="0" xr:uid="{6A06C4E4-E507-4ED4-8551-8A7F7FDB38D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65" authorId="9" shapeId="0" xr:uid="{5794CA2A-4AE7-4166-B74C-78C91BEF8CF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5" authorId="9" shapeId="0" xr:uid="{1A46FE8A-7E84-48B7-8FB7-FEA46B3C6F15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065" authorId="9" shapeId="0" xr:uid="{EE58AA4A-EDF9-4B5B-B1F5-E53E61A3F0F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65" authorId="9" shapeId="0" xr:uid="{269C0682-D670-428A-B2E1-19FE09DEAAE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65" authorId="9" shapeId="0" xr:uid="{CC2F6FFA-8417-456D-A1B8-68DCA6C4B55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65" authorId="9" shapeId="0" xr:uid="{418A101D-1A30-4809-91B6-EE404FC3FB0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065" authorId="10" shapeId="0" xr:uid="{CED190CA-2044-4BAE-B0B8-9DF42DB0426A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65" authorId="10" shapeId="0" xr:uid="{9BA49421-D4B9-47A3-B5D9-FC53A5F878D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65" authorId="10" shapeId="0" xr:uid="{1B429FBC-78E3-4E27-A169-B144382E4A3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86" authorId="6" shapeId="0" xr:uid="{20D31637-2A69-4530-80F5-AF1F1894B6E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87" authorId="9" shapeId="0" xr:uid="{6D037E80-86B5-4F6B-9060-478B611978F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87" authorId="9" shapeId="0" xr:uid="{265EC8B7-4A89-4E89-BFA6-6C205D44B2A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7" authorId="9" shapeId="0" xr:uid="{847A24E4-E1E6-423D-AF26-023C1C71FD5A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87" authorId="9" shapeId="0" xr:uid="{8E84F271-C517-4365-9D88-1E6635700C6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7" authorId="9" shapeId="0" xr:uid="{4CDA175A-CDE6-421A-80D3-7B2B38E31CD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7" authorId="9" shapeId="0" xr:uid="{7E33343A-B708-4CEC-8B1E-C114CD5E9C0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87" authorId="9" shapeId="0" xr:uid="{F5043A1C-E944-49E2-9D89-8CFD4259489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87" authorId="9" shapeId="0" xr:uid="{EB9DF73E-E7E5-49D2-9759-3703653B586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1087" authorId="9" shapeId="0" xr:uid="{A4082D5A-2AAA-4705-A4FD-281661C284E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87" authorId="9" shapeId="0" xr:uid="{18D651D6-2387-4B6E-B5D7-54F6F3C25C2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87" authorId="9" shapeId="0" xr:uid="{DDB49CCC-275B-4D15-BC2C-EC8EE57E5F3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87" authorId="10" shapeId="0" xr:uid="{98AE732D-4E72-4B14-8DAE-27A413D5D18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87" authorId="10" shapeId="0" xr:uid="{E7664CE5-4FC8-4E76-B9A3-3D9535065D9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87" authorId="10" shapeId="0" xr:uid="{0BDEB05C-CAB1-4422-B725-E96B332FD3D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07" authorId="6" shapeId="0" xr:uid="{0F3C067B-C0E1-41FA-BBF1-CA02EAEF743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11" authorId="9" shapeId="0" xr:uid="{653D0260-3D35-4734-A0F1-7177FE5A0CE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11" authorId="9" shapeId="0" xr:uid="{086EE03B-64AD-415E-8334-F45698EA67E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11" authorId="9" shapeId="0" xr:uid="{063EDCCB-C24E-425E-A05D-C008EC06F56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11" authorId="9" shapeId="0" xr:uid="{994DB009-E53E-48A1-9272-2A7A539E1E8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11" authorId="9" shapeId="0" xr:uid="{4F84850E-ABB4-4246-8C4C-FA94A7824ED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11" authorId="11" shapeId="0" xr:uid="{E4918AE4-1CDD-4D45-B069-306C14DF669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11" authorId="9" shapeId="0" xr:uid="{1335B1F1-50AE-4F32-9BA9-0819097B04C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11" authorId="9" shapeId="0" xr:uid="{26189E69-7ED7-41EC-BC19-B7D0FBDCDF71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11" authorId="9" shapeId="0" xr:uid="{B32AC883-13C0-4693-B77E-51D55C06C86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11" authorId="9" shapeId="0" xr:uid="{7BDA8424-B3CE-466C-8017-1DC14121839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11" authorId="9" shapeId="0" xr:uid="{1E354F54-D214-41D4-B1A3-BDD360F7F84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11" authorId="9" shapeId="0" xr:uid="{9247AD2C-FEED-4C63-BDAC-99951D1B441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111" authorId="10" shapeId="0" xr:uid="{88BFBB9D-785F-4CAD-8B30-CF905F5D11F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11" authorId="10" shapeId="0" xr:uid="{1E1651BA-821C-4E6B-B735-4E63B78C8FC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22" authorId="9" shapeId="0" xr:uid="{2A523CEF-E7CB-403F-A56F-91920758B8E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22" authorId="9" shapeId="0" xr:uid="{816DF8AE-9D03-43C8-8DEA-8E743FE52B5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2" authorId="9" shapeId="0" xr:uid="{9454BAC4-2EBF-4D98-B535-8ABFE2FEB43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22" authorId="9" shapeId="0" xr:uid="{2F90B7D3-DEE6-41F7-B6D6-F4315CAE84C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22" authorId="9" shapeId="0" xr:uid="{DE3B870F-17EE-4B93-BA0F-4A3B608AEFE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22" authorId="11" shapeId="0" xr:uid="{C7A94017-D3CC-4850-8D5A-00C302BF75E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22" authorId="9" shapeId="0" xr:uid="{CACCA681-84B6-4A42-A746-97C0E2D7817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22" authorId="9" shapeId="0" xr:uid="{577905D9-F643-4060-ABCA-5AEC54D92572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C1122" authorId="9" shapeId="0" xr:uid="{5652B0A3-AC8E-4F62-ADE9-446AB5834A7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2" authorId="9" shapeId="0" xr:uid="{2E6C0089-FA49-4D29-BB4A-DD15FD70AB9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22" authorId="9" shapeId="0" xr:uid="{402C4954-D4FB-418D-A753-0438EB3213A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22" authorId="10" shapeId="0" xr:uid="{68AF2450-982A-4562-83E2-1E697693CCC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22" authorId="10" shapeId="0" xr:uid="{D16CD349-42FB-4C66-98DC-141DFD43D92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22" authorId="10" shapeId="0" xr:uid="{C54305EB-E46C-4529-A68C-551CE6D09AA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38" authorId="6" shapeId="0" xr:uid="{C45D3F22-C238-4E66-BC2F-13072A38C28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46" authorId="9" shapeId="0" xr:uid="{888B9F67-34CB-48B1-B0C8-D38D4218B541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46" authorId="9" shapeId="0" xr:uid="{2B45E2B9-067C-445C-BC57-AFC2592D7F8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46" authorId="9" shapeId="0" xr:uid="{5EEAAED4-A93B-40C3-A5C7-0097D9E2B99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46" authorId="9" shapeId="0" xr:uid="{A953DA8D-5C79-4A69-BBA7-76BC122D3F9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46" authorId="9" shapeId="0" xr:uid="{46209CCD-2295-47BF-8F88-27510137704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46" authorId="9" shapeId="0" xr:uid="{53084BE8-B9C2-4B7A-AE87-35C8708986F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46" authorId="11" shapeId="0" xr:uid="{8F9871C0-90EA-4EAE-A522-4D42C456DF8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46" authorId="9" shapeId="0" xr:uid="{5C77C58A-DE0A-4486-A3CF-A81319E8FD1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46" authorId="9" shapeId="0" xr:uid="{5F2FA891-617A-4285-B4ED-F28618DAC7D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46" authorId="9" shapeId="0" xr:uid="{D4925BCD-8421-4634-BCCF-7D91C9594A1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46" authorId="9" shapeId="0" xr:uid="{9DB8595D-3B5A-478A-867A-560426378EB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46" authorId="9" shapeId="0" xr:uid="{7588BF34-E766-4378-B1FC-76D969F9115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46" authorId="9" shapeId="0" xr:uid="{5FF85C55-D146-4E78-9957-D2641D67766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46" authorId="10" shapeId="0" xr:uid="{A4DB5ECB-0196-4C85-AE04-5D771748D5D5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46" authorId="10" shapeId="0" xr:uid="{C4CC582F-29E2-46ED-A095-67766AFDE8A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46" authorId="10" shapeId="0" xr:uid="{CF6FC531-6D8B-4FD3-AA30-74E3F0ADEB2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70" authorId="9" shapeId="0" xr:uid="{30A8F953-C4D5-4174-8A68-1DB170BA237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70" authorId="9" shapeId="0" xr:uid="{79536FEB-2584-436D-AAD2-F9E75B1E42C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70" authorId="9" shapeId="0" xr:uid="{98DBD808-1173-46BA-ABDF-4D4BB27BFA7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70" authorId="9" shapeId="0" xr:uid="{61FFDA7B-210C-437E-9E46-36F07956A25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70" authorId="9" shapeId="0" xr:uid="{23019E4A-ABB5-4CD6-8426-89490895412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70" authorId="9" shapeId="0" xr:uid="{97904205-9417-41A8-AFCF-53C1067A9AC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70" authorId="11" shapeId="0" xr:uid="{4FBDFA92-DC94-4BB0-85E6-0CAFDB86844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70" authorId="9" shapeId="0" xr:uid="{C49ED161-5E17-477D-A2A7-1D5AE0B741D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70" authorId="9" shapeId="0" xr:uid="{770AC18E-E6C9-4D77-A5E2-4F7BB5B7A6F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70" authorId="9" shapeId="0" xr:uid="{AFA916BA-CB95-4FD2-A0CF-D907CF42D42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70" authorId="9" shapeId="0" xr:uid="{AE1E41FA-797F-41F6-AB63-5DE57422017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70" authorId="9" shapeId="0" xr:uid="{AB46FF56-C7D1-4C98-9F06-2FABD414E75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70" authorId="9" shapeId="0" xr:uid="{B478E942-B973-409E-8498-7C3BD1D0BC91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70" authorId="10" shapeId="0" xr:uid="{E7FC90D1-641A-48EF-98D2-89A3B0222EAC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70" authorId="10" shapeId="0" xr:uid="{2FE20D50-A52C-4528-B7D1-D4106C3178B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70" authorId="10" shapeId="0" xr:uid="{CE860C37-CF91-4AEE-9BFD-EEEE1FB4E26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82" authorId="9" shapeId="0" xr:uid="{77DCADD2-051C-45E0-BAC4-B67D561C578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82" authorId="9" shapeId="0" xr:uid="{48BCCC41-AA68-47F0-A2C0-FF0A8124A33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82" authorId="9" shapeId="0" xr:uid="{0B47C075-B841-4F6D-8AC0-07E908C22E7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82" authorId="9" shapeId="0" xr:uid="{5291A8D9-A4AC-45D1-BA7C-E605BF8F9BF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82" authorId="9" shapeId="0" xr:uid="{22011005-0CCD-4F94-92BE-7D196A3D94D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82" authorId="9" shapeId="0" xr:uid="{23E11F60-54FC-4DCF-A33F-F00FFCD1CD9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82" authorId="11" shapeId="0" xr:uid="{F07C0ED5-9C51-4D16-9982-8AD5C12E534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82" authorId="9" shapeId="0" xr:uid="{69F3F992-4842-4FE0-95CD-6222C0909CB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82" authorId="9" shapeId="0" xr:uid="{06590894-DBF6-4AFA-B226-ACB7FFE5F90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182" authorId="9" shapeId="0" xr:uid="{01279A62-28C7-4B2B-A090-31CB73E08D5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82" authorId="9" shapeId="0" xr:uid="{1D1FF0EE-D3AF-48FB-9529-72B15CC2FBE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82" authorId="9" shapeId="0" xr:uid="{82423F1D-D83E-41F4-AEEC-464F8547086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182" authorId="10" shapeId="0" xr:uid="{521E4482-970A-4E1F-9B11-F359BA975F0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82" authorId="10" shapeId="0" xr:uid="{32B5E8CE-C104-4592-B19D-3F7BA5C3E7B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05" authorId="6" shapeId="0" xr:uid="{D0EDD4BE-9FB9-4279-A921-23DAD82DE50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06" authorId="9" shapeId="0" xr:uid="{8BE401B9-D7E2-4299-B02E-D7B9F85C053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06" authorId="9" shapeId="0" xr:uid="{F1B049B3-A743-46E3-BC9F-108372C778B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06" authorId="9" shapeId="0" xr:uid="{00B4FC61-B903-4565-95AD-6C10A17F684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06" authorId="9" shapeId="0" xr:uid="{C9A1B2D1-ED7E-4AE4-9977-BF8E55D9234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06" authorId="9" shapeId="0" xr:uid="{733F9C44-F30A-4690-AAB2-D522DA2515E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06" authorId="9" shapeId="0" xr:uid="{CADEAA21-4BA0-40CA-9C12-23A4C1F091A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06" authorId="11" shapeId="0" xr:uid="{E473097A-49E9-4757-B052-8C661A439C6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06" authorId="9" shapeId="0" xr:uid="{D380CED4-BB1A-44AC-9720-3E0C752A803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06" authorId="9" shapeId="0" xr:uid="{232EFCA0-0DBC-4AEE-86F5-9264839398D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06" authorId="9" shapeId="0" xr:uid="{9369B0A6-F714-4738-B1FD-81F69D025D2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06" authorId="9" shapeId="0" xr:uid="{D6F8684E-5659-4682-B716-3CF930D6714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06" authorId="9" shapeId="0" xr:uid="{A7A21670-9133-4F09-AB52-916B5B7EDFC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206" authorId="10" shapeId="0" xr:uid="{304D783F-6355-42F2-9DF3-6676378FABF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06" authorId="10" shapeId="0" xr:uid="{C086B03E-DC22-4F2B-A578-30C8FDC6677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28" authorId="9" shapeId="0" xr:uid="{F60C42B9-12B4-4626-BBD7-844C3E67E8C2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28" authorId="9" shapeId="0" xr:uid="{530DDF95-5483-419C-80D8-BD82F09D7A4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28" authorId="9" shapeId="0" xr:uid="{223FB20F-0494-484E-A65C-6A934EF0A6D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28" authorId="9" shapeId="0" xr:uid="{7FC5B44D-5533-4608-99A6-F10F951693F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28" authorId="9" shapeId="0" xr:uid="{317FF42E-EFD3-43C5-8918-14590DEA599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28" authorId="11" shapeId="0" xr:uid="{36841213-77C1-4D86-9420-2CFB9E5D959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28" authorId="9" shapeId="0" xr:uid="{0630FD56-A92A-4C60-A816-59EF999AC29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28" authorId="9" shapeId="0" xr:uid="{A97C7CC8-1CB0-49F9-A61C-1CA7A9623C2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228" authorId="9" shapeId="0" xr:uid="{C20BCB36-061B-4CFC-B36C-671444E081B4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28" authorId="9" shapeId="0" xr:uid="{35C83FA7-12A6-404D-A8E0-5AC620BA2B0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28" authorId="9" shapeId="0" xr:uid="{94C98BBA-1359-4AD3-B63B-4FCE27E31FA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28" authorId="9" shapeId="0" xr:uid="{895DE4F4-B811-48FE-9D60-BC699CA0B64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28" authorId="9" shapeId="0" xr:uid="{8EDB2D3E-C110-4D49-BD99-C2B7082C087B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228" authorId="10" shapeId="0" xr:uid="{8EAB820B-3D8D-44D1-9F5D-53D56EC0D0B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28" authorId="10" shapeId="0" xr:uid="{A04191F2-3906-4773-8199-690142CB783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33" authorId="6" shapeId="0" xr:uid="{3DB6FE90-0A91-4BF8-B74F-15FCF93EFD9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41" authorId="9" shapeId="0" xr:uid="{47B956D3-BCF6-4A85-9A1F-1CADBFA8EC6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41" authorId="9" shapeId="0" xr:uid="{D5565D42-5CDB-457C-AFBB-8CC7F9637B1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41" authorId="9" shapeId="0" xr:uid="{AD7463BE-F8A4-4184-95FA-40A1E114E08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41" authorId="9" shapeId="0" xr:uid="{F7183218-3DB9-4882-A9FD-4E1D0E27AD2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41" authorId="9" shapeId="0" xr:uid="{BE5002A2-474E-4F02-921E-3010DFC9A3F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41" authorId="9" shapeId="0" xr:uid="{FE90D0ED-D68B-463C-80F5-2DE2FB7CC48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41" authorId="11" shapeId="0" xr:uid="{97E15797-9F0D-4D5E-8A2E-5911B7711F6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41" authorId="9" shapeId="0" xr:uid="{2A5312DB-7D2F-4E1E-B4C7-E817C5D2E4D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41" authorId="9" shapeId="0" xr:uid="{62478DE6-DB9C-4263-91AE-1F4496D32D66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41" authorId="9" shapeId="0" xr:uid="{4AAAF692-A326-4336-9311-D1F495B6C31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41" authorId="9" shapeId="0" xr:uid="{126D94C9-F386-4B39-BD30-1A83E6519A8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41" authorId="9" shapeId="0" xr:uid="{D393FFA9-E401-4FB7-842F-DB5A2EF876A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41" authorId="9" shapeId="0" xr:uid="{E96096F8-6CB0-48AA-B9EA-A136AA3EB37F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241" authorId="10" shapeId="0" xr:uid="{874D95F6-9CA5-498C-A615-C134E5D6B96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41" authorId="10" shapeId="0" xr:uid="{3299FEC7-EF11-4D48-800D-CD38AF77B63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47" authorId="6" shapeId="0" xr:uid="{B8F475A7-330B-4559-8F4F-EE805793D11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60" authorId="6" shapeId="0" xr:uid="{FE603D0E-B29F-4D9B-BD01-785403EED51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65" authorId="9" shapeId="0" xr:uid="{D6BFADE0-9E40-48CF-BAC3-06B1E8F34E1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65" authorId="9" shapeId="0" xr:uid="{A29F863E-8D2E-4A6C-B9E6-C43BFAD0ED8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65" authorId="9" shapeId="0" xr:uid="{81914B7C-5311-4538-BB98-B103FABAB3D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65" authorId="9" shapeId="0" xr:uid="{910F2698-0D82-4236-B3F0-DCE45BD5151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65" authorId="9" shapeId="0" xr:uid="{F74F36B6-1815-4685-B00C-EAF90819901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65" authorId="9" shapeId="0" xr:uid="{735E07A5-DDC6-4C93-8F57-59241236149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65" authorId="11" shapeId="0" xr:uid="{9384792C-CDC8-4E7C-8825-D17DACDAAD1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65" authorId="9" shapeId="0" xr:uid="{33CCCCB9-993D-48E4-AAE4-676EE2E3C79E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65" authorId="9" shapeId="0" xr:uid="{F8495569-54AE-4AAB-BC37-0F5428D5EB8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65" authorId="9" shapeId="0" xr:uid="{049A76D3-D57C-4086-9BF9-1FEF3DAAECF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65" authorId="9" shapeId="0" xr:uid="{3D4FC2DF-AEA2-4CE2-8A26-A5DABBF1A6E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65" authorId="9" shapeId="0" xr:uid="{A108AB07-3005-4ABE-856E-F9CBAF7EBE6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65" authorId="9" shapeId="0" xr:uid="{3F69DDA7-ABA3-4B38-B426-B0452CD32F3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65" authorId="9" shapeId="0" xr:uid="{88D051A3-D0ED-450E-83BB-702F13FBAF79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65" authorId="10" shapeId="0" xr:uid="{38452CA8-C43B-463E-BF66-D7CE1CD6684F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65" authorId="10" shapeId="0" xr:uid="{820C2434-4D1B-4BF3-886B-8F74197771B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65" authorId="10" shapeId="0" xr:uid="{800F2F4B-F43B-426E-85A3-0FA5CA5FB24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88" authorId="9" shapeId="0" xr:uid="{E06E4028-EF47-44D7-A9D6-FC13F3FC105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88" authorId="6" shapeId="0" xr:uid="{4AC9F4C8-DA9C-42B5-83C3-E3765DB4B38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O1288" authorId="9" shapeId="0" xr:uid="{2E6DB4A2-1485-4FE4-9798-57E94E0E32C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88" authorId="9" shapeId="0" xr:uid="{007D09CA-1052-4A85-A34E-D02A3E55F3A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88" authorId="9" shapeId="0" xr:uid="{FAE6F95E-5E33-4237-AE4C-F9553344CF0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88" authorId="9" shapeId="0" xr:uid="{0DE04A06-6AD0-4A1F-B7F6-CA8B0A1F5BE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88" authorId="9" shapeId="0" xr:uid="{3512C037-9EFC-41CB-8CC1-2755C9A1B10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88" authorId="11" shapeId="0" xr:uid="{8666095D-6135-420D-8730-A4A894EF4DE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88" authorId="9" shapeId="0" xr:uid="{3F414453-94BC-40A5-B27D-6A4C7B19B75B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88" authorId="9" shapeId="0" xr:uid="{B7CA0F0E-27F0-4CDA-992C-0E3BE749B29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88" authorId="9" shapeId="0" xr:uid="{6DEA61A0-8AF1-422A-92F5-0DE8D456FA5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288" authorId="9" shapeId="0" xr:uid="{0A106593-FD78-4E50-851A-34B618C0F3D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88" authorId="9" shapeId="0" xr:uid="{4D521EA2-6938-48A0-88D8-6EBDD35533F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88" authorId="9" shapeId="0" xr:uid="{9DD35BDE-2C91-4B08-9D3A-37D8DB8965D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88" authorId="9" shapeId="0" xr:uid="{D842ED20-98DE-4344-91E8-26A1E31BAB9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88" authorId="10" shapeId="0" xr:uid="{C0B8C29A-6300-4E4C-8EC2-4EAFFD5DCFE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88" authorId="10" shapeId="0" xr:uid="{3192C1B7-34E4-487D-92B3-82FA55E42BA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88" authorId="10" shapeId="0" xr:uid="{D752B5A6-BD01-421A-817A-76D27A391D8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92" authorId="6" shapeId="0" xr:uid="{8BE852B1-EDA5-4E55-989A-AD1B5246C74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93" authorId="6" shapeId="0" xr:uid="{5792D002-E028-400A-B85E-95F4DAB2DD3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302" authorId="6" shapeId="0" xr:uid="{A164AEA8-B2D5-4FC6-966A-6DBB24568E7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O1302" authorId="9" shapeId="0" xr:uid="{09FA42B9-9141-4478-9884-CF51E3A079F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02" authorId="9" shapeId="0" xr:uid="{4C763950-7081-4A96-976C-3B2572BD7F6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02" authorId="9" shapeId="0" xr:uid="{7A75AF01-14CB-4F57-B138-81CD1FF252C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02" authorId="9" shapeId="0" xr:uid="{E570002C-EF2E-4F19-AFEE-3A9B7238718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02" authorId="9" shapeId="0" xr:uid="{B19F94CD-BAC0-4707-8888-2077E0FE1E7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02" authorId="11" shapeId="0" xr:uid="{19692E52-EF49-4DA2-97C7-66E8E463DF0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02" authorId="9" shapeId="0" xr:uid="{A499E58B-BFC8-4FBA-ACF4-5F8E049F494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02" authorId="9" shapeId="0" xr:uid="{2F590EE8-6422-4FC1-898F-D9544359D64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02" authorId="9" shapeId="0" xr:uid="{68FFE0AE-AF7B-4330-B851-1B0FDB0EE5AC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02" authorId="9" shapeId="0" xr:uid="{16BE5E16-28E8-4847-8836-35471F442024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302" authorId="9" shapeId="0" xr:uid="{E015EB13-F5C3-4969-858D-A837DFD5D77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02" authorId="9" shapeId="0" xr:uid="{BF8FB10A-1283-4322-8168-CCE958EB13F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02" authorId="10" shapeId="0" xr:uid="{7AE20294-E8E0-4144-A26F-D9084260FAF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02" authorId="10" shapeId="0" xr:uid="{41BE9498-82C5-4B57-A112-E02E43F6D1C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03" authorId="6" shapeId="0" xr:uid="{10B10131-AD7C-42E2-9CAB-9E67BF0ACE1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324" authorId="12" shapeId="0" xr:uid="{9F86347E-4AE7-4BF4-A217-52343D661AFA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1324" authorId="9" shapeId="0" xr:uid="{01A821DA-C5DB-4954-8A4D-54DDE974B12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24" authorId="9" shapeId="0" xr:uid="{22E04FA1-7DB4-46A6-9955-04CCA0C55D3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24" authorId="9" shapeId="0" xr:uid="{07509A99-CF30-4566-A52D-F498BF0212C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24" authorId="9" shapeId="0" xr:uid="{E0650528-F2A2-4851-BF6D-87AB6588EA7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24" authorId="9" shapeId="0" xr:uid="{9B98E92F-CC87-4B5E-AD0E-F00F728B283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24" authorId="11" shapeId="0" xr:uid="{E9376229-F541-4058-92E5-122F0F54BF7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24" authorId="9" shapeId="0" xr:uid="{65AFB04C-A5EC-4D87-B7D5-F99EA709BF1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24" authorId="9" shapeId="0" xr:uid="{75D6CAAB-738D-4800-890B-0DC806748CD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24" authorId="9" shapeId="0" xr:uid="{152C141C-B352-4142-8124-364708EACF34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24" authorId="9" shapeId="0" xr:uid="{E5475039-5B27-4145-8744-79B00A132BF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24" authorId="9" shapeId="0" xr:uid="{8D619F9A-0677-44C5-A234-9F121F7B339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24" authorId="9" shapeId="0" xr:uid="{749BFC9C-7DD7-4587-9038-90E7783BB81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24" authorId="10" shapeId="0" xr:uid="{CAEF4FDF-4EDF-4F0E-A14B-FA140772899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24" authorId="10" shapeId="0" xr:uid="{0BBF8ED2-3223-4104-8CDE-23FCD56DB99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324" authorId="10" shapeId="0" xr:uid="{28B33A59-C5E7-4A2B-8812-D0F1C45CC05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28" authorId="6" shapeId="0" xr:uid="{057FA0A9-FD4E-42BC-8693-A5EC354B27A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336" authorId="11" shapeId="0" xr:uid="{F6810C3A-9F57-4F87-A17B-995B18E2136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48" authorId="11" shapeId="0" xr:uid="{9D59BF9C-6067-4B7F-8BA6-C17A9B5573EC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48" authorId="11" shapeId="0" xr:uid="{DF7DFE33-FAFC-4E7B-A0D0-CD76753A56EF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48" authorId="9" shapeId="0" xr:uid="{C8A14257-0D7F-4F37-BFDA-817696AD534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8" authorId="9" shapeId="0" xr:uid="{BFFB4D2D-F41D-4502-B06D-9D66FB6A745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48" authorId="9" shapeId="0" xr:uid="{62383A7D-E98A-4A17-9782-E641A6668AA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48" authorId="9" shapeId="0" xr:uid="{A5012D9B-C0A9-4CB2-861C-D65BBAB73B2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48" authorId="11" shapeId="0" xr:uid="{B6B068ED-EC5C-481F-82D5-AE1DBB17C06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48" authorId="9" shapeId="0" xr:uid="{1BDBA46E-3D48-4A73-A434-6461B0E6E74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48" authorId="9" shapeId="0" xr:uid="{48A0B8EB-21C9-43D9-9AB7-AE881E32DA3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48" authorId="9" shapeId="0" xr:uid="{3D583027-0C88-4F4B-8312-3D7C97B6C26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348" authorId="9" shapeId="0" xr:uid="{88BB228B-EB49-45E8-ADDF-0F39792FE2D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48" authorId="9" shapeId="0" xr:uid="{0C154010-0E39-49C4-A1B1-CBA112652E2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48" authorId="10" shapeId="0" xr:uid="{7FF629AC-8D13-420F-879D-AE58121FF76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348" authorId="10" shapeId="0" xr:uid="{02F498C8-ACE4-4C76-AB7B-11FE986240B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60" authorId="11" shapeId="0" xr:uid="{9EE0DC32-51D8-4635-BA45-6ED6F564BD3B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60" authorId="9" shapeId="0" xr:uid="{B55C548A-C910-4EA7-86DF-40968B9427D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60" authorId="9" shapeId="0" xr:uid="{719AA6C5-79F9-4F97-87D9-F4E340FED53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60" authorId="9" shapeId="0" xr:uid="{A14D1D20-29D5-4637-80AA-E6374070312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60" authorId="9" shapeId="0" xr:uid="{B6EFFA53-1B39-4EAF-94B7-5F7AF9662DD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60" authorId="9" shapeId="0" xr:uid="{EB3771FA-9373-4285-9259-6FDBDBA0B1F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60" authorId="11" shapeId="0" xr:uid="{64C5FAA7-5F97-45BD-816D-BB2ED08E653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60" authorId="9" shapeId="0" xr:uid="{56BD76D3-E457-436B-ACE5-A96B0525F81D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60" authorId="9" shapeId="0" xr:uid="{910639AA-2F87-4A94-B034-2EE4BEBD44E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60" authorId="9" shapeId="0" xr:uid="{C05769ED-DEA9-4DDC-8174-F4A407092D99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360" authorId="9" shapeId="0" xr:uid="{EA1BE7E5-E217-4CCD-BE1E-C19F4775D8DB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E1360" authorId="9" shapeId="0" xr:uid="{0A34A738-174F-4626-A9C3-93542503072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60" authorId="10" shapeId="0" xr:uid="{CB259BAC-63EB-4067-8FB0-FC4AF9A5809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360" authorId="10" shapeId="0" xr:uid="{FFE64D69-0DFE-4E8A-B01F-57CAF0981F4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63" authorId="11" shapeId="0" xr:uid="{9714C2BC-F3E2-4B92-A2AE-5A08AF33F26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5" authorId="11" shapeId="0" xr:uid="{73BEE7F0-ED00-4DAE-9E9F-1036497E355E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85" authorId="9" shapeId="0" xr:uid="{3E9C9A99-7834-42E1-B577-BA55EAFBE93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85" authorId="9" shapeId="0" xr:uid="{928ACE55-7CE2-4322-A4A8-A5CFF45B890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85" authorId="9" shapeId="0" xr:uid="{6DB535E4-7E5B-4CA9-BBBC-BAD206A1DDF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85" authorId="9" shapeId="0" xr:uid="{398B2E38-BE26-476A-9435-E307D53D2F0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85" authorId="9" shapeId="0" xr:uid="{5548471B-5BDF-4738-B20C-14699D06504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85" authorId="11" shapeId="0" xr:uid="{6CF98665-7811-4BA0-ADA3-E2AAD81EDED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85" authorId="9" shapeId="0" xr:uid="{BA88A514-787C-40FD-9883-58D8B8BEDF8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85" authorId="9" shapeId="0" xr:uid="{9732EAEB-6B1A-4706-89BA-41299DF8A94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385" authorId="9" shapeId="0" xr:uid="{DB2CD35C-B2C5-4743-B8DD-C2C5D784FCD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J1385" authorId="10" shapeId="0" xr:uid="{1787965C-8CF3-413D-BFE1-A9E59EC3843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85" authorId="10" shapeId="0" xr:uid="{0AF89094-19C0-4DE3-81F7-02B83C7A90B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385" authorId="10" shapeId="0" xr:uid="{7994E3F3-6A4C-4C61-8242-1895F14B154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05" authorId="11" shapeId="0" xr:uid="{6AFEE9EF-F5FC-48B6-88D8-D4F994231A7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08" authorId="11" shapeId="0" xr:uid="{2469C817-5489-446D-8225-687AE432845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08" authorId="9" shapeId="0" xr:uid="{957C0188-4028-409B-AD9D-44F7CEFE37E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08" authorId="9" shapeId="0" xr:uid="{E092DF14-6426-4615-AF11-7872FA183E6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08" authorId="9" shapeId="0" xr:uid="{D582EA49-1553-4403-97D3-24C10F3A370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08" authorId="9" shapeId="0" xr:uid="{A412E6CA-5681-495A-BF7A-C0BC22520E1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08" authorId="11" shapeId="0" xr:uid="{C10038E0-A29C-45A6-BB08-3F37B30399B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08" authorId="9" shapeId="0" xr:uid="{4CF075F5-49A4-443C-B686-2873D3CF13C7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08" authorId="9" shapeId="0" xr:uid="{3920EFED-8F54-4292-AFBF-81B4EB99E19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08" authorId="9" shapeId="0" xr:uid="{43DF683E-E42E-4402-BAA9-9274B490150B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408" authorId="9" shapeId="0" xr:uid="{46F04901-E744-4D53-A414-04362D899B6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08" authorId="9" shapeId="0" xr:uid="{D7A1D054-B3EE-4AC9-AFD4-199D95400CE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08" authorId="9" shapeId="0" xr:uid="{7C9026BB-7825-4E01-8649-1DE82414132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08" authorId="9" shapeId="0" xr:uid="{4D6930EA-B77F-4A5D-80C6-6C3C5F1FE4E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08" authorId="10" shapeId="0" xr:uid="{04A31B0F-7292-4790-9267-CC50C33E88C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408" authorId="10" shapeId="0" xr:uid="{40A397EB-FD15-4F1B-8AC0-6B9A6D5EBF2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17" authorId="11" shapeId="0" xr:uid="{5287317C-1011-4CF6-9DA9-968EE94D0B6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19" authorId="11" shapeId="0" xr:uid="{C1CE28A9-38BA-490A-BED8-BE588D984043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19" authorId="9" shapeId="0" xr:uid="{192354FE-C242-484D-872A-499B159094A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19" authorId="9" shapeId="0" xr:uid="{6FE31BF3-BA65-4208-8CE5-46C09B9BEB0E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19" authorId="9" shapeId="0" xr:uid="{9EEA9C2E-93F5-4BFB-9223-AEE284CDB3B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19" authorId="9" shapeId="0" xr:uid="{C70865AB-728E-4F1E-A273-ED0EDC1576D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19" authorId="11" shapeId="0" xr:uid="{A4FE6CE7-ADE3-473B-91EF-FC98369D7F0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19" authorId="9" shapeId="0" xr:uid="{2772B1D6-B878-44D5-AE2A-821DAF68E270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19" authorId="9" shapeId="0" xr:uid="{3CD3FE09-1CE1-4E3A-A05F-F2EE0FCE45A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19" authorId="9" shapeId="0" xr:uid="{D196ABD4-D438-4313-85D5-3F12AF33F5FA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19" authorId="9" shapeId="0" xr:uid="{57990118-8EED-4AAB-A6A0-63205935D63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19" authorId="9" shapeId="0" xr:uid="{645CEE1E-545D-4945-A20D-10C9FE51227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19" authorId="9" shapeId="0" xr:uid="{1753653B-AB07-43B1-8D52-70CEFFA97FB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19" authorId="9" shapeId="0" xr:uid="{C1D49D5A-E82F-4EB7-9991-779D51504E6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19" authorId="9" shapeId="0" xr:uid="{CF403B60-1FA0-4FD8-B4AC-3694B469BB3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19" authorId="10" shapeId="0" xr:uid="{A1A66F3E-69F9-488D-B021-8F71E5A9B33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419" authorId="10" shapeId="0" xr:uid="{C21E2433-62F6-487B-B112-01E79D2F772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41" authorId="6" shapeId="0" xr:uid="{D3F0C7D7-1FA0-4D68-884E-77C6B6E74E1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446" authorId="11" shapeId="0" xr:uid="{55B24886-64CA-4CB1-87B1-BB2AE397ABE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46" authorId="9" shapeId="0" xr:uid="{F3B40956-23EB-488B-BA0C-9A5CC169119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46" authorId="9" shapeId="0" xr:uid="{DF26626F-5C22-4036-AAA7-8DDAFDBEBE4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46" authorId="9" shapeId="0" xr:uid="{1C80CD3F-018A-4A64-8D0F-F0E6094A51A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46" authorId="9" shapeId="0" xr:uid="{3CF4A6CC-4EAB-48BD-B7A6-38BE1A51832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46" authorId="9" shapeId="0" xr:uid="{09234B1D-4D0C-4DBA-8226-5C2D6CB5346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46" authorId="11" shapeId="0" xr:uid="{4451ABBF-293A-4732-871A-CB372A2F12A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46" authorId="9" shapeId="0" xr:uid="{9774589C-E6E5-4E9D-8EA1-7ED8654578A2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46" authorId="9" shapeId="0" xr:uid="{942D4929-F1CB-45CB-B036-BD3A64FE530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46" authorId="9" shapeId="0" xr:uid="{52F8674D-E68C-47F8-A6CE-0802552F9564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446" authorId="9" shapeId="0" xr:uid="{DC1B5BA9-7896-48B1-816F-962A810B607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46" authorId="9" shapeId="0" xr:uid="{21FAEB29-9249-4B60-A9E8-ED0D7BF25EA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46" authorId="9" shapeId="0" xr:uid="{1EA71747-4601-4820-ADE4-03D5636BC87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46" authorId="10" shapeId="0" xr:uid="{759875B6-64B2-46F7-9E67-9DCE2DA1109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46" authorId="10" shapeId="0" xr:uid="{5C0E2173-7E05-4568-B2D3-62ECE2E20AE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446" authorId="10" shapeId="0" xr:uid="{28F48A8A-C30B-45DA-BA70-38F59F74B73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67" authorId="11" shapeId="0" xr:uid="{507C2F7B-BAC1-41B0-B198-619506AC3652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67" authorId="9" shapeId="0" xr:uid="{ACB4062B-8C3A-4351-AF56-B1C4C139D7E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67" authorId="9" shapeId="0" xr:uid="{BEB8E1F7-5D8C-47A8-AC46-ACDAAA54F4E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67" authorId="9" shapeId="0" xr:uid="{2E7B07E5-3D9C-4671-8398-2CBB2B2BAE0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67" authorId="9" shapeId="0" xr:uid="{CB79C185-4060-493F-9945-217BF3A737D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67" authorId="11" shapeId="0" xr:uid="{1D8FC5D9-7AA6-4CDE-AC96-04C1DA77984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67" authorId="9" shapeId="0" xr:uid="{3250B0FE-9008-47E4-9A56-01342A0ECD38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67" authorId="9" shapeId="0" xr:uid="{E4ED71EB-F239-40B9-A71F-7C64C26EAFB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67" authorId="9" shapeId="0" xr:uid="{BC7FF555-0A58-4BCB-AC26-2D5F28313CD7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67" authorId="9" shapeId="0" xr:uid="{BCD5B308-2515-404F-9E14-28240857872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67" authorId="9" shapeId="0" xr:uid="{C78754D1-97E2-4AFA-96A0-3970B4B6CFD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67" authorId="9" shapeId="0" xr:uid="{E1DCE507-3B87-43A1-99A0-DE0774DE9AB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67" authorId="9" shapeId="0" xr:uid="{CF54D62C-7581-4A0F-9538-071EA501561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67" authorId="10" shapeId="0" xr:uid="{8F27F85D-267D-405E-BBA7-AC9E1018AC3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67" authorId="10" shapeId="0" xr:uid="{011EA2DA-9966-4659-98DA-FE3BD8DCCF6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467" authorId="10" shapeId="0" xr:uid="{A17DD7E3-3795-46B9-997C-2747555BE8F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68" authorId="11" shapeId="0" xr:uid="{BBD403A8-4DEB-4728-A76B-BCD57F9382FD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72" authorId="11" shapeId="0" xr:uid="{878DD25B-4108-4136-BBA2-3253042A22D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82" authorId="11" shapeId="0" xr:uid="{E6564FF7-55A1-481B-A2EB-CE9C04DE98CF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84" authorId="11" shapeId="0" xr:uid="{AC381360-2F9E-42A7-8D37-C0E2FF64DA7F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84" authorId="9" shapeId="0" xr:uid="{E3BD3849-E09B-4B06-BBC6-FB36CD589FD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84" authorId="9" shapeId="0" xr:uid="{E3B0546A-E14D-4C40-9B82-4F60A222F5E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84" authorId="9" shapeId="0" xr:uid="{12449C8C-16CD-4489-96B7-38243F6A2CF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84" authorId="9" shapeId="0" xr:uid="{E858A247-E12D-4204-8246-4C2EF7CA214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84" authorId="9" shapeId="0" xr:uid="{0D864290-2244-47D5-8586-8FE37D896B7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84" authorId="11" shapeId="0" xr:uid="{95AFE344-4B26-4BAA-97B2-772951E6194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84" authorId="9" shapeId="0" xr:uid="{788686BE-F463-45BD-8C49-C610634D18E5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84" authorId="9" shapeId="0" xr:uid="{4A51381A-B220-465B-A6AB-66A14A540C2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84" authorId="9" shapeId="0" xr:uid="{6A68E0DE-E0DA-4966-81DF-09163945BD0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484" authorId="9" shapeId="0" xr:uid="{B4CE011F-ABD6-42C8-8F67-48AB787CE89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84" authorId="9" shapeId="0" xr:uid="{A61B8C17-B3F3-40BB-9774-5CCE91D0540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84" authorId="9" shapeId="0" xr:uid="{6DB050DD-0745-4D30-BBC6-D6986EE982C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484" authorId="10" shapeId="0" xr:uid="{4A0219DA-C974-4E86-80CC-1256D44A947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484" authorId="10" shapeId="0" xr:uid="{3B7F32EF-07BC-4737-B5F9-04598235214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90" authorId="11" shapeId="0" xr:uid="{32DE43D3-E721-41D2-9A2A-AB0962C65522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98" authorId="13" shapeId="0" xr:uid="{12A409AA-8B87-43DE-A95C-42FFC11CFDE0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</t>
        </r>
      </text>
    </comment>
    <comment ref="A1505" authorId="13" shapeId="0" xr:uid="{553C7BFD-0168-48BB-9A34-C335D8D9877E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O1505" authorId="9" shapeId="0" xr:uid="{2FE2FF54-6C71-4865-9428-3748F74F342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05" authorId="9" shapeId="0" xr:uid="{E43D7C07-E8F8-4773-B7A5-336FE906835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05" authorId="9" shapeId="0" xr:uid="{1210377E-C0B1-4FBC-9F4F-CEC58117C6D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05" authorId="9" shapeId="0" xr:uid="{3925CBB0-3988-4478-8221-9D96444B4C6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05" authorId="9" shapeId="0" xr:uid="{513F3333-4BFA-496C-929B-F3377EBE633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05" authorId="11" shapeId="0" xr:uid="{E2915476-254E-4301-91C6-A1D7F1A458A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05" authorId="9" shapeId="0" xr:uid="{798C866E-03F2-4964-819E-529206D9920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05" authorId="9" shapeId="0" xr:uid="{8C16389A-D813-48CE-A427-817BA929650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05" authorId="9" shapeId="0" xr:uid="{B611B347-307D-41EA-B45E-12170D44DB3E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AA1505" authorId="9" shapeId="0" xr:uid="{D7600C9C-992E-4CCE-9E6B-33A3D9E49C2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05" authorId="9" shapeId="0" xr:uid="{B2A83D27-7F97-4011-B722-70550CE3CD4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05" authorId="9" shapeId="0" xr:uid="{9F1AE284-8833-4753-AC76-5C3A742849C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05" authorId="10" shapeId="0" xr:uid="{B5F56DAE-97AB-4731-873A-DBC6868E4B6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505" authorId="10" shapeId="0" xr:uid="{42F3EE03-E4C0-405B-A61B-D63A25FC00A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505" authorId="10" shapeId="0" xr:uid="{008B45A9-22F2-4DEF-A20D-8212AD97779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526" authorId="13" shapeId="0" xr:uid="{9DA107A1-DBFF-4BC3-97E1-3738D0FE5A0F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1526" authorId="9" shapeId="0" xr:uid="{AFAD31D0-4319-47B1-A438-3267819CB5C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26" authorId="9" shapeId="0" xr:uid="{13F74E9B-2DD9-49B8-A533-994891702D8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26" authorId="9" shapeId="0" xr:uid="{31497FEC-3CFA-43AD-8AF8-5598DAEE41C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26" authorId="9" shapeId="0" xr:uid="{A9794960-9274-4823-91A8-6E551020879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26" authorId="11" shapeId="0" xr:uid="{9324727E-C71F-4B11-94F7-7D347D88D38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26" authorId="9" shapeId="0" xr:uid="{F68C4746-5A0B-482B-81A0-FE6D7C054D34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26" authorId="9" shapeId="0" xr:uid="{D0DC7C73-5EC3-4B0E-8CE2-1A9901E7FA7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26" authorId="9" shapeId="0" xr:uid="{B671546A-13D0-45CE-8249-E129AEFB916F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26" authorId="9" shapeId="0" xr:uid="{FC379EFF-3362-4B80-BE1C-6ADF4260754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526" authorId="9" shapeId="0" xr:uid="{455121BA-0AA4-456E-AB1F-8489F4D7568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26" authorId="9" shapeId="0" xr:uid="{6F8E3742-E467-485C-AD8C-525AE9D2F67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26" authorId="9" shapeId="0" xr:uid="{764DC694-B59B-4BDB-8913-CC1B750B1B0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526" authorId="10" shapeId="0" xr:uid="{F7F3A066-37E7-4619-A4B8-FC425A7A176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526" authorId="10" shapeId="0" xr:uid="{4C991F93-D9F3-48DB-9085-4A7219C5160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36" authorId="13" shapeId="0" xr:uid="{88D84F19-337E-4549-B8ED-6997833D907D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A1545" authorId="11" shapeId="0" xr:uid="{DD50304A-D8F2-4D4D-8D14-86EC7AA7217B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45" authorId="9" shapeId="0" xr:uid="{9D0D0F45-4DD9-4353-B712-EE23C540190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45" authorId="9" shapeId="0" xr:uid="{FE118D1C-0064-4632-BDE2-5236EEB8601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45" authorId="9" shapeId="0" xr:uid="{9CE782A0-7749-4A5B-A098-FE7DCFA2DA4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45" authorId="9" shapeId="0" xr:uid="{2C7A2888-2483-4ACE-9746-17775999EC2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45" authorId="9" shapeId="0" xr:uid="{4772EC18-99B6-46D0-B44B-9125DCA6739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45" authorId="11" shapeId="0" xr:uid="{D57AFB24-84FE-4EC0-A237-DFF5D5308DA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45" authorId="9" shapeId="0" xr:uid="{DD620BCB-2A54-4048-9E05-C60A375016B1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45" authorId="9" shapeId="0" xr:uid="{970D7B8A-C5B3-40AE-8063-DA1431F264B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45" authorId="9" shapeId="0" xr:uid="{FD7BC69F-8B62-4FCD-A2C7-250BC1481660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45" authorId="9" shapeId="0" xr:uid="{AB2A74B9-11E8-404C-86A6-7282D63BA15F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545" authorId="9" shapeId="0" xr:uid="{68018B81-69AD-45D2-8EA6-C0703392393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45" authorId="9" shapeId="0" xr:uid="{1752A325-24D8-4110-A0B4-524DE594AFB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45" authorId="9" shapeId="0" xr:uid="{FE0494AD-F0BE-4744-A01C-1E5877DED62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45" authorId="10" shapeId="0" xr:uid="{CDE1B9A5-8A91-4243-8D10-D265BC6FDFB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545" authorId="10" shapeId="0" xr:uid="{CAB472B0-CA60-46C7-B1E0-7C1C3BB53AC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L1545" authorId="10" shapeId="0" xr:uid="{338C25DC-EFA6-4399-BD42-CD41BEFEC11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46" authorId="6" shapeId="0" xr:uid="{F8DEC8E4-DBED-4A11-993B-7B63D1E0DDB6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Ketterman</author>
    <author>H&amp;H USER</author>
    <author>End User</author>
    <author>EndUser</author>
    <author>Compaq Customer</author>
    <author>KETTERMAN</author>
    <author>JKETTERM</author>
    <author>H&amp;H</author>
    <author>cis</author>
    <author>ice2</author>
    <author>User</author>
    <author>localadmin</author>
    <author>Gretchen Quirk</author>
    <author>gquirk</author>
    <author>Janie Weiter</author>
  </authors>
  <commentList>
    <comment ref="K109" authorId="0" shapeId="0" xr:uid="{052092DF-71CF-4EA8-9AE5-4C5330DCD71E}">
      <text>
        <r>
          <rPr>
            <b/>
            <sz val="8"/>
            <color indexed="81"/>
            <rFont val="Tahoma"/>
            <family val="2"/>
          </rPr>
          <t>Joe Ketterman:</t>
        </r>
        <r>
          <rPr>
            <sz val="8"/>
            <color indexed="81"/>
            <rFont val="Tahoma"/>
            <family val="2"/>
          </rPr>
          <t xml:space="preserve">
greater than 8000</t>
        </r>
      </text>
    </comment>
    <comment ref="K131" authorId="1" shapeId="0" xr:uid="{72F4D114-AEFE-4AEF-BEAF-71B3173A818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7" authorId="2" shapeId="0" xr:uid="{EB8ED40B-668D-4469-89A4-EC6DFF1C0DC2}">
      <text>
        <r>
          <rPr>
            <b/>
            <sz val="8"/>
            <color indexed="81"/>
            <rFont val="Tahoma"/>
            <family val="2"/>
          </rPr>
          <t>lab note: filtration problem, results for reference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8" authorId="3" shapeId="0" xr:uid="{858A9699-F47D-4F53-8766-C272BC6BA33B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Quantitary 2000, Colilert 24hr</t>
        </r>
      </text>
    </comment>
    <comment ref="K169" authorId="1" shapeId="0" xr:uid="{3E78092C-449F-44BC-ABD6-AC94E1EC315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5" authorId="1" shapeId="0" xr:uid="{A4957410-C725-499E-854D-47C02A65C68F}">
      <text>
        <r>
          <rPr>
            <b/>
            <sz val="8"/>
            <color indexed="81"/>
            <rFont val="Tahoma"/>
            <family val="2"/>
          </rPr>
          <t>reference electrode failure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7" authorId="3" shapeId="0" xr:uid="{371AB2D2-DCF5-42DD-A6B4-CED5CEBF76FB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heavy rain 9/4/00</t>
        </r>
      </text>
    </comment>
    <comment ref="K188" authorId="3" shapeId="0" xr:uid="{675B70EE-4114-45DE-804F-88457B3CD437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rain 9/11/00</t>
        </r>
      </text>
    </comment>
    <comment ref="K209" authorId="1" shapeId="0" xr:uid="{20CB998B-37F0-4967-806A-F31D0B30F8B8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3" authorId="1" shapeId="0" xr:uid="{92389C60-AD45-4EA5-817B-7FC645D42595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4" authorId="1" shapeId="0" xr:uid="{C5FA7308-9520-4C08-8EDC-C09D59E8E19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5" authorId="1" shapeId="0" xr:uid="{5045F6C0-C8F7-4C03-A468-020F279430A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8" authorId="1" shapeId="0" xr:uid="{79FC656B-4FAC-413A-B7AE-7042166E6DF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1" authorId="1" shapeId="0" xr:uid="{21F64E0C-B20B-46E1-88A4-32F6EF03FC28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2" authorId="3" shapeId="0" xr:uid="{34307ABF-09EC-462E-9B0A-91558DF801F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3" authorId="3" shapeId="0" xr:uid="{F6F018A5-1C1D-44DF-A7C5-BFC326807546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7" authorId="1" shapeId="0" xr:uid="{E3503B3E-62C3-4971-B17A-B2FB7D8E569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3" authorId="2" shapeId="0" xr:uid="{D9AB8077-58B4-41E0-98F7-C28E746F04EB}">
      <text>
        <r>
          <rPr>
            <b/>
            <sz val="8"/>
            <color indexed="81"/>
            <rFont val="Tahoma"/>
            <family val="2"/>
          </rPr>
          <t xml:space="preserve">Less than
</t>
        </r>
      </text>
    </comment>
    <comment ref="K262" authorId="2" shapeId="0" xr:uid="{99094E1E-57E8-4D22-A267-0C29C77334DA}">
      <text>
        <r>
          <rPr>
            <b/>
            <sz val="11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4" authorId="2" shapeId="0" xr:uid="{1CF44A16-5F6C-4320-B717-949DE0F50723}">
      <text>
        <r>
          <rPr>
            <b/>
            <sz val="11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8" authorId="2" shapeId="0" xr:uid="{B09014CF-0772-4B44-ACBD-60C69ACD49FD}">
      <text>
        <r>
          <rPr>
            <b/>
            <sz val="11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9" authorId="3" shapeId="0" xr:uid="{EB319503-CAC8-4FE4-82DD-A6A1B298C1F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0" authorId="4" shapeId="0" xr:uid="{B8A1A867-A511-4A2E-9C11-F4C9BED5DD28}">
      <text>
        <r>
          <rPr>
            <sz val="8"/>
            <color indexed="81"/>
            <rFont val="Tahoma"/>
            <family val="2"/>
          </rPr>
          <t xml:space="preserve">less than
</t>
        </r>
      </text>
    </comment>
    <comment ref="K271" authorId="3" shapeId="0" xr:uid="{866D4224-D674-42B9-A107-EA432B69B63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3" authorId="5" shapeId="0" xr:uid="{9687B744-9E7F-4E42-826A-2A75E2B5543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310" authorId="6" shapeId="0" xr:uid="{68A27F73-F3DE-4996-9713-56C7B72CE78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22" authorId="7" shapeId="0" xr:uid="{D8C1BACA-12D8-4646-853C-12E95F5E0018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A323" authorId="6" shapeId="0" xr:uid="{8858142D-C2B0-42E4-A0BF-A30E9CD5D68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37" authorId="7" shapeId="0" xr:uid="{510DE9DE-8398-413A-B7E9-59AD0F4869D6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A338" authorId="7" shapeId="0" xr:uid="{C43EE4BA-740E-4E9F-9FFC-A6EA052F212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350" authorId="7" shapeId="0" xr:uid="{B5E8797F-8B36-4AB3-9FB5-91E5357853B1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A356" authorId="7" shapeId="0" xr:uid="{63B23C19-EA04-47B3-9BEC-C60D941CBB8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70" authorId="7" shapeId="0" xr:uid="{3FDD61C9-66FC-406F-A84F-88B1683014A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89" authorId="7" shapeId="0" xr:uid="{E54BF850-C80D-4EAD-B524-70E8B1969EF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94" authorId="7" shapeId="0" xr:uid="{28927FE8-C38E-4335-83D9-73A46688BD58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K397" authorId="7" shapeId="0" xr:uid="{9DE09D6B-F9FB-44A2-9104-888BCCDF7A23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A405" authorId="7" shapeId="0" xr:uid="{C878464A-F2B5-414A-96C0-1D2406D2F46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05" authorId="7" shapeId="0" xr:uid="{067235AE-CFBB-4506-AC78-39F3F82D4F35}">
      <text>
        <r>
          <rPr>
            <b/>
            <sz val="10"/>
            <color indexed="81"/>
            <rFont val="Tahoma"/>
            <family val="2"/>
          </rPr>
          <t>greater than</t>
        </r>
      </text>
    </comment>
    <comment ref="K409" authorId="8" shapeId="0" xr:uid="{F1E97046-AF0F-40F9-962C-654E3FFA266D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A432" authorId="7" shapeId="0" xr:uid="{42E9FCE7-72D9-4EAF-8727-0183A1EAA67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51" authorId="7" shapeId="0" xr:uid="{E2FA7B43-A4BD-4096-AA12-19F89CB25F1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58" authorId="7" shapeId="0" xr:uid="{5CFD95E0-980A-42CA-BA90-025719680004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</t>
        </r>
      </text>
    </comment>
    <comment ref="A465" authorId="7" shapeId="0" xr:uid="{8779A72E-2B16-4E92-93ED-4AB9BE0E0D9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90" authorId="7" shapeId="0" xr:uid="{C070FA2C-8A76-4329-BBB2-D563736515A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13" authorId="7" shapeId="0" xr:uid="{85750F2D-218B-40A2-8D2A-A42CBDABB7F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27" authorId="7" shapeId="0" xr:uid="{1704CDC2-B4D8-4E3F-81B3-5732F95DE12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548" authorId="7" shapeId="0" xr:uid="{F7B9C13A-0D09-4C89-ADB8-5171A4A72E5D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549" authorId="7" shapeId="0" xr:uid="{42F08878-E758-4396-8046-3DDA16032D2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570" authorId="7" shapeId="0" xr:uid="{8E449373-5F17-4EF0-BB2E-BA5A3320D2D4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</t>
        </r>
      </text>
    </comment>
    <comment ref="A572" authorId="7" shapeId="0" xr:uid="{BE576E80-1FF9-4F09-8806-8E5A5D95340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86" authorId="7" shapeId="0" xr:uid="{498DEB52-0C59-4D1D-88FB-6E66BBBCC0C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E586" authorId="7" shapeId="0" xr:uid="{71886FAB-6000-40E4-B643-333BB19B0067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Tetrachloroethene</t>
        </r>
      </text>
    </comment>
    <comment ref="A608" authorId="7" shapeId="0" xr:uid="{9CFDA9F5-61DE-43F9-A5AD-143C0FF4941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32" authorId="7" shapeId="0" xr:uid="{DA0078A3-A088-4C53-8B8D-B3C4CC2D26B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46" authorId="7" shapeId="0" xr:uid="{EBC91E68-5AE0-425E-816D-E694E563373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69" authorId="7" shapeId="0" xr:uid="{C310B174-1DA9-4E49-8EFE-DAC58C36761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85" authorId="7" shapeId="0" xr:uid="{519AC5EB-8575-41AD-BAC1-FC08699874C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90" authorId="7" shapeId="0" xr:uid="{0EEE72D1-30DA-425E-91CA-67DE905424B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04" authorId="7" shapeId="0" xr:uid="{6E3672E4-6E8D-4971-A174-5929667C363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28" authorId="7" shapeId="0" xr:uid="{FA65F9F4-1F4A-45C8-9021-969C4ADEED9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50" authorId="7" shapeId="0" xr:uid="{BE3BD7E5-73B6-4E79-A8E8-4DC566353CE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52" authorId="7" shapeId="0" xr:uid="{78D4DA21-A7B8-4D59-B9A8-5219479F575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64" authorId="7" shapeId="0" xr:uid="{580F0425-56C5-4EC0-86E4-3C29E5EA9A0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72" authorId="7" shapeId="0" xr:uid="{4A5E4A15-531E-4916-942C-168F3C9E39C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87" authorId="7" shapeId="0" xr:uid="{11A88E72-FFD5-4822-A9FD-5510AF803B6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92" authorId="7" shapeId="0" xr:uid="{8AF28AEB-9592-412D-9DA9-3C0A5D26784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803" authorId="7" shapeId="0" xr:uid="{126EF306-4863-4D3D-8D48-05FE7AF4434F}">
      <text>
        <r>
          <rPr>
            <b/>
            <sz val="8"/>
            <color indexed="81"/>
            <rFont val="Tahoma"/>
            <family val="2"/>
          </rPr>
          <t>No sample taken</t>
        </r>
      </text>
    </comment>
    <comment ref="A811" authorId="7" shapeId="0" xr:uid="{76AFB1D8-8020-46FD-A2E4-27A9E7C3093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819" authorId="7" shapeId="0" xr:uid="{59CE3A85-AAEB-4C3B-9C38-42974D736C6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23" authorId="7" shapeId="0" xr:uid="{F92885DB-4683-40B2-90AD-754DF0ADB1C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847" authorId="9" shapeId="0" xr:uid="{E2B0955D-5827-4DB6-9EA8-43231977BFE4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71" authorId="9" shapeId="0" xr:uid="{EF3E9266-8142-461F-9641-02F455E82C1A}">
      <text>
        <r>
          <rPr>
            <b/>
            <sz val="8"/>
            <color indexed="81"/>
            <rFont val="Tahoma"/>
            <family val="2"/>
          </rPr>
          <t>chem samples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81" authorId="7" shapeId="0" xr:uid="{3C8073E9-CFC0-48F9-99F3-0A997F5A0969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85" authorId="9" shapeId="0" xr:uid="{4E299399-98F6-4995-A100-B8A2782D126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888" authorId="7" shapeId="0" xr:uid="{1B6E884C-E6B5-4762-94B5-23BEC4B9923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06" authorId="9" shapeId="0" xr:uid="{F82D3E0F-B227-48BA-A49A-A650AF7F60D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14" authorId="7" shapeId="0" xr:uid="{8764A6E9-4528-4DB0-A52C-B9D260F3357B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22" authorId="7" shapeId="0" xr:uid="{028DCA5E-5E77-486A-9083-AEB50B726E4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30" authorId="9" shapeId="0" xr:uid="{7B75B2E6-C272-4E4A-851F-5234D5F5527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38" authorId="7" shapeId="0" xr:uid="{6D1060B9-8C5E-47C2-A5AF-62B8BFABC9D6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40" authorId="7" shapeId="0" xr:uid="{954C2FF4-741D-4984-8FCA-3A40D035F5B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44" authorId="9" shapeId="0" xr:uid="{BD45182B-8170-457E-8A9A-66705CE0E31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966" authorId="9" shapeId="0" xr:uid="{07175C3E-291F-40FB-BEAE-1AE5839EFEE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66" authorId="10" shapeId="0" xr:uid="{D9A44861-8A94-4EC5-B55E-61911C22341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66" authorId="10" shapeId="0" xr:uid="{7BB5F36C-BEBC-4715-9C0B-1A81C73B80AF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66" authorId="10" shapeId="0" xr:uid="{13DE03E7-2B33-405B-8436-9D7774CB060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66" authorId="10" shapeId="0" xr:uid="{6B6B5A90-8F0A-4B5C-8017-50171855798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66" authorId="10" shapeId="0" xr:uid="{DC6E5822-4B66-4B20-BEE8-FDFAE3E6618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66" authorId="10" shapeId="0" xr:uid="{4CD57239-975B-445F-82BC-C4EBC9E0652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66" authorId="10" shapeId="0" xr:uid="{DB563C90-E5EC-4FDC-A489-663CFBBC1BB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66" authorId="10" shapeId="0" xr:uid="{CF4004CE-2D14-41B3-A292-92F1CA3D6C56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66" authorId="10" shapeId="0" xr:uid="{1F2DCDB9-C3F4-4F51-A820-038772490D29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966" authorId="10" shapeId="0" xr:uid="{D05AF35F-D37D-48AC-B85B-2D55C84CA979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966" authorId="10" shapeId="0" xr:uid="{A0A9530E-1023-49E5-9006-99C08676D38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71" authorId="7" shapeId="0" xr:uid="{53F11637-2C3C-4563-B255-B3EAC7FD86E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75" authorId="7" shapeId="0" xr:uid="{FD5808FA-3B13-4716-ABEA-F03883ACDD9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87" authorId="7" shapeId="0" xr:uid="{0A964D87-D123-4411-ABD8-8719B884C92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90" authorId="9" shapeId="0" xr:uid="{F1EF95F6-679E-4F9C-B47B-4CD01B41856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990" authorId="10" shapeId="0" xr:uid="{985E66DE-4489-45B0-B8A9-8C7DA20ABB20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90" authorId="10" shapeId="0" xr:uid="{E6CEE65C-1912-4CB4-BE9C-77DA1617BCB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90" authorId="10" shapeId="0" xr:uid="{734F5C2C-95BE-4B6D-B998-50F9C77F945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90" authorId="10" shapeId="0" xr:uid="{E25B279B-5E6B-4A97-B9DC-8D01F89315F7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90" authorId="10" shapeId="0" xr:uid="{E86F935A-CC37-486D-AA45-7CD1AEE9A1B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90" authorId="10" shapeId="0" xr:uid="{E17F148A-F2E7-4CDC-B021-B2787930FD3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90" authorId="10" shapeId="0" xr:uid="{4078A924-21DF-42F4-ACCB-204004585850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90" authorId="10" shapeId="0" xr:uid="{A269B682-19EA-4A5E-8CD9-5FE415DACF96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A990" authorId="10" shapeId="0" xr:uid="{5E66D599-912B-4B40-85B0-E9816DAF49ED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90" authorId="10" shapeId="0" xr:uid="{61381E72-8976-47B7-A59D-8E427643722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90" authorId="10" shapeId="0" xr:uid="{DA8E1BCE-3BDD-48E2-A5B4-DFA93289BB7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1003" authorId="7" shapeId="0" xr:uid="{D40BCF93-7FB6-4084-8A63-3701DAC4467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04" authorId="9" shapeId="0" xr:uid="{1B82CB3F-46EC-438B-A932-7D279D9F9CC2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04" authorId="10" shapeId="0" xr:uid="{74529D09-5A21-4F92-93A3-E86C92BE02E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04" authorId="10" shapeId="0" xr:uid="{641587C3-0617-42FA-9C06-19C8277E8207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1004" authorId="10" shapeId="0" xr:uid="{0BA378B0-2798-4213-A4EF-631E2BB1CB9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1004" authorId="10" shapeId="0" xr:uid="{68752F38-B051-4FEB-8430-C4BDC2EF33B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04" authorId="10" shapeId="0" xr:uid="{9DA00686-206C-443B-AFB2-2E6DAE5DBB5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04" authorId="10" shapeId="0" xr:uid="{9D2949A3-38AF-4269-BB89-F44BD8850D35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1004" authorId="10" shapeId="0" xr:uid="{20F6A6B0-C8A5-4850-8B5F-B51736158A8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04" authorId="10" shapeId="0" xr:uid="{5AF32EF2-E813-4724-80DB-80C758F35F24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1004" authorId="10" shapeId="0" xr:uid="{6A9A3580-2A88-497A-B93C-32C8EC7A6D6B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Z1004" authorId="10" shapeId="0" xr:uid="{19E0DED4-C2F4-4752-9D6B-C1E25BD0BD6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04" authorId="10" shapeId="0" xr:uid="{CE632375-4FA6-4B2A-91AC-872CF2CD49C6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1004" authorId="10" shapeId="0" xr:uid="{B7AE2B7D-2A48-4320-91CA-BD0DC2A1D6F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04" authorId="10" shapeId="0" xr:uid="{883C0F0A-E349-4CA3-A77C-9B8D706D663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1014" authorId="7" shapeId="0" xr:uid="{C9A628C0-9354-4A3B-AEB4-3463E2BC526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26" authorId="9" shapeId="0" xr:uid="{11D64819-B841-46EC-A23A-59E35FC8301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26" authorId="10" shapeId="0" xr:uid="{D54B203D-4E38-4115-9114-A425A2CB7C3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26" authorId="10" shapeId="0" xr:uid="{AD9D2067-3780-499B-A27D-C56BB68DBF1B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26" authorId="10" shapeId="0" xr:uid="{5BCB96FE-067C-411A-9E8F-E63215AF1D9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26" authorId="10" shapeId="0" xr:uid="{DADE1C09-2DF3-48A3-8263-49A07F017BB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26" authorId="10" shapeId="0" xr:uid="{BE321B4F-25CE-43D2-9477-57EB1F927C07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26" authorId="10" shapeId="0" xr:uid="{ACA51383-88FD-4678-87AC-A09BE851F61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26" authorId="10" shapeId="0" xr:uid="{F9447E6C-600E-4A99-AE4A-F3068180960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26" authorId="10" shapeId="0" xr:uid="{E98ECA0A-3290-4BD6-815C-4A2F98C8D6E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26" authorId="10" shapeId="0" xr:uid="{8663EBCE-683D-4A0E-9E00-1A448B08C7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26" authorId="10" shapeId="0" xr:uid="{7CAA7324-812E-404A-B206-31834A2A0A7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26" authorId="10" shapeId="0" xr:uid="{79CE3616-8916-4087-8744-D8AF799BEEC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26" authorId="10" shapeId="0" xr:uid="{F678C64F-C9B0-4B6F-98A8-EAC2F754BDE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026" authorId="11" shapeId="0" xr:uid="{B9CB2D05-26C7-4FA8-931F-99E7D76F8EA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26" authorId="11" shapeId="0" xr:uid="{06196D52-6FA9-425A-A25B-7303A6EE130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45" authorId="7" shapeId="0" xr:uid="{AA6DB668-56AE-4EDD-8913-3F86E7773F7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50" authorId="9" shapeId="0" xr:uid="{9556A5D5-7BBE-44AA-8086-017F2BC6430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50" authorId="10" shapeId="0" xr:uid="{1A151C84-0742-4CDB-B41A-CF2973289A2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50" authorId="10" shapeId="0" xr:uid="{45F554D6-BB0C-47FD-9165-9FDBC7CC8642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50" authorId="10" shapeId="0" xr:uid="{1B6CC7A7-7B38-4405-842C-0666B35053F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50" authorId="10" shapeId="0" xr:uid="{9408FCF0-5B1D-4BB2-8EA7-E78EA3FBE35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50" authorId="10" shapeId="0" xr:uid="{34B5A7E2-4AAF-4CAC-95D9-84525D86FC87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50" authorId="10" shapeId="0" xr:uid="{E7DFA6FA-7A41-40F3-9DDB-EBEC4884DE1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50" authorId="10" shapeId="0" xr:uid="{74ABA84F-CD05-470A-A5EC-CC6EED70C87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1050" authorId="10" shapeId="0" xr:uid="{BACD2CF8-B0F5-49F3-86C7-77AC9E3407C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50" authorId="10" shapeId="0" xr:uid="{554BF00D-A051-4813-A03C-95A5D9ADC8A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50" authorId="10" shapeId="0" xr:uid="{BCB9EC2F-3061-4877-8FEF-BD25D835C30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50" authorId="11" shapeId="0" xr:uid="{9A566761-AEDC-48DE-A4EA-7FBE7D44F5AA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50" authorId="11" shapeId="0" xr:uid="{E49E80A3-6647-4BB4-8C2E-BBCB9B2D135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50" authorId="11" shapeId="0" xr:uid="{CE27EA9E-2491-4ACC-8DFA-1C0C49F1839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51" authorId="7" shapeId="0" xr:uid="{0C0A8F27-B619-4199-8749-9688182E71A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65" authorId="9" shapeId="0" xr:uid="{5631916C-C017-4DC2-992B-EF23ACDC5A37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65" authorId="10" shapeId="0" xr:uid="{F9C9DDF8-2E00-46C4-9441-1D3F13F82A8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65" authorId="10" shapeId="0" xr:uid="{D8655D5E-90AD-473C-99BF-A7DF39AC30A5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65" authorId="10" shapeId="0" xr:uid="{669931F5-B526-45E6-95AF-90775F59FAB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5" authorId="10" shapeId="0" xr:uid="{BAC74645-1A04-45FC-A7A0-10E2ACA5680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5" authorId="10" shapeId="0" xr:uid="{05C660CE-C87E-4DE7-9131-BBB4557D736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65" authorId="10" shapeId="0" xr:uid="{C6618D1A-B1AF-41E2-AD41-F117D19D436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65" authorId="10" shapeId="0" xr:uid="{E5CA235B-444B-4393-AEFE-86A9C52AD42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5" authorId="10" shapeId="0" xr:uid="{2349C0A1-58EB-4792-ABD8-41C51C7A4C8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65" authorId="10" shapeId="0" xr:uid="{974504E1-61CF-44E8-864E-09BB925BC74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065" authorId="10" shapeId="0" xr:uid="{15B5331E-EBA4-42E0-B35C-FC0874DD472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65" authorId="10" shapeId="0" xr:uid="{2F861062-2AC3-45C6-A0DF-62FFB98D4A8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065" authorId="11" shapeId="0" xr:uid="{66835FC2-CD62-42C4-BCCA-2E339E9B291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65" authorId="11" shapeId="0" xr:uid="{E02A70A7-DF41-4652-9760-B4678737873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86" authorId="7" shapeId="0" xr:uid="{4E3F4577-1998-4A73-82B8-C0E96597BA7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87" authorId="10" shapeId="0" xr:uid="{CCAE14E6-9BC8-41B1-A985-0F710E1D911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87" authorId="10" shapeId="0" xr:uid="{08A1DFDF-F1BB-4B71-AC2A-9F64985E18B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7" authorId="10" shapeId="0" xr:uid="{16E36984-E092-42A0-BFD2-057C1E33C2A7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87" authorId="10" shapeId="0" xr:uid="{B38DF761-B5EB-4F2B-8AF9-57CE84C0684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7" authorId="10" shapeId="0" xr:uid="{02731EAF-A011-4376-8CD5-709AE70932C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7" authorId="10" shapeId="0" xr:uid="{1AC4F06C-69A7-427D-A79C-F01A98CD891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87" authorId="10" shapeId="0" xr:uid="{94B26EC9-4E47-4446-B0C7-F54D452AC12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87" authorId="10" shapeId="0" xr:uid="{02CEA900-268F-444E-80FC-BD038453662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87" authorId="10" shapeId="0" xr:uid="{094D609A-B81D-4E7F-965B-12FCC298C0A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87" authorId="10" shapeId="0" xr:uid="{EA8DE3A6-10C7-454C-831D-BD5DDA5C3F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87" authorId="10" shapeId="0" xr:uid="{B2D1F9A7-456E-4A52-82E1-5D533C66B6E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87" authorId="10" shapeId="0" xr:uid="{073F394E-6CA7-4038-8013-A0C6B690EB5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87" authorId="11" shapeId="0" xr:uid="{6A79533B-2498-4F23-8EB8-A27AD668374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087" authorId="11" shapeId="0" xr:uid="{298E82A5-5BAE-4DD3-A870-E545745000D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087" authorId="11" shapeId="0" xr:uid="{F701F9FB-3268-4E91-80E5-C8CDFEA0C89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07" authorId="7" shapeId="0" xr:uid="{20F80440-BC35-406C-B1A7-48A8FBFC998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11" authorId="10" shapeId="0" xr:uid="{3B508C04-4109-4A6B-9572-A109993EEE7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11" authorId="10" shapeId="0" xr:uid="{01F632E4-AEC2-472A-ADE0-CD3BA26F3FE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11" authorId="10" shapeId="0" xr:uid="{BD9BC89E-ACD1-4E3A-8204-768361676E5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11" authorId="10" shapeId="0" xr:uid="{9C5241A5-06A1-4E91-82F9-F513A0A53A8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11" authorId="10" shapeId="0" xr:uid="{41F37B1C-689D-47CE-AA1A-6B73BB9BACF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11" authorId="10" shapeId="0" xr:uid="{EAD19BB5-B89A-483B-BDE5-476C3662910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11" authorId="10" shapeId="0" xr:uid="{93C49F84-1A35-4F4C-996A-10D40C99848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11" authorId="10" shapeId="0" xr:uid="{B783C178-CAA5-4189-B069-92035191049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11" authorId="10" shapeId="0" xr:uid="{7D1E5897-EFA2-4424-9E9A-191E99AB0EC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11" authorId="10" shapeId="0" xr:uid="{8C1F2A52-373A-4BE0-9392-BB2BA9FB5F8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11" authorId="10" shapeId="0" xr:uid="{81A65119-E0AD-41C6-8F7D-23933F6E44C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11" authorId="10" shapeId="0" xr:uid="{D4A5520B-B43C-4465-BCF9-7FCAC250B42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111" authorId="11" shapeId="0" xr:uid="{A0B395D7-EE32-4912-BED0-21728DB7329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11" authorId="11" shapeId="0" xr:uid="{3D05648C-4672-403B-B9FF-41414A31C46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22" authorId="10" shapeId="0" xr:uid="{F702CBE9-D68E-44AF-B8A8-A04A1941CCA4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22" authorId="10" shapeId="0" xr:uid="{AA2B8CF5-B0AC-4868-880E-09F50CE4649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2" authorId="10" shapeId="0" xr:uid="{D4F5ADEF-EE02-44E0-A8E8-50CCDDDE06C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22" authorId="10" shapeId="0" xr:uid="{FC9D41C0-51D8-4C96-9709-891EA15721B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22" authorId="10" shapeId="0" xr:uid="{0A28B1EE-2883-4676-B4F0-88C84E5936A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22" authorId="10" shapeId="0" xr:uid="{04FA5DBA-47E1-46B4-8D89-E26F413E32C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22" authorId="10" shapeId="0" xr:uid="{1884CD07-223D-487E-8A83-04E421EE4F1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22" authorId="10" shapeId="0" xr:uid="{272339E2-9DCC-4ADD-BA2C-D77582E40F1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22" authorId="10" shapeId="0" xr:uid="{E546718A-5A14-4B55-807D-FF36ACF3509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2" authorId="10" shapeId="0" xr:uid="{92AFFAC7-F93C-4EE7-8155-67CFF849557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22" authorId="10" shapeId="0" xr:uid="{BDA6170C-9DD9-4ED0-B2F4-3622CD5A9F4B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22" authorId="11" shapeId="0" xr:uid="{9D9D61B2-F917-4B05-8714-F2AEA1CA4BD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22" authorId="11" shapeId="0" xr:uid="{E352A04C-C013-47B3-A9E7-F3CA6688EAF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22" authorId="11" shapeId="0" xr:uid="{FF78A05A-27C4-4958-A929-2B9AA90676B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46" authorId="10" shapeId="0" xr:uid="{AB98161A-D098-4B16-A928-8C38EE0502E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46" authorId="10" shapeId="0" xr:uid="{AE5EC1FD-BE8B-4A06-ABF6-AB6606BA80D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46" authorId="10" shapeId="0" xr:uid="{709765A4-075C-4892-80BF-43E2A7335E7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46" authorId="10" shapeId="0" xr:uid="{7327608A-BD47-467A-8608-9618015ADFE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46" authorId="10" shapeId="0" xr:uid="{8A05A71B-B743-4CDB-929F-7F03B19F08D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46" authorId="10" shapeId="0" xr:uid="{70C23316-C349-40E9-8CEC-0DBD8CB72F7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46" authorId="10" shapeId="0" xr:uid="{C8DC549A-635C-42DA-846C-1C7F4A634BF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46" authorId="10" shapeId="0" xr:uid="{BB158613-1D6F-4E1C-A299-B434CE2A9AC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46" authorId="10" shapeId="0" xr:uid="{A75006FC-B511-453E-BD38-6C9D74B8C20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46" authorId="10" shapeId="0" xr:uid="{C9DBD105-93E1-4CB9-9C89-2F9F1C2233E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46" authorId="10" shapeId="0" xr:uid="{61412D3D-736F-4BBE-B9D1-12D325E36B9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46" authorId="10" shapeId="0" xr:uid="{DC929391-3322-4FFF-B497-A590201464A4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146" authorId="11" shapeId="0" xr:uid="{A7E75A8C-2D79-4587-B715-B66540B73BB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46" authorId="11" shapeId="0" xr:uid="{B646D269-42BD-40F6-976F-14EE8EA9A4E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70" authorId="10" shapeId="0" xr:uid="{6C358964-9710-4900-98BB-8DDFCD75E46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70" authorId="10" shapeId="0" xr:uid="{FD6BA7E8-3A56-4B50-BF10-C353AAC4836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70" authorId="10" shapeId="0" xr:uid="{23963FAE-256C-418E-9040-24C9936ECB3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70" authorId="10" shapeId="0" xr:uid="{A4FC6BE6-BCA9-464E-8BB0-D4E8855CFA6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70" authorId="10" shapeId="0" xr:uid="{E919238E-E8A3-4903-AE52-1EE2B763C58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70" authorId="10" shapeId="0" xr:uid="{A740D504-0666-4C55-BEE1-3D9C24EC373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70" authorId="10" shapeId="0" xr:uid="{03AD4B98-D6F9-4DD2-8BFA-5889A08E25F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70" authorId="10" shapeId="0" xr:uid="{5D42DE07-B264-4DA8-9793-352542AABA5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70" authorId="10" shapeId="0" xr:uid="{5DDE28BD-33C9-4C53-934D-4F48227C191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70" authorId="10" shapeId="0" xr:uid="{ECC7528F-914D-4ACC-8C8F-D2EC307A55F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70" authorId="10" shapeId="0" xr:uid="{E98D01F4-5AF8-4222-B7DA-368EA5F0510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70" authorId="10" shapeId="0" xr:uid="{495E8273-D6E0-4FF2-9DCB-CF1E1477373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70" authorId="10" shapeId="0" xr:uid="{A88C8A09-6E4A-4EF4-8D66-EB4A8274A45C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170" authorId="11" shapeId="0" xr:uid="{DBA878FD-740C-40DB-B2B6-FB907B2D9BA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170" authorId="11" shapeId="0" xr:uid="{92FA875B-DD22-4133-833A-AF4D9F57F22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70" authorId="11" shapeId="0" xr:uid="{B6D4F96C-A49C-4362-B25B-AFD27DD173C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82" authorId="10" shapeId="0" xr:uid="{86520FF5-EA01-439F-A6D3-559C2DCDBDAD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82" authorId="10" shapeId="0" xr:uid="{17C42327-C0B6-4029-BCE0-592F62265C6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82" authorId="10" shapeId="0" xr:uid="{C01CE2B6-8B47-49AE-A78B-B6A239E14AD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182" authorId="10" shapeId="0" xr:uid="{6B0496F9-0ADF-4E46-9C60-AED8DD50A82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82" authorId="10" shapeId="0" xr:uid="{875561D3-E13B-4A26-8A7E-6CCD87801F0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82" authorId="10" shapeId="0" xr:uid="{E48767FA-1674-4972-A088-6095C838850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82" authorId="10" shapeId="0" xr:uid="{BE7E72E1-9259-4036-9679-F1F6D5E0E0E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82" authorId="10" shapeId="0" xr:uid="{1D6EFFCA-E40A-4C0D-859E-53BD70DE750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82" authorId="10" shapeId="0" xr:uid="{6E16C89C-9971-46FF-BD5A-A03FEFDEFBF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82" authorId="10" shapeId="0" xr:uid="{B18DFC78-96D6-4517-A9E2-BD9C6FB05A9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82" authorId="10" shapeId="0" xr:uid="{C5EFED90-EC87-484E-9F66-F87AE8538A3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182" authorId="11" shapeId="0" xr:uid="{C25A9318-3028-4A41-8F44-AECC4804FC2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182" authorId="11" shapeId="0" xr:uid="{2CF3356B-24E2-43C8-96C7-F7056E1F1B0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83" authorId="7" shapeId="0" xr:uid="{18196A07-3E3C-413F-88F1-BE0EB8B5B94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05" authorId="7" shapeId="0" xr:uid="{2821FD91-3020-444C-BBE7-25CF541AC8A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06" authorId="10" shapeId="0" xr:uid="{5F1519FC-D1CA-4AA8-BA32-42222473BB8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06" authorId="10" shapeId="0" xr:uid="{CEC25DE2-9C8C-499D-B82A-730C81404B8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06" authorId="10" shapeId="0" xr:uid="{0BE6B310-96DF-4937-AA95-CF6E7DF2392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06" authorId="10" shapeId="0" xr:uid="{3C857894-C4BA-49A2-A045-274A3596DAE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06" authorId="10" shapeId="0" xr:uid="{91059A90-C0A1-400C-8CFF-DEA1A9DD059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06" authorId="10" shapeId="0" xr:uid="{1148CFB9-0106-412D-9957-18B8137764B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06" authorId="10" shapeId="0" xr:uid="{BE68C8C3-6796-4E15-BAE3-1D0E7EF9E225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06" authorId="10" shapeId="0" xr:uid="{8C491386-EA75-4EC0-99AA-F3D4ECBA9C3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06" authorId="10" shapeId="0" xr:uid="{929EBD88-5623-450E-BEF5-FA78AA99527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06" authorId="10" shapeId="0" xr:uid="{8CD8FA02-0718-450E-B639-495FA91D226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06" authorId="10" shapeId="0" xr:uid="{BB9AE22F-D598-4F76-85D3-DE1CE164159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06" authorId="10" shapeId="0" xr:uid="{82DB8D69-7AB4-4671-925E-6F203315FDF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06" authorId="10" shapeId="0" xr:uid="{748155DF-DC47-436E-B61F-41D9A155C0F3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06" authorId="11" shapeId="0" xr:uid="{B64249A0-B76E-422A-81B7-25B4F193161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06" authorId="11" shapeId="0" xr:uid="{34DFD45E-99F7-44D7-89D6-2EB35813730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06" authorId="11" shapeId="0" xr:uid="{F2E280E3-6898-43BF-BB3F-2A57E12F931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28" authorId="10" shapeId="0" xr:uid="{3FD809C2-8EF3-4845-AB60-D4F37136A5A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28" authorId="10" shapeId="0" xr:uid="{0D29B5E9-FE96-4FD2-A462-0123FA3C7C5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28" authorId="10" shapeId="0" xr:uid="{D3BDFE2E-C095-4026-B995-C73BA687C0F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28" authorId="10" shapeId="0" xr:uid="{C01D6906-E0D5-4B39-A792-DC9E4A6E12A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28" authorId="10" shapeId="0" xr:uid="{7E5D5118-619F-42C7-92D2-306CCA4E019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28" authorId="10" shapeId="0" xr:uid="{85D2CCCB-C312-4471-902B-CDE5829E5BA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28" authorId="10" shapeId="0" xr:uid="{CD5D274D-BF8F-4DD8-8A26-D0A3B3A6D7A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28" authorId="10" shapeId="0" xr:uid="{C47C0518-ACA2-4B5F-9690-01C725E41AC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28" authorId="10" shapeId="0" xr:uid="{9AAFFA68-17CC-45D1-8CFF-122D3BFEA5C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28" authorId="10" shapeId="0" xr:uid="{D6D715AB-66D9-4F1B-A644-F1DC99E2B3B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28" authorId="10" shapeId="0" xr:uid="{A6C0F8A6-806C-454E-AE98-E4A4011F0EB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28" authorId="10" shapeId="0" xr:uid="{23BFC6D1-8F94-47F1-8E49-0003B1607159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228" authorId="11" shapeId="0" xr:uid="{62A08D67-A7A7-4949-A249-415E8C49DE2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28" authorId="11" shapeId="0" xr:uid="{7A94021A-ECD1-4435-BADF-37A7BC42025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33" authorId="7" shapeId="0" xr:uid="{C71C41FE-25C4-45E1-BB72-AEFB0D230F3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41" authorId="10" shapeId="0" xr:uid="{E41FF035-45B9-416F-B0AF-DF9F906A184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41" authorId="10" shapeId="0" xr:uid="{EAFFCF3E-B7E3-41C6-90F0-C0AA1F9B22A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41" authorId="10" shapeId="0" xr:uid="{CA748D55-383B-4979-8467-3215A0D178A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41" authorId="10" shapeId="0" xr:uid="{B9801ED5-42DC-42A8-8F9E-FE8312C9EA3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41" authorId="10" shapeId="0" xr:uid="{E68441C4-EA5E-4CFB-8FCF-B40A69E82A3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41" authorId="10" shapeId="0" xr:uid="{51916C38-5665-4221-835A-2108FA741C9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41" authorId="10" shapeId="0" xr:uid="{4C28C988-DFF5-402B-8BD3-47DAD187449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241" authorId="10" shapeId="0" xr:uid="{E2192420-84F4-4192-8C6C-0652694F3DD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41" authorId="10" shapeId="0" xr:uid="{3F8EE657-D5E6-4910-8B97-3D20D85CAC9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41" authorId="10" shapeId="0" xr:uid="{E481C1A6-8ADE-4699-BC35-54E1170914B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41" authorId="10" shapeId="0" xr:uid="{8E4509BB-56A5-437E-AFDF-CE08FCDB774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41" authorId="10" shapeId="0" xr:uid="{A9912154-991E-4F11-8CF1-27A9D2198F5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241" authorId="11" shapeId="0" xr:uid="{62A140A0-DEA2-45DF-B49F-08195F8BC1B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41" authorId="11" shapeId="0" xr:uid="{EAA4EFD7-3F05-4FD5-8B29-40721E98F80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47" authorId="7" shapeId="0" xr:uid="{8860EF8E-BC8A-44E5-AB66-EE85214F9F5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60" authorId="7" shapeId="0" xr:uid="{E552C039-B3B7-47E1-B992-D58C797330E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265" authorId="10" shapeId="0" xr:uid="{409FD99C-FBD4-402C-931F-1B4A7B8A974C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65" authorId="10" shapeId="0" xr:uid="{D5DF1786-85F8-4A2B-9D58-C7E79A3441F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65" authorId="10" shapeId="0" xr:uid="{58943671-DF39-45AB-A1C8-8CF018811A2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65" authorId="10" shapeId="0" xr:uid="{DB528FF2-7EB5-4CDA-940F-5A04BE1E2D8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65" authorId="10" shapeId="0" xr:uid="{987F6A3E-135D-4BBB-AFAE-D54678973D6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65" authorId="10" shapeId="0" xr:uid="{2B2D42B7-2534-44F9-A90A-487D3884304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65" authorId="10" shapeId="0" xr:uid="{D77C6D86-5CA2-4DCF-8D0C-7E2A9D48E01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65" authorId="10" shapeId="0" xr:uid="{CC1678EB-F242-4761-B119-734697EE1CB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65" authorId="10" shapeId="0" xr:uid="{8AFE0C99-364B-4C31-A1CF-DBE0CDEA791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65" authorId="10" shapeId="0" xr:uid="{476C36E6-AF51-4072-8FD6-B12947E9B22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65" authorId="10" shapeId="0" xr:uid="{3EC765D8-CA13-4649-9A19-BB4A5771DAB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65" authorId="10" shapeId="0" xr:uid="{0C659410-B72B-4366-A287-AB77769F21A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65" authorId="10" shapeId="0" xr:uid="{AA841508-7F9A-491D-8D79-08C32DDD0FF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265" authorId="11" shapeId="0" xr:uid="{FAA8888D-FD73-489A-B024-64770BCD612E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65" authorId="11" shapeId="0" xr:uid="{FCF74329-B0E2-406F-AB79-E9D79E8A7BE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65" authorId="11" shapeId="0" xr:uid="{645314CA-41F6-4DD9-A519-CC580F2CFB2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88" authorId="10" shapeId="0" xr:uid="{B529AD5B-204F-4045-A6D7-292EFEC4D775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88" authorId="10" shapeId="0" xr:uid="{2906C1B8-8AC5-4B94-80F2-02908A5D89F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88" authorId="10" shapeId="0" xr:uid="{ACE64C01-F23D-4E50-AD98-B40A8EA0FB5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288" authorId="10" shapeId="0" xr:uid="{1B81CE7A-AB7B-4EAF-8B8E-C0589F960D2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88" authorId="10" shapeId="0" xr:uid="{3523C094-8278-4AD3-9325-992EDC26118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88" authorId="10" shapeId="0" xr:uid="{778ECACC-C3B3-4F89-BEE1-43FC4953FE4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88" authorId="10" shapeId="0" xr:uid="{43C3B68E-F779-4F5F-87EF-358089672F6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288" authorId="10" shapeId="0" xr:uid="{D56A7D52-5D50-49DD-9BE7-62CBA2BE030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88" authorId="10" shapeId="0" xr:uid="{A9BDB8F3-FAA2-4A22-898F-FC2D80F0326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88" authorId="10" shapeId="0" xr:uid="{2CB017EB-1E21-4D8B-B909-8D538A29738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88" authorId="10" shapeId="0" xr:uid="{148893AB-67E3-4A2D-A400-75DF86D7E07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88" authorId="10" shapeId="0" xr:uid="{03B33737-E4F8-4CAA-9606-51F38520911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88" authorId="10" shapeId="0" xr:uid="{C8E1FFC2-1D2B-4A89-AFB4-9C1BB0AF0236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288" authorId="11" shapeId="0" xr:uid="{3ABF4CDC-D4D0-4BAC-922D-49EB09C2C57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288" authorId="11" shapeId="0" xr:uid="{F4303DE8-9A6D-4D9B-86C9-01F775CE2E2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288" authorId="11" shapeId="0" xr:uid="{9BCB4E37-632B-4231-853F-DC829D9B1F6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92" authorId="7" shapeId="0" xr:uid="{C2288FFD-55C7-4065-AEE9-25B55E646B4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1293" authorId="7" shapeId="0" xr:uid="{BCAEE514-9EF8-4C14-99E8-B66317444E9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302" authorId="12" shapeId="0" xr:uid="{1F3C8A5E-757C-402E-A7EA-3C58735F998D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02" authorId="12" shapeId="0" xr:uid="{64FC0E1B-740A-4F03-9B51-34A3AFC5684B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02" authorId="10" shapeId="0" xr:uid="{2EEF7A83-EED0-4B3E-8C45-4D07F005C6D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02" authorId="10" shapeId="0" xr:uid="{B36AB572-1FC7-4D03-B74D-458E64E9FA3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02" authorId="10" shapeId="0" xr:uid="{693A1CEB-3E42-445D-9C76-82335009E39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02" authorId="10" shapeId="0" xr:uid="{A6F7C344-42BF-4E82-8227-6CC377B4AAB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02" authorId="10" shapeId="0" xr:uid="{7BBE9F38-18C4-45C4-A4AD-1BBCCB03808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02" authorId="10" shapeId="0" xr:uid="{BDB66306-5527-4CF5-9895-03CFC5DDF41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02" authorId="10" shapeId="0" xr:uid="{A85660D7-42E6-435D-B278-81561EF1D5D1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02" authorId="10" shapeId="0" xr:uid="{9AE7BB08-9C5C-4093-858A-3195778B457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02" authorId="10" shapeId="0" xr:uid="{DAAC3199-B402-41BE-9E4F-305BA53256B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K1302" authorId="11" shapeId="0" xr:uid="{6E401B7E-67F6-4FCD-ADA8-C36F877DDEF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02" authorId="11" shapeId="0" xr:uid="{F00D33B7-D1C5-4F18-AA36-ED1F57D8F75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03" authorId="12" shapeId="0" xr:uid="{EBDA7FC4-F4B4-40BF-8BDC-718FE9C7A0F9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24" authorId="13" shapeId="0" xr:uid="{C00A652B-9430-4A59-82C3-10DCDB6F69C8}">
      <text>
        <r>
          <rPr>
            <b/>
            <sz val="9"/>
            <color indexed="81"/>
            <rFont val="Tahoma"/>
            <family val="2"/>
          </rPr>
          <t>Chemical samples</t>
        </r>
      </text>
    </comment>
    <comment ref="O1324" authorId="10" shapeId="0" xr:uid="{BD7E16AA-5A64-4438-BBE5-F80E67EFAAF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24" authorId="10" shapeId="0" xr:uid="{DFAFC7F4-A25F-4FF3-A75A-3A75BC3BC44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24" authorId="10" shapeId="0" xr:uid="{9E0766BC-1B20-4D94-AB8E-A6C7870E4C9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24" authorId="10" shapeId="0" xr:uid="{E644417F-77A7-4A1D-BAA5-F6B4DA6C8F7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24" authorId="10" shapeId="0" xr:uid="{6889C198-C081-412A-8F26-783D9CC7C13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24" authorId="10" shapeId="0" xr:uid="{0345E2E1-5825-4A98-9BF5-B1962484A7F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24" authorId="10" shapeId="0" xr:uid="{F1001A3C-1F4A-4A13-AB0D-11D1B79D7AD1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24" authorId="10" shapeId="0" xr:uid="{E1CB005F-9148-4037-8748-65D07560688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24" authorId="10" shapeId="0" xr:uid="{727B6323-F94F-4DC9-AFCD-053B11D6096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324" authorId="10" shapeId="0" xr:uid="{6461454B-7C67-4526-9FD0-A9BF57C9985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24" authorId="10" shapeId="0" xr:uid="{493BFAA9-7A61-4998-8DE3-9BC58E099AE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24" authorId="10" shapeId="0" xr:uid="{70F8B6FE-C80F-4DD3-AED7-0FFD205B301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24" authorId="11" shapeId="0" xr:uid="{D6400AD6-E685-4F1D-9E9C-1FC548B22080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324" authorId="11" shapeId="0" xr:uid="{CF13C0CC-2B14-4282-9237-62B661FF15A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24" authorId="11" shapeId="0" xr:uid="{BF0920BD-21D5-4055-A5F1-9094334BC0A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36" authorId="12" shapeId="0" xr:uid="{1B0EF3B0-3F3B-4837-8B06-3DB132982F57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48" authorId="12" shapeId="0" xr:uid="{4FFEE323-3E32-4396-B15D-4D94B19235B6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48" authorId="12" shapeId="0" xr:uid="{114EE204-7545-47FC-9A09-D54B54D8EB58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48" authorId="10" shapeId="0" xr:uid="{7E0826E8-0287-4964-8555-6ACEE0D8941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8" authorId="10" shapeId="0" xr:uid="{841031FD-5D12-4121-8CD7-CC616BB13B9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48" authorId="10" shapeId="0" xr:uid="{2ECEB11D-5408-4812-937F-88619C5B526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48" authorId="10" shapeId="0" xr:uid="{212CB17D-FD88-4093-87DD-AA3670C4DFF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48" authorId="10" shapeId="0" xr:uid="{C23A0C09-4C17-447D-8872-72B0BE35BDA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48" authorId="10" shapeId="0" xr:uid="{6CB7B5C0-55B1-429F-BBA8-E8E312B6BC81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48" authorId="10" shapeId="0" xr:uid="{C14F3267-F187-4054-9760-D13408D082B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48" authorId="10" shapeId="0" xr:uid="{C035F5E7-9A2F-47C2-BEF9-48855467F6F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348" authorId="10" shapeId="0" xr:uid="{185BEB02-6864-456A-9D7D-F0C20643ADD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48" authorId="10" shapeId="0" xr:uid="{44A4CE68-141D-4AC0-A03A-DC34F259BDD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348" authorId="11" shapeId="0" xr:uid="{D10C5652-8573-4FEC-A9DF-A0EF569C65A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48" authorId="11" shapeId="0" xr:uid="{E73FE344-24B5-4708-9A32-D350736B518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60" authorId="12" shapeId="0" xr:uid="{ACB03E33-6611-449B-8457-8B81BFCEAE37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60" authorId="10" shapeId="0" xr:uid="{3795F50A-BAC9-4C56-A548-5F401B1ADCA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60" authorId="10" shapeId="0" xr:uid="{0D86255B-57AD-4EDA-9EEE-FE12518FB94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60" authorId="10" shapeId="0" xr:uid="{8FC858EE-9A92-4F39-9E8F-C38E419EA02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60" authorId="10" shapeId="0" xr:uid="{2451695A-7057-428E-A56B-740AEE83E7F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60" authorId="10" shapeId="0" xr:uid="{3521558B-76DF-4361-B090-1213CCC8D01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60" authorId="10" shapeId="0" xr:uid="{9D368DB3-9D72-40B5-8498-9CC043299B5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60" authorId="10" shapeId="0" xr:uid="{C70C6FA8-69C2-4E69-85A9-6FE1C66ABFED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60" authorId="10" shapeId="0" xr:uid="{A77AFDD1-14D8-4739-A634-165EFA30997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60" authorId="10" shapeId="0" xr:uid="{61D5F6BE-ECCB-4CD3-BA4A-DF5FC1A9B31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360" authorId="10" shapeId="0" xr:uid="{B9FAE524-EE49-4137-81B0-4FA2C721D7B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60" authorId="10" shapeId="0" xr:uid="{0B6C62B9-B448-48AE-8EBE-496ED7CCAF3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360" authorId="10" shapeId="0" xr:uid="{FE36C3E2-5BAC-4AFA-BC8A-3D5B758619E0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360" authorId="11" shapeId="0" xr:uid="{627D30A8-DD7C-47D6-BE36-A75099DB5D1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60" authorId="11" shapeId="0" xr:uid="{28B7DDE2-D94D-484C-822A-239641A4892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63" authorId="12" shapeId="0" xr:uid="{153D141E-6BD6-4551-9A3C-28C491FCCEA8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67" authorId="12" shapeId="0" xr:uid="{6BB1467C-D7B9-488A-A4C0-EC611F4512F5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5" authorId="12" shapeId="0" xr:uid="{A6D798E8-B0AA-445A-A536-4C650CD4EC1D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85" authorId="10" shapeId="0" xr:uid="{B109F324-8517-4A33-8CFE-9F12CCC1F10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85" authorId="10" shapeId="0" xr:uid="{1F62BD5D-6289-4868-AC32-9280FE53360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85" authorId="10" shapeId="0" xr:uid="{258E147D-7B78-4B2D-A89C-4B8CA3F34E4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385" authorId="10" shapeId="0" xr:uid="{3CAB2FD8-76E8-4A27-84CC-709B8638C53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85" authorId="10" shapeId="0" xr:uid="{D070E39F-A00B-46B4-971D-1C943B7282E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85" authorId="10" shapeId="0" xr:uid="{4CEAE674-4F72-4793-B4AB-27781B39577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85" authorId="10" shapeId="0" xr:uid="{43610C3B-899C-4D4F-9143-ABD00D324C0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385" authorId="10" shapeId="0" xr:uid="{E042B800-371C-432A-975D-B8555B7600B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385" authorId="10" shapeId="0" xr:uid="{D1E05D0A-88CA-4530-9C1F-F01FBB4031D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J1385" authorId="11" shapeId="0" xr:uid="{C6BE5449-A170-42A6-94BF-6D3977EEA53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385" authorId="11" shapeId="0" xr:uid="{CD5B7B6F-A5C5-4EB2-9BEB-195EB5B1F57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385" authorId="11" shapeId="0" xr:uid="{59B907E5-ED6D-4BFD-AEFB-4F250FD3AC9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05" authorId="12" shapeId="0" xr:uid="{64E64D97-6452-40C6-8BB5-A706F8A9441B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08" authorId="12" shapeId="0" xr:uid="{8DC7D76D-FD2E-4DE6-9021-21AD1C8F4FF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08" authorId="10" shapeId="0" xr:uid="{3841691C-60EE-4FB4-B240-2F2A6057439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08" authorId="10" shapeId="0" xr:uid="{FB83F0AA-0AA5-47A4-BE56-E2F1A5EEF2F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08" authorId="10" shapeId="0" xr:uid="{B64149AF-E349-45AC-ABA9-B9718F9F746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08" authorId="10" shapeId="0" xr:uid="{88BC9BEA-C649-41E9-BF53-777A083BC8C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08" authorId="10" shapeId="0" xr:uid="{A5684D98-588D-4502-AC6F-DD0D7E2E00A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08" authorId="10" shapeId="0" xr:uid="{AFABF28B-55CA-4955-9D9B-498A8140B339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08" authorId="10" shapeId="0" xr:uid="{D976B4E4-959C-4374-832F-376C51BAD53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08" authorId="10" shapeId="0" xr:uid="{FA060555-5145-4E3B-95AF-6456D1D5E0E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408" authorId="10" shapeId="0" xr:uid="{964ACE42-337C-4EA2-A33D-B64CB0CB17A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08" authorId="10" shapeId="0" xr:uid="{A670E76A-456B-4995-9E1B-BFF73E38D84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08" authorId="10" shapeId="0" xr:uid="{5E9695BA-5D68-46F6-B62B-7CBD11C47B9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08" authorId="10" shapeId="0" xr:uid="{A28CF732-815C-4C0C-94C4-700FC08CF31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08" authorId="11" shapeId="0" xr:uid="{16549ECB-C756-4F87-9A7C-A4A4C615929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08" authorId="11" shapeId="0" xr:uid="{D7EB5447-358F-407D-8195-95C96078DF3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17" authorId="12" shapeId="0" xr:uid="{5B6378B7-888F-4327-BE82-4CAE1F940CA0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18" authorId="10" shapeId="0" xr:uid="{76D1284D-D9B8-44BD-8201-43DB093A32C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18" authorId="10" shapeId="0" xr:uid="{CCF92EE2-3387-4914-BDDC-2B8ED8BC1D9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18" authorId="10" shapeId="0" xr:uid="{DEE1FAC3-DCE7-4DF7-8E7F-8A3A625F63B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18" authorId="10" shapeId="0" xr:uid="{4DB93F3B-C674-4A57-AF6A-BE4A431A4A6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18" authorId="10" shapeId="0" xr:uid="{CDD2CA18-5A7A-4EB8-AFC1-72020BE3486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18" authorId="10" shapeId="0" xr:uid="{9D2E65EC-0557-4921-AFFD-1BF82FC9FB8F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Y1418" authorId="10" shapeId="0" xr:uid="{D5EE5665-9D52-4E2A-BECB-F525F9279A9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418" authorId="10" shapeId="0" xr:uid="{90971229-E264-4B4A-8705-16347CB0C0E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18" authorId="10" shapeId="0" xr:uid="{09FBF70D-1E5E-442D-870A-3DD207136FD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18" authorId="10" shapeId="0" xr:uid="{95AECD16-6A13-4E2C-A6E8-876CF2369DB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18" authorId="10" shapeId="0" xr:uid="{4B0AE866-72B9-45E9-945D-6172DDFAF9CA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K1418" authorId="11" shapeId="0" xr:uid="{C2CD1ABD-D831-41D1-852C-37F2AFE2534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18" authorId="11" shapeId="0" xr:uid="{DBAE7EF3-5EA3-4C55-8CDA-23F4F94A716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19" authorId="12" shapeId="0" xr:uid="{ED6A8D6C-A25A-4E6F-83CE-AB29F4F0802B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46" authorId="12" shapeId="0" xr:uid="{4B32C6C8-B4FA-4B6A-8E34-D377DB3C1A7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46" authorId="10" shapeId="0" xr:uid="{9BC3E050-86A6-425D-92FA-74B10CDD256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46" authorId="10" shapeId="0" xr:uid="{8406BEE3-1F7E-4218-82E1-8EBCE9777DC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46" authorId="10" shapeId="0" xr:uid="{DBA95F84-A8A9-4BFC-9D1B-C433C37D706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46" authorId="10" shapeId="0" xr:uid="{B6DB4981-CEEC-4D8F-BC1A-BC16C118860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46" authorId="10" shapeId="0" xr:uid="{FA5A5866-945C-4155-A516-8FC18765DCB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46" authorId="10" shapeId="0" xr:uid="{C82D61C0-1CD1-4145-81E5-B190D1630BC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46" authorId="10" shapeId="0" xr:uid="{67504059-65B1-49AC-9D07-315C0E9C88D3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46" authorId="10" shapeId="0" xr:uid="{00FDEC07-3B03-468F-9977-7B241F5EE27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46" authorId="10" shapeId="0" xr:uid="{D37AB585-1E79-4147-824E-406C1E9135E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446" authorId="10" shapeId="0" xr:uid="{0FBB7A43-D65C-4509-80B6-EB8AD207D2F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46" authorId="10" shapeId="0" xr:uid="{1BF7B38B-5D89-4D49-BA8D-9E104F6B554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46" authorId="10" shapeId="0" xr:uid="{C1ADF683-B05B-44F8-BD43-56F2FADCD1E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46" authorId="11" shapeId="0" xr:uid="{0430951C-BAD4-46FE-8A1E-919CC72BE143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446" authorId="11" shapeId="0" xr:uid="{B6676A40-EC26-4F0E-897C-C713FE17BA2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46" authorId="11" shapeId="0" xr:uid="{34EB056F-5058-460F-9706-AAC64F7A4B2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54" authorId="7" shapeId="0" xr:uid="{2976349E-A3FC-4DB4-85E8-C0E4462E70F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467" authorId="12" shapeId="0" xr:uid="{2DCA863F-5C84-4E83-A82F-2612CA58E4D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67" authorId="10" shapeId="0" xr:uid="{9717F385-8EE0-4CCD-9D7E-0A7C9F7E64C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67" authorId="10" shapeId="0" xr:uid="{1F33F4C5-1377-46DB-AE63-19758B68668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467" authorId="10" shapeId="0" xr:uid="{1FDF4331-6B72-45A0-9994-1FDDAD5635C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67" authorId="10" shapeId="0" xr:uid="{FBE5D55A-0A43-49B5-864D-176EE77C34A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67" authorId="10" shapeId="0" xr:uid="{6ACB7228-922F-4999-B51C-6EBB0552ACA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67" authorId="10" shapeId="0" xr:uid="{7BF54896-9986-43EE-827F-D47F95075B2B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467" authorId="10" shapeId="0" xr:uid="{10AD4D24-5221-41EE-A2A8-384507380EB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67" authorId="10" shapeId="0" xr:uid="{1EE13FE6-409B-463C-A205-B75496C8C6B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467" authorId="10" shapeId="0" xr:uid="{F9E287CF-7480-4A5F-BFAF-C228A9C3D97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67" authorId="10" shapeId="0" xr:uid="{984608B4-948F-4A56-A399-988C9040A32A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467" authorId="10" shapeId="0" xr:uid="{BF26BB20-9762-4720-8A31-31D4EB9BE66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67" authorId="11" shapeId="0" xr:uid="{FF3CDADD-DD00-4200-933F-08F6DFD801CA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467" authorId="11" shapeId="0" xr:uid="{7E1AC34A-A6B4-498E-8FF1-87054001A1D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467" authorId="11" shapeId="0" xr:uid="{9B984284-A5A3-4957-8AAC-0407834B7AA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68" authorId="12" shapeId="0" xr:uid="{2A3644E1-B042-4A10-A95D-A7368DBF65E6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72" authorId="12" shapeId="0" xr:uid="{BC855AAB-7FDA-4664-B1D1-A056D922D47E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84" authorId="12" shapeId="0" xr:uid="{BF080D5B-9C2C-4F1C-8448-5958846730BC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90" authorId="12" shapeId="0" xr:uid="{62874327-9512-4516-8CA8-E4FE9B0A72EF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98" authorId="14" shapeId="0" xr:uid="{392FF4C5-F5AC-4E03-BEE3-37752394DACE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</t>
        </r>
      </text>
    </comment>
    <comment ref="A1505" authorId="14" shapeId="0" xr:uid="{1CF6D449-9C2B-46CC-AB32-9F6BDD6AA44F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O1505" authorId="10" shapeId="0" xr:uid="{13341BBB-28D3-419D-A89D-7642A12DF81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05" authorId="10" shapeId="0" xr:uid="{88DC8326-09A6-4CA9-8123-DBE080D681D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05" authorId="10" shapeId="0" xr:uid="{AD829133-FCC1-4C17-8215-20C4D97C7F0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05" authorId="10" shapeId="0" xr:uid="{ACB92961-1223-41A5-A1D3-CC38DF828EA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05" authorId="10" shapeId="0" xr:uid="{B8060EBA-DEB4-4D92-864C-9A6E1286FD3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05" authorId="10" shapeId="0" xr:uid="{901B44A1-31C9-4B1C-944E-956D4A8C619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05" authorId="10" shapeId="0" xr:uid="{788C206E-ADAB-4A41-B2AE-0E5A82F12226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05" authorId="10" shapeId="0" xr:uid="{E4AAD702-EC77-4528-8986-8AE7D8AC767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05" authorId="10" shapeId="0" xr:uid="{EE1852AF-11CA-4B7E-AA7C-7C046EC5DC3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505" authorId="10" shapeId="0" xr:uid="{3E309EBB-4D91-4E97-9623-9FDA65701DD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05" authorId="10" shapeId="0" xr:uid="{5FFBDB55-062B-4FB0-AEDA-5DEF4CC2FBA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05" authorId="10" shapeId="0" xr:uid="{2D48BFEE-99DD-41D4-9C4D-CCB6B890DB4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505" authorId="11" shapeId="0" xr:uid="{5913E64D-6C31-40A2-B3DD-99F71B1E66C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505" authorId="11" shapeId="0" xr:uid="{A0A97677-0B63-4D51-A1A4-F33A6556DFD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505" authorId="11" shapeId="0" xr:uid="{918C9A49-FCD3-4E9F-9A4C-129EEB93C3B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25" authorId="12" shapeId="0" xr:uid="{24D56F82-BA99-49DA-A702-421C3FEB6322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26" authorId="14" shapeId="0" xr:uid="{AA23D1F2-8A1C-4C27-99C3-7AD60556A14A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Chemicals</t>
        </r>
      </text>
    </comment>
    <comment ref="Q1526" authorId="10" shapeId="0" xr:uid="{1A10EC46-FDEA-4AF2-97A8-6196BCBDBA5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26" authorId="10" shapeId="0" xr:uid="{3410B879-9716-45DB-946E-31B637765F0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26" authorId="10" shapeId="0" xr:uid="{AE282282-534F-44FF-8C01-C75CC4349CD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26" authorId="10" shapeId="0" xr:uid="{62AD5F72-114D-47DC-8DCD-1E070A9684E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26" authorId="10" shapeId="0" xr:uid="{C1ECA731-15E1-4E0A-9284-DB8928E84C5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26" authorId="10" shapeId="0" xr:uid="{9F599572-DD5B-41AC-A783-00F756C8D2EC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26" authorId="10" shapeId="0" xr:uid="{6187F01B-8D25-4503-85CB-819170A92F6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26" authorId="10" shapeId="0" xr:uid="{F57BC05B-3563-41E2-9DA0-A8C729BBEC04}">
      <text>
        <r>
          <rPr>
            <b/>
            <sz val="9"/>
            <color indexed="81"/>
            <rFont val="Tahoma"/>
            <family val="2"/>
          </rPr>
          <t>&lt;0.3 mg/L</t>
        </r>
      </text>
    </comment>
    <comment ref="Z1526" authorId="10" shapeId="0" xr:uid="{C2E143CE-FC0A-4965-B0AF-5B994E93F2FB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526" authorId="10" shapeId="0" xr:uid="{71921362-EF46-40CD-961C-9BAC1BFD731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26" authorId="10" shapeId="0" xr:uid="{E3C014E2-782C-45CD-BE91-D52DDD512B5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26" authorId="10" shapeId="0" xr:uid="{9456B6FE-1B05-4EDC-A997-A2C173FDCD4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K1526" authorId="11" shapeId="0" xr:uid="{9EFACE7E-0133-4E61-976A-20572D240961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526" authorId="11" shapeId="0" xr:uid="{C6F39246-DE5F-4CD0-B086-E8960AE5BDF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36" authorId="14" shapeId="0" xr:uid="{350FAFCE-150C-4474-8188-60DCB6A79BA3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  <comment ref="A1545" authorId="12" shapeId="0" xr:uid="{013470A6-EEDA-44A9-9710-25CA73047F0C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45" authorId="10" shapeId="0" xr:uid="{C5245F1A-155D-45E2-9AFB-D3853D2604D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545" authorId="10" shapeId="0" xr:uid="{FF3B47FD-5F4C-4FE7-BC37-8E9587527CD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545" authorId="10" shapeId="0" xr:uid="{BFA771EE-CC85-4D5B-9CB1-F5D00D8122F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S1545" authorId="10" shapeId="0" xr:uid="{F23AA1FC-DA13-42C9-B0F4-53972AFDB67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545" authorId="10" shapeId="0" xr:uid="{32A41C41-886C-4D56-BFAA-6E548E52E35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545" authorId="10" shapeId="0" xr:uid="{1D2B73A6-8D19-42D5-9371-FED9A842DF4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545" authorId="10" shapeId="0" xr:uid="{9CBFD865-43A1-4E60-967B-6C2931704D78}">
      <text>
        <r>
          <rPr>
            <b/>
            <sz val="9"/>
            <color indexed="81"/>
            <rFont val="Tahoma"/>
            <family val="2"/>
          </rPr>
          <t>&lt;5.0 ug/L</t>
        </r>
      </text>
    </comment>
    <comment ref="W1545" authorId="10" shapeId="0" xr:uid="{3E31AB53-4C11-4798-9C67-41D944DB982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545" authorId="10" shapeId="0" xr:uid="{10D8680E-B4DB-4262-ADD0-176B677F056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545" authorId="10" shapeId="0" xr:uid="{07C96D47-A41D-4444-8BCF-7CEF886AA2B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545" authorId="10" shapeId="0" xr:uid="{64621DC7-F286-47F2-BE6B-1A555D892AF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545" authorId="10" shapeId="0" xr:uid="{12A73742-0C4F-4BD1-8FA2-B6251706B38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545" authorId="10" shapeId="0" xr:uid="{F2EE0E20-DFD7-4136-BEE5-239672C8C69D}">
      <text>
        <r>
          <rPr>
            <b/>
            <sz val="9"/>
            <color indexed="81"/>
            <rFont val="Tahoma"/>
            <family val="2"/>
          </rPr>
          <t>&lt;200.0 ug/L</t>
        </r>
      </text>
    </comment>
    <comment ref="AJ1545" authorId="11" shapeId="0" xr:uid="{637DBA11-C3EE-40E1-912F-BDC40FCBB5D6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K1545" authorId="11" shapeId="0" xr:uid="{1F4F422B-1560-4833-AFE1-29D73A75516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L1545" authorId="11" shapeId="0" xr:uid="{F5FF2017-B8D4-4CB4-B4BC-C93864D8B9A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546" authorId="7" shapeId="0" xr:uid="{7B1B598A-F745-4594-9D3B-7671012C15F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548" authorId="7" shapeId="0" xr:uid="{9E55F215-8614-4C51-9376-C78BEC70733D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sharedStrings.xml><?xml version="1.0" encoding="utf-8"?>
<sst xmlns="http://schemas.openxmlformats.org/spreadsheetml/2006/main" count="11094" uniqueCount="652">
  <si>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</si>
  <si>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</si>
  <si>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</si>
  <si>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</si>
  <si>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</si>
  <si>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</si>
  <si>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</si>
  <si>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</si>
  <si>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</si>
  <si>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</si>
  <si>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</si>
  <si>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</si>
  <si>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</si>
  <si>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</si>
  <si>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</si>
  <si>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</si>
  <si>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</si>
  <si>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</si>
  <si>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</si>
  <si>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</si>
  <si>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</si>
  <si>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</si>
  <si>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</si>
  <si>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</si>
  <si>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</si>
  <si>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</si>
  <si>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</si>
  <si>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</si>
  <si>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</si>
  <si>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</si>
  <si>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</si>
  <si>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</si>
  <si>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</si>
  <si>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</si>
  <si>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</si>
  <si>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</si>
  <si>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</si>
  <si>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</si>
  <si>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</si>
  <si>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</si>
  <si>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</si>
  <si>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</si>
  <si>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</si>
  <si>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</si>
  <si>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</si>
  <si>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</si>
  <si>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</si>
  <si>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</si>
  <si>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</si>
  <si>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</si>
  <si>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</si>
  <si>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</si>
  <si>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</si>
  <si>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</si>
  <si>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</si>
  <si>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</si>
  <si>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</si>
  <si>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</si>
  <si>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</si>
  <si>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</si>
  <si>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</si>
  <si>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</si>
  <si>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</si>
  <si>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</si>
  <si>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</si>
  <si>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</si>
  <si>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</si>
  <si>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</si>
  <si>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</si>
  <si>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</si>
  <si>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</si>
  <si>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</si>
  <si>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</si>
  <si>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</si>
  <si>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</si>
  <si>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</si>
  <si>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</si>
  <si>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</si>
  <si>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</si>
  <si>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</si>
  <si>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</si>
  <si>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</si>
  <si>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</si>
  <si>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</si>
  <si>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</si>
  <si>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</si>
  <si>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</si>
  <si>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</si>
  <si>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Fall Creek at 2700 Fall Creek Pkwy N. Dr.</t>
  </si>
  <si>
    <t>N39 50 07.8 W86 07 05.4</t>
  </si>
  <si>
    <t>16 S 575461 4409859</t>
  </si>
  <si>
    <t>Acute Aquatic Criteria (34)</t>
  </si>
  <si>
    <t>Chronic Aquatic Criteria (21)</t>
  </si>
  <si>
    <t>Date</t>
  </si>
  <si>
    <t>Time</t>
  </si>
  <si>
    <t>Redox</t>
  </si>
  <si>
    <t>Depth</t>
  </si>
  <si>
    <t>Batt</t>
  </si>
  <si>
    <t>E. Coli</t>
  </si>
  <si>
    <t>average</t>
  </si>
  <si>
    <t>geo. mean</t>
  </si>
  <si>
    <t>S04</t>
  </si>
  <si>
    <t>VOCs</t>
  </si>
  <si>
    <t>HHMMSS</t>
  </si>
  <si>
    <t xml:space="preserve"> uS/cm</t>
  </si>
  <si>
    <t xml:space="preserve">g/l </t>
  </si>
  <si>
    <t>mg/l</t>
  </si>
  <si>
    <t>deg C</t>
  </si>
  <si>
    <t xml:space="preserve">   mV</t>
  </si>
  <si>
    <t xml:space="preserve"> feet</t>
  </si>
  <si>
    <t>volts</t>
  </si>
  <si>
    <t>MPN/100mL</t>
  </si>
  <si>
    <t>N/A</t>
  </si>
  <si>
    <t>Frozen, no sample.</t>
  </si>
  <si>
    <t>Feb. 10</t>
  </si>
  <si>
    <t>&lt;DL</t>
  </si>
  <si>
    <t>Mar. 10</t>
  </si>
  <si>
    <t>Apr. 10</t>
  </si>
  <si>
    <t>May. 10</t>
  </si>
  <si>
    <t>###</t>
  </si>
  <si>
    <t>Jun. 10</t>
  </si>
  <si>
    <t>Jul. 10</t>
  </si>
  <si>
    <t>Aug. 10</t>
  </si>
  <si>
    <t>Sept. 10</t>
  </si>
  <si>
    <t>Oct. 10</t>
  </si>
  <si>
    <t>Nov. 10</t>
  </si>
  <si>
    <t>unable to sample.</t>
  </si>
  <si>
    <t>Dec. 10</t>
  </si>
  <si>
    <t>Jan. 11</t>
  </si>
  <si>
    <t>Feb. 11</t>
  </si>
  <si>
    <t>Mar. 11</t>
  </si>
  <si>
    <t>Apr. 11</t>
  </si>
  <si>
    <t>May. 11</t>
  </si>
  <si>
    <t>Jun. 11</t>
  </si>
  <si>
    <t>Jul. 11</t>
  </si>
  <si>
    <t>Aug. 11</t>
  </si>
  <si>
    <t>Sept. 11</t>
  </si>
  <si>
    <t>NA</t>
  </si>
  <si>
    <t>Oct. 11</t>
  </si>
  <si>
    <t>####</t>
  </si>
  <si>
    <t>Nov. 11</t>
  </si>
  <si>
    <t>Dec. 11</t>
  </si>
  <si>
    <t>Jan. 12</t>
  </si>
  <si>
    <t>Feb. 12</t>
  </si>
  <si>
    <t>Mar. 12</t>
  </si>
  <si>
    <t>Apr. 12</t>
  </si>
  <si>
    <t>May. 12</t>
  </si>
  <si>
    <t>Jun. 12</t>
  </si>
  <si>
    <t>Jul. 12</t>
  </si>
  <si>
    <t>Aug. 12</t>
  </si>
  <si>
    <t>Sept. 12</t>
  </si>
  <si>
    <t>Oct. 12</t>
  </si>
  <si>
    <t>Nov. 12</t>
  </si>
  <si>
    <t>Dec. 12</t>
  </si>
  <si>
    <t>Jan.13</t>
  </si>
  <si>
    <t>Feb.13</t>
  </si>
  <si>
    <t>Mar.13</t>
  </si>
  <si>
    <t>Apr.13</t>
  </si>
  <si>
    <t>May.13</t>
  </si>
  <si>
    <t>Jun.13</t>
  </si>
  <si>
    <t>Jul.13</t>
  </si>
  <si>
    <t>Aug.13</t>
  </si>
  <si>
    <t>Sept.13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</si>
  <si>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</si>
  <si>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</si>
  <si>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</si>
  <si>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</si>
  <si>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</si>
  <si>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</si>
  <si>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</si>
  <si>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</si>
  <si>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</si>
  <si>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</si>
  <si>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</si>
  <si>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Sept.14</t>
  </si>
  <si>
    <t>Oct.14</t>
  </si>
  <si>
    <t>Nov.14</t>
  </si>
  <si>
    <t>Dec.14</t>
  </si>
  <si>
    <t>Jan.15</t>
  </si>
  <si>
    <t>Feb.15</t>
  </si>
  <si>
    <t>Mar.15</t>
  </si>
  <si>
    <t>Apr.15</t>
  </si>
  <si>
    <t>May.15</t>
  </si>
  <si>
    <t>Jun.15</t>
  </si>
  <si>
    <t>Jul.15</t>
  </si>
  <si>
    <t>Aug.15</t>
  </si>
  <si>
    <t>Sept.15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</si>
  <si>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</si>
  <si>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</si>
  <si>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</si>
  <si>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</si>
  <si>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</si>
  <si>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</si>
  <si>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</si>
  <si>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</si>
  <si>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</si>
  <si>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</si>
  <si>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</si>
  <si>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Sept.16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</si>
  <si>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</si>
  <si>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</si>
  <si>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</si>
  <si>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</si>
  <si>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</si>
  <si>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</si>
  <si>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</si>
  <si>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</si>
  <si>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</si>
  <si>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</si>
  <si>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</si>
  <si>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Sept.17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</si>
  <si>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</si>
  <si>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</si>
  <si>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</si>
  <si>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</si>
  <si>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</si>
  <si>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</si>
  <si>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</si>
  <si>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</si>
  <si>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</si>
  <si>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</si>
  <si>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</si>
  <si>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Sept.18</t>
  </si>
  <si>
    <t>Oct.18</t>
  </si>
  <si>
    <t>Nov.18</t>
  </si>
  <si>
    <t>Dec.18</t>
  </si>
  <si>
    <t>Jan.19</t>
  </si>
  <si>
    <t>Data lost</t>
  </si>
  <si>
    <t>Feb.19</t>
  </si>
  <si>
    <t>Mar.19</t>
  </si>
  <si>
    <t>Apr.19</t>
  </si>
  <si>
    <t>May.19</t>
  </si>
  <si>
    <t>Unable to sample</t>
  </si>
  <si>
    <t>Error</t>
  </si>
  <si>
    <t>Jun.19</t>
  </si>
  <si>
    <t>Jul.19</t>
  </si>
  <si>
    <t>Aug.19</t>
  </si>
  <si>
    <t>Sept.19</t>
  </si>
  <si>
    <t>Oct.19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</si>
  <si>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</si>
  <si>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</si>
  <si>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</si>
  <si>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</si>
  <si>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</si>
  <si>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</si>
  <si>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</si>
  <si>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</si>
  <si>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Jul.20</t>
  </si>
  <si>
    <t>Aug.20</t>
  </si>
  <si>
    <t>Sep.20</t>
  </si>
  <si>
    <t>Oct.20</t>
  </si>
  <si>
    <t>Nov.20</t>
  </si>
  <si>
    <t>Dec.20</t>
  </si>
  <si>
    <t>Fall Ck @ Fall Ck Pkwy</t>
  </si>
  <si>
    <t>Fall Ck @ 30th</t>
  </si>
  <si>
    <t>Fall Ck @ Central</t>
  </si>
  <si>
    <t>Fall Ck @ Illinois</t>
  </si>
  <si>
    <t>Jan.21</t>
  </si>
  <si>
    <t>Fall Ck @ MLK</t>
  </si>
  <si>
    <t>Frozen</t>
  </si>
  <si>
    <t>Fall Ck @ Indiana</t>
  </si>
  <si>
    <t>Feb.21</t>
  </si>
  <si>
    <t>Mar.21</t>
  </si>
  <si>
    <t>Apr.21</t>
  </si>
  <si>
    <t>May.21</t>
  </si>
  <si>
    <t>Jun.21</t>
  </si>
  <si>
    <t>Jul.21</t>
  </si>
  <si>
    <t>Aug.21</t>
  </si>
  <si>
    <t>Sept.21</t>
  </si>
  <si>
    <t>Oct.21</t>
  </si>
  <si>
    <t>Nov.21</t>
  </si>
  <si>
    <t>Dec.21</t>
  </si>
  <si>
    <t>Jan.22</t>
  </si>
  <si>
    <t>Barometer (mmHg)</t>
  </si>
  <si>
    <t>Feb.22</t>
  </si>
  <si>
    <t>Mar.22</t>
  </si>
  <si>
    <t>Apr.22</t>
  </si>
  <si>
    <t>May.22</t>
  </si>
  <si>
    <t>Jun.22</t>
  </si>
  <si>
    <t>Jul.22</t>
  </si>
  <si>
    <t>Aug.22</t>
  </si>
  <si>
    <t>Data Lost</t>
  </si>
  <si>
    <t>Sep.22</t>
  </si>
  <si>
    <t>Oct.22</t>
  </si>
  <si>
    <t>Nov.22</t>
  </si>
  <si>
    <t>Dec.22</t>
  </si>
  <si>
    <t>Jan.23</t>
  </si>
  <si>
    <t>Feb.23</t>
  </si>
  <si>
    <t>Mar.23</t>
  </si>
  <si>
    <t>Apr.23</t>
  </si>
  <si>
    <t>May.23</t>
  </si>
  <si>
    <t>Jun.23</t>
  </si>
  <si>
    <t xml:space="preserve"> 10:53:59</t>
  </si>
  <si>
    <t>Jul.23</t>
  </si>
  <si>
    <t>Data lost, battery died</t>
  </si>
  <si>
    <t>Aug.23</t>
  </si>
  <si>
    <t>Sep.23</t>
  </si>
  <si>
    <t xml:space="preserve">No data </t>
  </si>
  <si>
    <t>Oct.23</t>
  </si>
  <si>
    <t>Nov.23</t>
  </si>
  <si>
    <t>Dec.23</t>
  </si>
  <si>
    <t>Fall Creek at 30th St.</t>
  </si>
  <si>
    <t>N39 48 37.7 W86 08 31.7</t>
  </si>
  <si>
    <t>16 S 573429 4407072</t>
  </si>
  <si>
    <t>Std. Grab</t>
  </si>
  <si>
    <t>Std. Geo. Mean</t>
  </si>
  <si>
    <t xml:space="preserve">  N/A</t>
  </si>
  <si>
    <t xml:space="preserve">  0.1</t>
  </si>
  <si>
    <t xml:space="preserve">  1.0</t>
  </si>
  <si>
    <t>Jan. 97</t>
  </si>
  <si>
    <t>Feb. 97</t>
  </si>
  <si>
    <t>Mar. 97</t>
  </si>
  <si>
    <t>Apr. 97</t>
  </si>
  <si>
    <t>May. 97</t>
  </si>
  <si>
    <t>Jun. 97</t>
  </si>
  <si>
    <t>87.5^</t>
  </si>
  <si>
    <t>70.5^</t>
  </si>
  <si>
    <t>102334</t>
  </si>
  <si>
    <t>5.77</t>
  </si>
  <si>
    <t>7.39</t>
  </si>
  <si>
    <t>17.04</t>
  </si>
  <si>
    <t>14.9&amp;</t>
  </si>
  <si>
    <t>104122</t>
  </si>
  <si>
    <t>7.33</t>
  </si>
  <si>
    <t>12.00</t>
  </si>
  <si>
    <t xml:space="preserve">  0.9</t>
  </si>
  <si>
    <t>16.0&amp;</t>
  </si>
  <si>
    <t>090614</t>
  </si>
  <si>
    <t>8.49</t>
  </si>
  <si>
    <t>7.15</t>
  </si>
  <si>
    <t>5.89</t>
  </si>
  <si>
    <t>15.1&amp;</t>
  </si>
  <si>
    <t>094617</t>
  </si>
  <si>
    <t>10.22</t>
  </si>
  <si>
    <t>4.61</t>
  </si>
  <si>
    <t>14.7&amp;</t>
  </si>
  <si>
    <t>100744</t>
  </si>
  <si>
    <t>12.95</t>
  </si>
  <si>
    <t>7.66</t>
  </si>
  <si>
    <t>4.35</t>
  </si>
  <si>
    <t xml:space="preserve">  2.0</t>
  </si>
  <si>
    <t xml:space="preserve">  51</t>
  </si>
  <si>
    <t>101708</t>
  </si>
  <si>
    <t>11.69</t>
  </si>
  <si>
    <t>7.82</t>
  </si>
  <si>
    <t>5.66</t>
  </si>
  <si>
    <t>15.6&amp;</t>
  </si>
  <si>
    <t>14.3&amp;</t>
  </si>
  <si>
    <t>14.6&amp;</t>
  </si>
  <si>
    <t>13.2&amp;</t>
  </si>
  <si>
    <t>14.2&amp;</t>
  </si>
  <si>
    <t>Mar.98</t>
  </si>
  <si>
    <t>15.2&amp;</t>
  </si>
  <si>
    <t>15.8&amp;</t>
  </si>
  <si>
    <t>15.9&amp;</t>
  </si>
  <si>
    <t>15.5&amp;</t>
  </si>
  <si>
    <t>Apr.98</t>
  </si>
  <si>
    <t>15.7&amp;</t>
  </si>
  <si>
    <t>14.5&amp;</t>
  </si>
  <si>
    <t>15.0&amp;</t>
  </si>
  <si>
    <t>May.98</t>
  </si>
  <si>
    <t>15.4&amp;</t>
  </si>
  <si>
    <t>12.9&amp;</t>
  </si>
  <si>
    <t>14.0&amp;</t>
  </si>
  <si>
    <t>Jun.98</t>
  </si>
  <si>
    <t>15.3&amp;</t>
  </si>
  <si>
    <t>###.#</t>
  </si>
  <si>
    <t>Jul.98</t>
  </si>
  <si>
    <t>#.##</t>
  </si>
  <si>
    <t>Aug.98</t>
  </si>
  <si>
    <t>Sept.98</t>
  </si>
  <si>
    <t>14.8&amp;</t>
  </si>
  <si>
    <t>Oct.98</t>
  </si>
  <si>
    <t>Nov.98</t>
  </si>
  <si>
    <t>Dec.98</t>
  </si>
  <si>
    <t>Feb.99</t>
  </si>
  <si>
    <t>Mar.99</t>
  </si>
  <si>
    <t>Apr.99</t>
  </si>
  <si>
    <t>May.99</t>
  </si>
  <si>
    <t>Jun.99</t>
  </si>
  <si>
    <t>Jul.99</t>
  </si>
  <si>
    <t>Aug.99</t>
  </si>
  <si>
    <t>Sept.99</t>
  </si>
  <si>
    <t>Oct.99</t>
  </si>
  <si>
    <t>Nov.99</t>
  </si>
  <si>
    <t>Dec.99</t>
  </si>
  <si>
    <t>Jan.00</t>
  </si>
  <si>
    <t>0?</t>
  </si>
  <si>
    <t>Feb.00</t>
  </si>
  <si>
    <t>Mar.00</t>
  </si>
  <si>
    <t>Apr.00</t>
  </si>
  <si>
    <t>May.00</t>
  </si>
  <si>
    <t>Jun.00</t>
  </si>
  <si>
    <t>Jul.00</t>
  </si>
  <si>
    <t>No Sample Taken/ Construction On Bridge</t>
  </si>
  <si>
    <t>Aug.00</t>
  </si>
  <si>
    <t>Sept.00</t>
  </si>
  <si>
    <t>Oct.00</t>
  </si>
  <si>
    <t>Nov.00</t>
  </si>
  <si>
    <t>HYDROLAB OUT OF SERVICE</t>
  </si>
  <si>
    <t>Dec.00</t>
  </si>
  <si>
    <t>Jan.01</t>
  </si>
  <si>
    <t>Feb.01</t>
  </si>
  <si>
    <t>Mar.01</t>
  </si>
  <si>
    <t>Apr.01</t>
  </si>
  <si>
    <t>May.01</t>
  </si>
  <si>
    <t>Jun.01</t>
  </si>
  <si>
    <t>Jul.01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</si>
  <si>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</si>
  <si>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</si>
  <si>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</si>
  <si>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</si>
  <si>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</si>
  <si>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</si>
  <si>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</si>
  <si>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</si>
  <si>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</si>
  <si>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Sampling suspended during TMDL Project</t>
  </si>
  <si>
    <t>Nov.02</t>
  </si>
  <si>
    <t>Dec.02</t>
  </si>
  <si>
    <t>Jan.03</t>
  </si>
  <si>
    <t>No Sampling due to snowstorm.</t>
  </si>
  <si>
    <t>No sample due to snowstorm</t>
  </si>
  <si>
    <t>Feb.03</t>
  </si>
  <si>
    <t>Mar.03</t>
  </si>
  <si>
    <t>Apr.03</t>
  </si>
  <si>
    <t>May.03</t>
  </si>
  <si>
    <t>Jun.03</t>
  </si>
  <si>
    <t>Jul.03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</si>
  <si>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</si>
  <si>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</si>
  <si>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</si>
  <si>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</si>
  <si>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</si>
  <si>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</si>
  <si>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</si>
  <si>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</si>
  <si>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</si>
  <si>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</si>
  <si>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</si>
  <si>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</si>
  <si>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</si>
  <si>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Sept.04</t>
  </si>
  <si>
    <t>(TCE)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</si>
  <si>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</si>
  <si>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</si>
  <si>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</si>
  <si>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</si>
  <si>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</si>
  <si>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</si>
  <si>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</si>
  <si>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</si>
  <si>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June.05</t>
  </si>
  <si>
    <t>July.05</t>
  </si>
  <si>
    <t>Aug.05</t>
  </si>
  <si>
    <t>Sept.05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</si>
  <si>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</si>
  <si>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</si>
  <si>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</si>
  <si>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</si>
  <si>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</si>
  <si>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</si>
  <si>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</si>
  <si>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</si>
  <si>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</si>
  <si>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</si>
  <si>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</si>
  <si>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Sept.06</t>
  </si>
  <si>
    <t>Oct.06</t>
  </si>
  <si>
    <t>Nov.06</t>
  </si>
  <si>
    <t>Dec.06</t>
  </si>
  <si>
    <t>Jan.07</t>
  </si>
  <si>
    <t>Inclement weather, no samples</t>
  </si>
  <si>
    <t>Feb.07</t>
  </si>
  <si>
    <t>Mar.07</t>
  </si>
  <si>
    <t>Apr.07</t>
  </si>
  <si>
    <t>May.07</t>
  </si>
  <si>
    <t>Jun.07</t>
  </si>
  <si>
    <t>Jul.07</t>
  </si>
  <si>
    <t>Aug.07</t>
  </si>
  <si>
    <t>Sept.07</t>
  </si>
  <si>
    <t>DL</t>
  </si>
  <si>
    <t>Oct.07</t>
  </si>
  <si>
    <t>Nov.07</t>
  </si>
  <si>
    <t>Dec.07</t>
  </si>
  <si>
    <t>Jan.08</t>
  </si>
  <si>
    <t>Feb.08</t>
  </si>
  <si>
    <t>Mar.08</t>
  </si>
  <si>
    <t>Apr.08</t>
  </si>
  <si>
    <t>May.08</t>
  </si>
  <si>
    <t>Jun.08</t>
  </si>
  <si>
    <t>Jul.08</t>
  </si>
  <si>
    <t>Aug.08</t>
  </si>
  <si>
    <t>Sept.08</t>
  </si>
  <si>
    <t>Oct.08</t>
  </si>
  <si>
    <t>Nov.08</t>
  </si>
  <si>
    <t>Dec.08</t>
  </si>
  <si>
    <t>Jan.09</t>
  </si>
  <si>
    <t>Feb.09</t>
  </si>
  <si>
    <t>Mar.09</t>
  </si>
  <si>
    <t>Apr.09</t>
  </si>
  <si>
    <t>May.09</t>
  </si>
  <si>
    <t>Jun.09</t>
  </si>
  <si>
    <t>Jul.09</t>
  </si>
  <si>
    <t>Aug.09</t>
  </si>
  <si>
    <t>Sept.09</t>
  </si>
  <si>
    <t>Chloroform 1.2</t>
  </si>
  <si>
    <t>Oct.09</t>
  </si>
  <si>
    <t>Nov.09</t>
  </si>
  <si>
    <t>Dec.09</t>
  </si>
  <si>
    <t>Jan. 10</t>
  </si>
  <si>
    <t>Tetrachloroethene 0.58</t>
  </si>
  <si>
    <t>BDL</t>
  </si>
  <si>
    <t>No data--bridge construction</t>
  </si>
  <si>
    <t>Construction on Bridge</t>
  </si>
  <si>
    <t>data lost</t>
  </si>
  <si>
    <t xml:space="preserve"> 9:59:37</t>
  </si>
  <si>
    <t>Fall Creek at Central Ave.</t>
  </si>
  <si>
    <t>N39 48 20.1 W86 08 58.7</t>
  </si>
  <si>
    <t>16 S 572792 4406524</t>
  </si>
  <si>
    <t xml:space="preserve">  0.4</t>
  </si>
  <si>
    <t xml:space="preserve">  1.3</t>
  </si>
  <si>
    <t>Apr.97</t>
  </si>
  <si>
    <t>May.97</t>
  </si>
  <si>
    <t>Jun.97</t>
  </si>
  <si>
    <t>87.1^</t>
  </si>
  <si>
    <t>70.0^</t>
  </si>
  <si>
    <t>103249</t>
  </si>
  <si>
    <t>6.43</t>
  </si>
  <si>
    <t>16.88</t>
  </si>
  <si>
    <t xml:space="preserve">  1.8</t>
  </si>
  <si>
    <t>105208</t>
  </si>
  <si>
    <t>6.92</t>
  </si>
  <si>
    <t>11.66</t>
  </si>
  <si>
    <t xml:space="preserve">  1.4</t>
  </si>
  <si>
    <t>091359</t>
  </si>
  <si>
    <t>8.63</t>
  </si>
  <si>
    <t>7.30</t>
  </si>
  <si>
    <t>5.74</t>
  </si>
  <si>
    <t>100830</t>
  </si>
  <si>
    <t>10.05</t>
  </si>
  <si>
    <t>7.28</t>
  </si>
  <si>
    <t>4.81</t>
  </si>
  <si>
    <t xml:space="preserve">  0.3</t>
  </si>
  <si>
    <t>14.4&amp;</t>
  </si>
  <si>
    <t>101842</t>
  </si>
  <si>
    <t>12.46</t>
  </si>
  <si>
    <t>7.62</t>
  </si>
  <si>
    <t>4.49</t>
  </si>
  <si>
    <t xml:space="preserve">  1.9</t>
  </si>
  <si>
    <t xml:space="preserve">  65</t>
  </si>
  <si>
    <t>102619</t>
  </si>
  <si>
    <t>10.98</t>
  </si>
  <si>
    <t>5.67</t>
  </si>
  <si>
    <t>13.0&amp;</t>
  </si>
  <si>
    <t>DATA NOT STORED</t>
  </si>
  <si>
    <t>DATA NOT ENTERED</t>
  </si>
  <si>
    <t>20.00#</t>
  </si>
  <si>
    <t>.13.5</t>
  </si>
  <si>
    <t>BRIDGE OUT NO SAMPLE</t>
  </si>
  <si>
    <t>utility work @ bridge - no sample</t>
  </si>
  <si>
    <t xml:space="preserve"> 9:24:13</t>
  </si>
  <si>
    <t>Fall Creek at Illinois St.</t>
  </si>
  <si>
    <t>N39 48 09.0 W86 09 32.4</t>
  </si>
  <si>
    <t>16 S 571995 4406176</t>
  </si>
  <si>
    <t>Manganes</t>
  </si>
  <si>
    <t>No sample</t>
  </si>
  <si>
    <t>Bridge closed for construction</t>
  </si>
  <si>
    <t>not sampled</t>
  </si>
  <si>
    <t>Road construction, unable to sample</t>
  </si>
  <si>
    <t>No data</t>
  </si>
  <si>
    <t xml:space="preserve"> 10:18:07</t>
  </si>
  <si>
    <t xml:space="preserve"> 9:44:22</t>
  </si>
  <si>
    <t>Fall Creek at Martin L. King</t>
  </si>
  <si>
    <t>N39 47 49.8 W86 10 09.9</t>
  </si>
  <si>
    <t>16 S 571109 4405576</t>
  </si>
  <si>
    <t xml:space="preserve">  1.5</t>
  </si>
  <si>
    <t>Jan.97</t>
  </si>
  <si>
    <t>Feb.97</t>
  </si>
  <si>
    <t>Mar.97</t>
  </si>
  <si>
    <t>86.2^</t>
  </si>
  <si>
    <t>68.9^</t>
  </si>
  <si>
    <t>105238</t>
  </si>
  <si>
    <t>7.67</t>
  </si>
  <si>
    <t>7.60</t>
  </si>
  <si>
    <t>17.77</t>
  </si>
  <si>
    <t>111413</t>
  </si>
  <si>
    <t>7.99</t>
  </si>
  <si>
    <t>12.83</t>
  </si>
  <si>
    <t>093334</t>
  </si>
  <si>
    <t>8.86</t>
  </si>
  <si>
    <t>7.45</t>
  </si>
  <si>
    <t>5.59</t>
  </si>
  <si>
    <t>104729</t>
  </si>
  <si>
    <t>8.72</t>
  </si>
  <si>
    <t>7.29</t>
  </si>
  <si>
    <t>5.34</t>
  </si>
  <si>
    <t>STREAM VISUALLY IMPACTED BY SEWAGE.</t>
  </si>
  <si>
    <t>104155</t>
  </si>
  <si>
    <t>12.89</t>
  </si>
  <si>
    <t>7.64</t>
  </si>
  <si>
    <t>4.23</t>
  </si>
  <si>
    <t xml:space="preserve">  0.6</t>
  </si>
  <si>
    <t xml:space="preserve">  63</t>
  </si>
  <si>
    <t>104441</t>
  </si>
  <si>
    <t>11.30</t>
  </si>
  <si>
    <t>13.1&amp;</t>
  </si>
  <si>
    <t>11.8&amp;</t>
  </si>
  <si>
    <t>12.8&amp;</t>
  </si>
  <si>
    <t>14.1&amp;</t>
  </si>
  <si>
    <t>13.9&amp;</t>
  </si>
  <si>
    <t>TCE - 10 ppb</t>
  </si>
  <si>
    <t>Note:  Field Blank had 1 ppb toluene.</t>
  </si>
  <si>
    <t>LOST BUCKET</t>
  </si>
  <si>
    <t>Fall Creek at Indiana Ave. (old Stadium Dr.)</t>
  </si>
  <si>
    <t>N39 46 54.5 W86 10 36.6</t>
  </si>
  <si>
    <t>16 S 570490 4403864</t>
  </si>
  <si>
    <t xml:space="preserve">  1.1</t>
  </si>
  <si>
    <t>85.6^</t>
  </si>
  <si>
    <t>67.4^</t>
  </si>
  <si>
    <t>111605</t>
  </si>
  <si>
    <t>8.52</t>
  </si>
  <si>
    <t>7.69</t>
  </si>
  <si>
    <t>18.20</t>
  </si>
  <si>
    <t>114148</t>
  </si>
  <si>
    <t>8.71</t>
  </si>
  <si>
    <t>7.53</t>
  </si>
  <si>
    <t>13.06</t>
  </si>
  <si>
    <t>094824</t>
  </si>
  <si>
    <t>9.84</t>
  </si>
  <si>
    <t>5.44</t>
  </si>
  <si>
    <t>111733</t>
  </si>
  <si>
    <t>13.57</t>
  </si>
  <si>
    <t>4.18</t>
  </si>
  <si>
    <t>110421</t>
  </si>
  <si>
    <t>12.91</t>
  </si>
  <si>
    <t>4.89</t>
  </si>
  <si>
    <t xml:space="preserve">  59</t>
  </si>
  <si>
    <t>110135</t>
  </si>
  <si>
    <t>11.08</t>
  </si>
  <si>
    <t>7.81</t>
  </si>
  <si>
    <t>5.94</t>
  </si>
  <si>
    <t xml:space="preserve">  0.0</t>
  </si>
  <si>
    <t>13.8&amp;</t>
  </si>
  <si>
    <t>Tetrachloroethene</t>
  </si>
  <si>
    <t>Chloroform</t>
  </si>
  <si>
    <t>chloroform</t>
  </si>
  <si>
    <t>no access</t>
  </si>
  <si>
    <t>5.5 Tetrachloroethene</t>
  </si>
  <si>
    <t>No Data</t>
  </si>
  <si>
    <t>not sampled, construction</t>
  </si>
  <si>
    <t xml:space="preserve"> 10:21:07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</si>
</sst>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mmmyy"/>
    <numFmt numFmtId="166" formatCode="h:mm:ss;@"/>
    <numFmt numFmtId="167" formatCode="h:mm;@"/>
    <numFmt numFmtId="168" formatCode="dmmm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4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53"/>
      <name val="Arial"/>
      <family val="2"/>
    </font>
    <font>
      <sz val="12"/>
      <color rgb="FFFF0000"/>
      <name val="Arial"/>
      <family val="2"/>
    </font>
    <font>
      <sz val="10"/>
      <color indexed="81"/>
      <name val="Tahoma"/>
      <family val="2"/>
    </font>
    <font>
      <sz val="12"/>
      <color indexed="20"/>
      <name val="Arial"/>
      <family val="2"/>
    </font>
    <font>
      <sz val="72"/>
      <color indexed="81"/>
      <name val="Tahoma"/>
      <family val="2"/>
    </font>
    <font>
      <b/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4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0" fontId="3" fillId="0" borderId="0" xfId="4" applyFont="1" applyAlignment="1">
      <alignment horizontal="left"/>
    </xf>
    <xf numFmtId="0" fontId="19" fillId="0" borderId="0" xfId="4" applyFont="1"/>
    <xf numFmtId="0" fontId="19" fillId="0" borderId="0" xfId="4" applyFont="1" applyAlignment="1">
      <alignment horizontal="right"/>
    </xf>
    <xf numFmtId="0" fontId="20" fillId="0" borderId="0" xfId="0" applyFont="1"/>
    <xf numFmtId="0" fontId="21" fillId="0" borderId="0" xfId="4" applyFont="1" applyAlignment="1">
      <alignment horizontal="right"/>
    </xf>
    <xf numFmtId="2" fontId="19" fillId="0" borderId="0" xfId="4" applyNumberFormat="1" applyFont="1" applyAlignment="1">
      <alignment horizontal="right"/>
    </xf>
    <xf numFmtId="0" fontId="22" fillId="0" borderId="0" xfId="6" applyFont="1" applyAlignment="1">
      <alignment horizontal="right"/>
    </xf>
    <xf numFmtId="0" fontId="23" fillId="0" borderId="0" xfId="6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24" fillId="0" borderId="0" xfId="0" applyNumberFormat="1" applyFont="1"/>
    <xf numFmtId="2" fontId="25" fillId="0" borderId="0" xfId="0" applyNumberFormat="1" applyFont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4" fillId="0" borderId="0" xfId="0" applyFont="1"/>
    <xf numFmtId="164" fontId="24" fillId="0" borderId="0" xfId="0" applyNumberFormat="1" applyFont="1" applyAlignment="1">
      <alignment horizontal="right"/>
    </xf>
    <xf numFmtId="2" fontId="2" fillId="0" borderId="0" xfId="0" applyNumberFormat="1" applyFont="1"/>
    <xf numFmtId="2" fontId="20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" fontId="24" fillId="0" borderId="0" xfId="7" applyNumberFormat="1" applyFont="1"/>
    <xf numFmtId="2" fontId="2" fillId="0" borderId="0" xfId="7" applyNumberFormat="1" applyFont="1"/>
    <xf numFmtId="0" fontId="21" fillId="0" borderId="0" xfId="7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46" fontId="20" fillId="0" borderId="0" xfId="0" applyNumberFormat="1" applyFont="1"/>
    <xf numFmtId="46" fontId="19" fillId="0" borderId="0" xfId="0" applyNumberFormat="1" applyFont="1"/>
    <xf numFmtId="21" fontId="20" fillId="0" borderId="0" xfId="0" applyNumberFormat="1" applyFont="1"/>
    <xf numFmtId="21" fontId="19" fillId="0" borderId="0" xfId="0" applyNumberFormat="1" applyFont="1"/>
    <xf numFmtId="1" fontId="24" fillId="0" borderId="0" xfId="0" applyNumberFormat="1" applyFont="1" applyAlignment="1">
      <alignment vertical="top"/>
    </xf>
    <xf numFmtId="166" fontId="19" fillId="0" borderId="0" xfId="0" applyNumberFormat="1" applyFont="1"/>
    <xf numFmtId="3" fontId="24" fillId="0" borderId="0" xfId="0" applyNumberFormat="1" applyFont="1" applyAlignment="1">
      <alignment vertical="top"/>
    </xf>
    <xf numFmtId="0" fontId="21" fillId="0" borderId="0" xfId="4" applyFont="1"/>
    <xf numFmtId="166" fontId="20" fillId="0" borderId="0" xfId="0" applyNumberFormat="1" applyFont="1"/>
    <xf numFmtId="21" fontId="19" fillId="0" borderId="0" xfId="4" applyNumberFormat="1" applyFont="1"/>
    <xf numFmtId="167" fontId="19" fillId="0" borderId="0" xfId="0" applyNumberFormat="1" applyFont="1"/>
    <xf numFmtId="166" fontId="19" fillId="0" borderId="0" xfId="3" applyNumberFormat="1" applyFont="1"/>
    <xf numFmtId="0" fontId="19" fillId="0" borderId="0" xfId="3" applyFont="1"/>
    <xf numFmtId="165" fontId="20" fillId="0" borderId="0" xfId="8" applyNumberFormat="1" applyFont="1" applyAlignment="1">
      <alignment horizontal="right"/>
    </xf>
    <xf numFmtId="46" fontId="19" fillId="0" borderId="0" xfId="9" applyNumberFormat="1" applyFont="1"/>
    <xf numFmtId="0" fontId="20" fillId="0" borderId="0" xfId="8" applyFont="1"/>
    <xf numFmtId="46" fontId="19" fillId="0" borderId="0" xfId="10" applyNumberFormat="1" applyFont="1"/>
    <xf numFmtId="46" fontId="19" fillId="0" borderId="0" xfId="11" applyNumberFormat="1" applyFont="1"/>
    <xf numFmtId="165" fontId="19" fillId="0" borderId="0" xfId="11" applyNumberFormat="1" applyFont="1" applyAlignment="1">
      <alignment horizontal="right"/>
    </xf>
    <xf numFmtId="0" fontId="19" fillId="0" borderId="0" xfId="11" applyFont="1"/>
    <xf numFmtId="165" fontId="20" fillId="0" borderId="0" xfId="0" applyNumberFormat="1" applyFont="1" applyAlignment="1">
      <alignment horizontal="right"/>
    </xf>
    <xf numFmtId="165" fontId="19" fillId="0" borderId="0" xfId="12" applyNumberFormat="1" applyFont="1" applyAlignment="1">
      <alignment horizontal="right"/>
    </xf>
    <xf numFmtId="46" fontId="19" fillId="0" borderId="0" xfId="12" applyNumberFormat="1" applyFont="1"/>
    <xf numFmtId="0" fontId="19" fillId="0" borderId="0" xfId="12" applyFont="1"/>
    <xf numFmtId="165" fontId="19" fillId="0" borderId="0" xfId="13" applyNumberFormat="1" applyFont="1" applyAlignment="1">
      <alignment horizontal="right"/>
    </xf>
    <xf numFmtId="46" fontId="19" fillId="0" borderId="0" xfId="13" applyNumberFormat="1" applyFont="1"/>
    <xf numFmtId="0" fontId="19" fillId="0" borderId="0" xfId="13" applyFont="1"/>
    <xf numFmtId="165" fontId="19" fillId="0" borderId="0" xfId="14" applyNumberFormat="1" applyFont="1" applyAlignment="1">
      <alignment horizontal="right"/>
    </xf>
    <xf numFmtId="46" fontId="19" fillId="0" borderId="0" xfId="14" applyNumberFormat="1" applyFont="1"/>
    <xf numFmtId="0" fontId="19" fillId="0" borderId="0" xfId="14" applyFont="1"/>
    <xf numFmtId="165" fontId="19" fillId="0" borderId="0" xfId="15" applyNumberFormat="1" applyFont="1" applyAlignment="1">
      <alignment horizontal="right"/>
    </xf>
    <xf numFmtId="46" fontId="19" fillId="0" borderId="0" xfId="15" applyNumberFormat="1" applyFont="1"/>
    <xf numFmtId="0" fontId="19" fillId="0" borderId="0" xfId="15" applyFont="1"/>
    <xf numFmtId="165" fontId="19" fillId="0" borderId="0" xfId="16" applyNumberFormat="1" applyFont="1" applyAlignment="1">
      <alignment horizontal="right"/>
    </xf>
    <xf numFmtId="166" fontId="19" fillId="0" borderId="0" xfId="16" applyNumberFormat="1" applyFont="1"/>
    <xf numFmtId="0" fontId="19" fillId="0" borderId="0" xfId="16" applyFont="1"/>
    <xf numFmtId="165" fontId="19" fillId="0" borderId="0" xfId="17" applyNumberFormat="1" applyFont="1" applyAlignment="1">
      <alignment horizontal="right"/>
    </xf>
    <xf numFmtId="46" fontId="19" fillId="0" borderId="0" xfId="17" applyNumberFormat="1" applyFont="1"/>
    <xf numFmtId="0" fontId="19" fillId="0" borderId="0" xfId="17" applyFont="1"/>
    <xf numFmtId="165" fontId="19" fillId="0" borderId="0" xfId="18" applyNumberFormat="1" applyFont="1" applyAlignment="1">
      <alignment horizontal="right"/>
    </xf>
    <xf numFmtId="46" fontId="19" fillId="0" borderId="0" xfId="18" applyNumberFormat="1" applyFont="1"/>
    <xf numFmtId="0" fontId="19" fillId="0" borderId="0" xfId="18" applyFont="1"/>
    <xf numFmtId="165" fontId="19" fillId="0" borderId="0" xfId="19" applyNumberFormat="1" applyFont="1" applyAlignment="1">
      <alignment horizontal="right"/>
    </xf>
    <xf numFmtId="46" fontId="19" fillId="0" borderId="0" xfId="19" applyNumberFormat="1" applyFont="1"/>
    <xf numFmtId="0" fontId="19" fillId="0" borderId="0" xfId="19" applyFont="1"/>
    <xf numFmtId="165" fontId="19" fillId="0" borderId="0" xfId="20" applyNumberFormat="1" applyFont="1" applyAlignment="1">
      <alignment horizontal="right"/>
    </xf>
    <xf numFmtId="46" fontId="19" fillId="0" borderId="0" xfId="20" applyNumberFormat="1" applyFont="1"/>
    <xf numFmtId="0" fontId="19" fillId="0" borderId="0" xfId="20" applyFont="1"/>
    <xf numFmtId="165" fontId="19" fillId="0" borderId="0" xfId="21" applyNumberFormat="1" applyFont="1" applyAlignment="1">
      <alignment horizontal="right"/>
    </xf>
    <xf numFmtId="46" fontId="19" fillId="0" borderId="0" xfId="21" applyNumberFormat="1" applyFont="1"/>
    <xf numFmtId="0" fontId="19" fillId="0" borderId="0" xfId="21" applyFont="1"/>
    <xf numFmtId="165" fontId="19" fillId="0" borderId="0" xfId="22" applyNumberFormat="1" applyFont="1" applyAlignment="1">
      <alignment horizontal="right"/>
    </xf>
    <xf numFmtId="46" fontId="19" fillId="0" borderId="0" xfId="22" applyNumberFormat="1" applyFont="1"/>
    <xf numFmtId="0" fontId="19" fillId="0" borderId="0" xfId="22" applyFont="1"/>
    <xf numFmtId="165" fontId="19" fillId="0" borderId="0" xfId="23" applyNumberFormat="1" applyFont="1" applyAlignment="1">
      <alignment horizontal="right"/>
    </xf>
    <xf numFmtId="46" fontId="19" fillId="0" borderId="0" xfId="23" applyNumberFormat="1" applyFont="1"/>
    <xf numFmtId="0" fontId="19" fillId="0" borderId="0" xfId="23" applyFont="1"/>
    <xf numFmtId="46" fontId="19" fillId="0" borderId="0" xfId="24" applyNumberFormat="1" applyFont="1"/>
    <xf numFmtId="165" fontId="19" fillId="0" borderId="0" xfId="25" applyNumberFormat="1" applyFont="1" applyAlignment="1">
      <alignment horizontal="right"/>
    </xf>
    <xf numFmtId="46" fontId="19" fillId="0" borderId="0" xfId="25" applyNumberFormat="1" applyFont="1"/>
    <xf numFmtId="0" fontId="19" fillId="0" borderId="0" xfId="25" applyFont="1"/>
    <xf numFmtId="165" fontId="19" fillId="0" borderId="0" xfId="26" applyNumberFormat="1" applyFont="1" applyAlignment="1">
      <alignment horizontal="right"/>
    </xf>
    <xf numFmtId="46" fontId="19" fillId="0" borderId="0" xfId="26" applyNumberFormat="1" applyFont="1"/>
    <xf numFmtId="0" fontId="19" fillId="0" borderId="0" xfId="26" applyFont="1"/>
    <xf numFmtId="165" fontId="19" fillId="0" borderId="0" xfId="27" applyNumberFormat="1" applyFont="1" applyAlignment="1">
      <alignment horizontal="right"/>
    </xf>
    <xf numFmtId="46" fontId="19" fillId="0" borderId="0" xfId="27" applyNumberFormat="1" applyFont="1"/>
    <xf numFmtId="0" fontId="19" fillId="0" borderId="0" xfId="27" applyFont="1"/>
    <xf numFmtId="166" fontId="19" fillId="0" borderId="0" xfId="27" applyNumberFormat="1" applyFont="1"/>
    <xf numFmtId="165" fontId="19" fillId="0" borderId="0" xfId="28" applyNumberFormat="1" applyFont="1" applyAlignment="1">
      <alignment horizontal="right"/>
    </xf>
    <xf numFmtId="166" fontId="19" fillId="0" borderId="0" xfId="28" applyNumberFormat="1" applyFont="1"/>
    <xf numFmtId="0" fontId="19" fillId="0" borderId="0" xfId="28" applyFont="1"/>
    <xf numFmtId="165" fontId="19" fillId="0" borderId="0" xfId="29" applyNumberFormat="1" applyFont="1" applyAlignment="1">
      <alignment horizontal="right"/>
    </xf>
    <xf numFmtId="166" fontId="19" fillId="0" borderId="0" xfId="29" applyNumberFormat="1" applyFont="1"/>
    <xf numFmtId="0" fontId="19" fillId="0" borderId="0" xfId="29" applyFont="1"/>
    <xf numFmtId="165" fontId="19" fillId="0" borderId="0" xfId="30" applyNumberFormat="1" applyFont="1" applyAlignment="1">
      <alignment horizontal="right"/>
    </xf>
    <xf numFmtId="166" fontId="19" fillId="0" borderId="0" xfId="30" applyNumberFormat="1" applyFont="1"/>
    <xf numFmtId="0" fontId="19" fillId="0" borderId="0" xfId="30" applyFont="1"/>
    <xf numFmtId="165" fontId="19" fillId="0" borderId="0" xfId="31" applyNumberFormat="1" applyFont="1" applyAlignment="1">
      <alignment horizontal="right"/>
    </xf>
    <xf numFmtId="166" fontId="19" fillId="0" borderId="0" xfId="31" applyNumberFormat="1" applyFont="1"/>
    <xf numFmtId="0" fontId="19" fillId="0" borderId="0" xfId="31" applyFont="1"/>
    <xf numFmtId="165" fontId="19" fillId="0" borderId="0" xfId="32" applyNumberFormat="1" applyFont="1" applyAlignment="1">
      <alignment horizontal="right"/>
    </xf>
    <xf numFmtId="166" fontId="19" fillId="0" borderId="0" xfId="32" applyNumberFormat="1" applyFont="1"/>
    <xf numFmtId="0" fontId="19" fillId="0" borderId="0" xfId="32" applyFont="1"/>
    <xf numFmtId="165" fontId="19" fillId="0" borderId="0" xfId="33" applyNumberFormat="1" applyFont="1" applyAlignment="1">
      <alignment horizontal="right"/>
    </xf>
    <xf numFmtId="166" fontId="19" fillId="0" borderId="0" xfId="33" applyNumberFormat="1" applyFont="1"/>
    <xf numFmtId="0" fontId="19" fillId="0" borderId="0" xfId="33" applyFont="1"/>
    <xf numFmtId="165" fontId="19" fillId="0" borderId="0" xfId="34" applyNumberFormat="1" applyFont="1" applyAlignment="1">
      <alignment horizontal="right"/>
    </xf>
    <xf numFmtId="166" fontId="19" fillId="0" borderId="0" xfId="34" applyNumberFormat="1" applyFont="1"/>
    <xf numFmtId="0" fontId="19" fillId="0" borderId="0" xfId="34" applyFont="1"/>
    <xf numFmtId="165" fontId="19" fillId="0" borderId="0" xfId="35" applyNumberFormat="1" applyFont="1" applyAlignment="1">
      <alignment horizontal="right"/>
    </xf>
    <xf numFmtId="166" fontId="19" fillId="0" borderId="0" xfId="35" applyNumberFormat="1" applyFont="1"/>
    <xf numFmtId="0" fontId="19" fillId="0" borderId="0" xfId="35" applyFont="1"/>
    <xf numFmtId="165" fontId="19" fillId="0" borderId="0" xfId="36" applyNumberFormat="1" applyFont="1" applyAlignment="1">
      <alignment horizontal="right"/>
    </xf>
    <xf numFmtId="166" fontId="19" fillId="0" borderId="0" xfId="36" applyNumberFormat="1" applyFont="1"/>
    <xf numFmtId="0" fontId="19" fillId="0" borderId="0" xfId="36" applyFont="1"/>
    <xf numFmtId="165" fontId="19" fillId="0" borderId="0" xfId="37" applyNumberFormat="1" applyFont="1" applyAlignment="1">
      <alignment horizontal="right"/>
    </xf>
    <xf numFmtId="166" fontId="19" fillId="0" borderId="0" xfId="37" applyNumberFormat="1" applyFont="1"/>
    <xf numFmtId="0" fontId="19" fillId="0" borderId="0" xfId="37" applyFont="1"/>
    <xf numFmtId="165" fontId="19" fillId="0" borderId="0" xfId="38" applyNumberFormat="1" applyFont="1" applyAlignment="1">
      <alignment horizontal="right"/>
    </xf>
    <xf numFmtId="166" fontId="19" fillId="0" borderId="0" xfId="38" applyNumberFormat="1" applyFont="1"/>
    <xf numFmtId="0" fontId="19" fillId="0" borderId="0" xfId="38" applyFont="1"/>
    <xf numFmtId="165" fontId="19" fillId="0" borderId="0" xfId="39" applyNumberFormat="1" applyFont="1" applyAlignment="1">
      <alignment horizontal="right"/>
    </xf>
    <xf numFmtId="166" fontId="19" fillId="0" borderId="0" xfId="39" applyNumberFormat="1" applyFont="1"/>
    <xf numFmtId="0" fontId="19" fillId="0" borderId="0" xfId="39" applyFont="1"/>
    <xf numFmtId="165" fontId="19" fillId="0" borderId="0" xfId="40" applyNumberFormat="1" applyFont="1" applyAlignment="1">
      <alignment horizontal="right"/>
    </xf>
    <xf numFmtId="166" fontId="19" fillId="0" borderId="0" xfId="40" applyNumberFormat="1" applyFont="1"/>
    <xf numFmtId="0" fontId="19" fillId="0" borderId="0" xfId="40" applyFont="1"/>
    <xf numFmtId="165" fontId="19" fillId="0" borderId="0" xfId="41" applyNumberFormat="1" applyFont="1" applyAlignment="1">
      <alignment horizontal="right"/>
    </xf>
    <xf numFmtId="165" fontId="19" fillId="0" borderId="0" xfId="42" applyNumberFormat="1" applyFont="1" applyAlignment="1">
      <alignment horizontal="right"/>
    </xf>
    <xf numFmtId="166" fontId="19" fillId="0" borderId="0" xfId="42" applyNumberFormat="1" applyFont="1"/>
    <xf numFmtId="0" fontId="19" fillId="0" borderId="0" xfId="42" applyFont="1"/>
    <xf numFmtId="165" fontId="19" fillId="0" borderId="0" xfId="43" applyNumberFormat="1" applyFont="1" applyAlignment="1">
      <alignment horizontal="right"/>
    </xf>
    <xf numFmtId="166" fontId="19" fillId="0" borderId="0" xfId="43" applyNumberFormat="1" applyFont="1"/>
    <xf numFmtId="0" fontId="19" fillId="0" borderId="0" xfId="43" applyFont="1"/>
    <xf numFmtId="165" fontId="19" fillId="0" borderId="0" xfId="44" applyNumberFormat="1" applyFont="1" applyAlignment="1">
      <alignment horizontal="right"/>
    </xf>
    <xf numFmtId="166" fontId="19" fillId="0" borderId="0" xfId="44" applyNumberFormat="1" applyFont="1"/>
    <xf numFmtId="0" fontId="19" fillId="0" borderId="0" xfId="44" applyFont="1"/>
    <xf numFmtId="165" fontId="19" fillId="0" borderId="0" xfId="45" applyNumberFormat="1" applyFont="1" applyAlignment="1">
      <alignment horizontal="right"/>
    </xf>
    <xf numFmtId="166" fontId="19" fillId="0" borderId="0" xfId="45" applyNumberFormat="1" applyFont="1"/>
    <xf numFmtId="0" fontId="19" fillId="0" borderId="0" xfId="45" applyFont="1"/>
    <xf numFmtId="165" fontId="19" fillId="0" borderId="0" xfId="46" applyNumberFormat="1" applyFont="1" applyAlignment="1">
      <alignment horizontal="right"/>
    </xf>
    <xf numFmtId="166" fontId="19" fillId="0" borderId="0" xfId="46" applyNumberFormat="1" applyFont="1"/>
    <xf numFmtId="0" fontId="19" fillId="0" borderId="0" xfId="46" applyFont="1"/>
    <xf numFmtId="165" fontId="19" fillId="0" borderId="0" xfId="47" applyNumberFormat="1" applyFont="1" applyAlignment="1">
      <alignment horizontal="right"/>
    </xf>
    <xf numFmtId="166" fontId="19" fillId="0" borderId="0" xfId="47" applyNumberFormat="1" applyFont="1"/>
    <xf numFmtId="0" fontId="19" fillId="0" borderId="0" xfId="47" applyFont="1"/>
    <xf numFmtId="165" fontId="19" fillId="0" borderId="0" xfId="48" applyNumberFormat="1" applyFont="1" applyAlignment="1">
      <alignment horizontal="right"/>
    </xf>
    <xf numFmtId="166" fontId="19" fillId="0" borderId="0" xfId="48" applyNumberFormat="1" applyFont="1"/>
    <xf numFmtId="0" fontId="19" fillId="0" borderId="0" xfId="48" applyFont="1"/>
    <xf numFmtId="165" fontId="19" fillId="0" borderId="0" xfId="49" applyNumberFormat="1" applyFont="1" applyAlignment="1">
      <alignment horizontal="right"/>
    </xf>
    <xf numFmtId="166" fontId="19" fillId="0" borderId="0" xfId="49" applyNumberFormat="1" applyFont="1"/>
    <xf numFmtId="0" fontId="19" fillId="0" borderId="0" xfId="49" applyFont="1"/>
    <xf numFmtId="165" fontId="19" fillId="0" borderId="0" xfId="50" applyNumberFormat="1" applyFont="1" applyAlignment="1">
      <alignment horizontal="right"/>
    </xf>
    <xf numFmtId="166" fontId="19" fillId="0" borderId="0" xfId="50" applyNumberFormat="1" applyFont="1"/>
    <xf numFmtId="0" fontId="19" fillId="0" borderId="0" xfId="50" applyFont="1"/>
    <xf numFmtId="165" fontId="19" fillId="0" borderId="0" xfId="51" applyNumberFormat="1" applyFont="1" applyAlignment="1">
      <alignment horizontal="right"/>
    </xf>
    <xf numFmtId="166" fontId="19" fillId="0" borderId="0" xfId="51" applyNumberFormat="1" applyFont="1"/>
    <xf numFmtId="0" fontId="19" fillId="0" borderId="0" xfId="51" applyFont="1"/>
    <xf numFmtId="165" fontId="19" fillId="0" borderId="0" xfId="52" applyNumberFormat="1" applyFont="1" applyAlignment="1">
      <alignment horizontal="right"/>
    </xf>
    <xf numFmtId="166" fontId="19" fillId="0" borderId="0" xfId="52" applyNumberFormat="1" applyFont="1"/>
    <xf numFmtId="0" fontId="19" fillId="0" borderId="0" xfId="52" applyFont="1"/>
    <xf numFmtId="165" fontId="19" fillId="0" borderId="0" xfId="53" applyNumberFormat="1" applyFont="1" applyAlignment="1">
      <alignment horizontal="right"/>
    </xf>
    <xf numFmtId="166" fontId="19" fillId="0" borderId="0" xfId="53" applyNumberFormat="1" applyFont="1"/>
    <xf numFmtId="0" fontId="19" fillId="0" borderId="0" xfId="53" applyFont="1"/>
    <xf numFmtId="165" fontId="19" fillId="0" borderId="0" xfId="54" applyNumberFormat="1" applyFont="1" applyAlignment="1">
      <alignment horizontal="right"/>
    </xf>
    <xf numFmtId="166" fontId="19" fillId="0" borderId="0" xfId="54" applyNumberFormat="1" applyFont="1"/>
    <xf numFmtId="0" fontId="19" fillId="0" borderId="0" xfId="54" applyFont="1"/>
    <xf numFmtId="165" fontId="19" fillId="0" borderId="0" xfId="55" applyNumberFormat="1" applyFont="1" applyAlignment="1">
      <alignment horizontal="right"/>
    </xf>
    <xf numFmtId="166" fontId="19" fillId="0" borderId="0" xfId="55" applyNumberFormat="1" applyFont="1"/>
    <xf numFmtId="0" fontId="19" fillId="0" borderId="0" xfId="55" applyFont="1"/>
    <xf numFmtId="165" fontId="19" fillId="0" borderId="0" xfId="56" applyNumberFormat="1" applyFont="1" applyAlignment="1">
      <alignment horizontal="right"/>
    </xf>
    <xf numFmtId="166" fontId="19" fillId="0" borderId="0" xfId="56" applyNumberFormat="1" applyFont="1"/>
    <xf numFmtId="0" fontId="19" fillId="0" borderId="0" xfId="56" applyFont="1"/>
    <xf numFmtId="165" fontId="19" fillId="0" borderId="0" xfId="57" applyNumberFormat="1" applyFont="1" applyAlignment="1">
      <alignment horizontal="right"/>
    </xf>
    <xf numFmtId="166" fontId="19" fillId="0" borderId="0" xfId="57" applyNumberFormat="1" applyFont="1"/>
    <xf numFmtId="0" fontId="19" fillId="0" borderId="0" xfId="57" applyFont="1"/>
    <xf numFmtId="165" fontId="19" fillId="0" borderId="0" xfId="58" applyNumberFormat="1" applyFont="1" applyAlignment="1">
      <alignment horizontal="right"/>
    </xf>
    <xf numFmtId="166" fontId="19" fillId="0" borderId="0" xfId="58" applyNumberFormat="1" applyFont="1"/>
    <xf numFmtId="0" fontId="19" fillId="0" borderId="0" xfId="58" applyFont="1"/>
    <xf numFmtId="165" fontId="19" fillId="0" borderId="0" xfId="59" applyNumberFormat="1" applyFont="1" applyAlignment="1">
      <alignment horizontal="right"/>
    </xf>
    <xf numFmtId="166" fontId="19" fillId="0" borderId="0" xfId="59" applyNumberFormat="1" applyFont="1"/>
    <xf numFmtId="0" fontId="19" fillId="0" borderId="0" xfId="59" applyFont="1"/>
    <xf numFmtId="165" fontId="20" fillId="0" borderId="0" xfId="60" applyNumberFormat="1" applyFont="1" applyAlignment="1">
      <alignment horizontal="right"/>
    </xf>
    <xf numFmtId="166" fontId="19" fillId="0" borderId="0" xfId="61" applyNumberFormat="1" applyFont="1"/>
    <xf numFmtId="0" fontId="20" fillId="0" borderId="0" xfId="60" applyFont="1"/>
    <xf numFmtId="165" fontId="19" fillId="0" borderId="0" xfId="61" applyNumberFormat="1" applyFont="1" applyAlignment="1">
      <alignment horizontal="right"/>
    </xf>
    <xf numFmtId="0" fontId="19" fillId="0" borderId="0" xfId="61" applyFont="1"/>
    <xf numFmtId="165" fontId="19" fillId="0" borderId="0" xfId="62" applyNumberFormat="1" applyFont="1" applyAlignment="1">
      <alignment horizontal="right"/>
    </xf>
    <xf numFmtId="166" fontId="19" fillId="0" borderId="0" xfId="62" applyNumberFormat="1" applyFont="1"/>
    <xf numFmtId="0" fontId="19" fillId="0" borderId="0" xfId="62" applyFont="1"/>
    <xf numFmtId="165" fontId="19" fillId="0" borderId="0" xfId="63" applyNumberFormat="1" applyFont="1" applyAlignment="1">
      <alignment horizontal="right"/>
    </xf>
    <xf numFmtId="166" fontId="19" fillId="0" borderId="0" xfId="63" applyNumberFormat="1" applyFont="1"/>
    <xf numFmtId="0" fontId="19" fillId="0" borderId="0" xfId="63" applyFont="1"/>
    <xf numFmtId="165" fontId="19" fillId="0" borderId="0" xfId="64" applyNumberFormat="1" applyFont="1" applyAlignment="1">
      <alignment horizontal="right"/>
    </xf>
    <xf numFmtId="166" fontId="19" fillId="0" borderId="0" xfId="64" applyNumberFormat="1" applyFont="1"/>
    <xf numFmtId="0" fontId="19" fillId="0" borderId="0" xfId="64" applyFont="1"/>
    <xf numFmtId="165" fontId="20" fillId="0" borderId="0" xfId="65" applyNumberFormat="1" applyFont="1" applyAlignment="1">
      <alignment horizontal="right"/>
    </xf>
    <xf numFmtId="0" fontId="27" fillId="0" borderId="0" xfId="4" applyFont="1" applyAlignment="1">
      <alignment horizontal="right"/>
    </xf>
    <xf numFmtId="165" fontId="19" fillId="0" borderId="0" xfId="66" applyNumberFormat="1" applyFont="1" applyAlignment="1">
      <alignment horizontal="right"/>
    </xf>
    <xf numFmtId="166" fontId="19" fillId="0" borderId="0" xfId="66" applyNumberFormat="1" applyFont="1"/>
    <xf numFmtId="0" fontId="19" fillId="0" borderId="0" xfId="66" applyFont="1"/>
    <xf numFmtId="165" fontId="20" fillId="0" borderId="0" xfId="67" applyNumberFormat="1" applyFont="1" applyAlignment="1">
      <alignment horizontal="right"/>
    </xf>
    <xf numFmtId="166" fontId="19" fillId="0" borderId="0" xfId="68" applyNumberFormat="1" applyFont="1"/>
    <xf numFmtId="0" fontId="19" fillId="0" borderId="0" xfId="68" applyFont="1"/>
    <xf numFmtId="165" fontId="20" fillId="0" borderId="0" xfId="69" applyNumberFormat="1" applyFont="1" applyAlignment="1">
      <alignment horizontal="right"/>
    </xf>
    <xf numFmtId="1" fontId="20" fillId="0" borderId="0" xfId="0" applyNumberFormat="1" applyFont="1" applyAlignment="1">
      <alignment vertical="top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165" fontId="20" fillId="0" borderId="0" xfId="70" applyNumberFormat="1" applyFont="1" applyAlignment="1">
      <alignment horizontal="right"/>
    </xf>
    <xf numFmtId="166" fontId="19" fillId="0" borderId="0" xfId="71" applyNumberFormat="1" applyFont="1"/>
    <xf numFmtId="0" fontId="19" fillId="0" borderId="0" xfId="71" applyFont="1"/>
    <xf numFmtId="1" fontId="24" fillId="0" borderId="0" xfId="72" applyNumberFormat="1" applyFont="1" applyAlignment="1">
      <alignment horizontal="right" vertical="top"/>
    </xf>
    <xf numFmtId="165" fontId="19" fillId="0" borderId="0" xfId="73" applyNumberFormat="1" applyFont="1" applyAlignment="1">
      <alignment horizontal="right"/>
    </xf>
    <xf numFmtId="166" fontId="19" fillId="0" borderId="0" xfId="73" applyNumberFormat="1" applyFont="1"/>
    <xf numFmtId="0" fontId="19" fillId="0" borderId="0" xfId="73" applyFont="1"/>
    <xf numFmtId="165" fontId="19" fillId="0" borderId="0" xfId="74" applyNumberFormat="1" applyFont="1" applyAlignment="1">
      <alignment horizontal="right"/>
    </xf>
    <xf numFmtId="166" fontId="19" fillId="0" borderId="0" xfId="74" applyNumberFormat="1" applyFont="1"/>
    <xf numFmtId="0" fontId="19" fillId="0" borderId="0" xfId="74" applyFont="1"/>
    <xf numFmtId="165" fontId="19" fillId="0" borderId="0" xfId="0" applyNumberFormat="1" applyFont="1" applyAlignment="1">
      <alignment horizontal="right"/>
    </xf>
    <xf numFmtId="165" fontId="19" fillId="0" borderId="0" xfId="75" applyNumberFormat="1" applyFont="1" applyAlignment="1">
      <alignment horizontal="right"/>
    </xf>
    <xf numFmtId="166" fontId="19" fillId="0" borderId="0" xfId="75" applyNumberFormat="1" applyFont="1"/>
    <xf numFmtId="0" fontId="19" fillId="0" borderId="0" xfId="75" applyFont="1"/>
    <xf numFmtId="165" fontId="20" fillId="0" borderId="0" xfId="0" applyNumberFormat="1" applyFont="1"/>
    <xf numFmtId="165" fontId="19" fillId="0" borderId="0" xfId="76" applyNumberFormat="1" applyFont="1"/>
    <xf numFmtId="166" fontId="19" fillId="0" borderId="0" xfId="76" applyNumberFormat="1" applyFont="1"/>
    <xf numFmtId="0" fontId="20" fillId="0" borderId="0" xfId="77" applyFont="1"/>
    <xf numFmtId="165" fontId="19" fillId="0" borderId="0" xfId="0" applyNumberFormat="1" applyFont="1"/>
    <xf numFmtId="0" fontId="24" fillId="0" borderId="0" xfId="7" applyFont="1"/>
    <xf numFmtId="2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2" fillId="0" borderId="0" xfId="7" applyFont="1" applyAlignment="1">
      <alignment horizontal="left"/>
    </xf>
    <xf numFmtId="164" fontId="24" fillId="0" borderId="0" xfId="7" applyNumberFormat="1" applyFont="1"/>
    <xf numFmtId="0" fontId="2" fillId="0" borderId="0" xfId="7" applyFont="1"/>
    <xf numFmtId="0" fontId="22" fillId="0" borderId="0" xfId="7" applyFont="1" applyAlignment="1">
      <alignment horizontal="right"/>
    </xf>
    <xf numFmtId="0" fontId="24" fillId="0" borderId="0" xfId="7" applyFont="1" applyAlignment="1">
      <alignment horizontal="right"/>
    </xf>
    <xf numFmtId="164" fontId="24" fillId="0" borderId="0" xfId="7" applyNumberFormat="1" applyFont="1" applyAlignment="1">
      <alignment horizontal="right"/>
    </xf>
    <xf numFmtId="2" fontId="25" fillId="0" borderId="0" xfId="7" applyNumberFormat="1" applyFont="1"/>
    <xf numFmtId="168" fontId="24" fillId="0" borderId="0" xfId="7" applyNumberFormat="1" applyFont="1" applyAlignment="1">
      <alignment horizontal="right"/>
    </xf>
    <xf numFmtId="0" fontId="26" fillId="0" borderId="0" xfId="7" applyFont="1"/>
    <xf numFmtId="168" fontId="29" fillId="0" borderId="0" xfId="7" applyNumberFormat="1" applyFont="1" applyAlignment="1">
      <alignment horizontal="right"/>
    </xf>
    <xf numFmtId="0" fontId="29" fillId="0" borderId="0" xfId="7" applyFont="1" applyAlignment="1">
      <alignment horizontal="right"/>
    </xf>
    <xf numFmtId="164" fontId="29" fillId="0" borderId="0" xfId="7" applyNumberFormat="1" applyFont="1" applyAlignment="1">
      <alignment horizontal="right"/>
    </xf>
    <xf numFmtId="1" fontId="29" fillId="0" borderId="0" xfId="7" applyNumberFormat="1" applyFont="1"/>
    <xf numFmtId="0" fontId="29" fillId="0" borderId="0" xfId="7" applyFont="1"/>
    <xf numFmtId="0" fontId="26" fillId="0" borderId="0" xfId="7" applyFont="1" applyAlignment="1">
      <alignment horizontal="right"/>
    </xf>
    <xf numFmtId="165" fontId="24" fillId="0" borderId="0" xfId="7" applyNumberFormat="1" applyFont="1" applyAlignment="1">
      <alignment horizontal="right"/>
    </xf>
    <xf numFmtId="0" fontId="19" fillId="0" borderId="0" xfId="7" applyFont="1" applyAlignment="1">
      <alignment horizontal="right"/>
    </xf>
    <xf numFmtId="164" fontId="19" fillId="0" borderId="0" xfId="7" applyNumberFormat="1" applyFont="1" applyAlignment="1">
      <alignment horizontal="right"/>
    </xf>
    <xf numFmtId="165" fontId="29" fillId="0" borderId="0" xfId="7" applyNumberFormat="1" applyFont="1" applyAlignment="1">
      <alignment horizontal="right"/>
    </xf>
    <xf numFmtId="164" fontId="24" fillId="0" borderId="0" xfId="0" applyNumberFormat="1" applyFont="1"/>
    <xf numFmtId="1" fontId="20" fillId="0" borderId="0" xfId="0" applyNumberFormat="1" applyFont="1"/>
    <xf numFmtId="0" fontId="21" fillId="0" borderId="0" xfId="7" applyFont="1"/>
    <xf numFmtId="0" fontId="21" fillId="0" borderId="0" xfId="0" applyFont="1"/>
    <xf numFmtId="164" fontId="21" fillId="0" borderId="0" xfId="0" applyNumberFormat="1" applyFont="1"/>
    <xf numFmtId="164" fontId="21" fillId="0" borderId="0" xfId="0" applyNumberFormat="1" applyFont="1" applyAlignment="1">
      <alignment horizontal="right"/>
    </xf>
    <xf numFmtId="164" fontId="20" fillId="0" borderId="0" xfId="0" applyNumberFormat="1" applyFont="1"/>
    <xf numFmtId="164" fontId="20" fillId="0" borderId="0" xfId="0" applyNumberFormat="1" applyFont="1" applyAlignment="1">
      <alignment horizontal="right"/>
    </xf>
    <xf numFmtId="2" fontId="24" fillId="0" borderId="0" xfId="7" applyNumberFormat="1" applyFont="1"/>
    <xf numFmtId="1" fontId="24" fillId="0" borderId="0" xfId="7" applyNumberFormat="1" applyFont="1" applyAlignment="1">
      <alignment horizontal="right"/>
    </xf>
    <xf numFmtId="2" fontId="2" fillId="0" borderId="0" xfId="7" applyNumberFormat="1" applyFont="1" applyAlignment="1">
      <alignment horizontal="right"/>
    </xf>
    <xf numFmtId="0" fontId="24" fillId="0" borderId="0" xfId="7" applyFont="1" applyAlignment="1">
      <alignment horizontal="center"/>
    </xf>
    <xf numFmtId="0" fontId="20" fillId="0" borderId="0" xfId="7" applyFont="1" applyAlignment="1">
      <alignment horizontal="right"/>
    </xf>
    <xf numFmtId="2" fontId="24" fillId="0" borderId="0" xfId="7" applyNumberFormat="1" applyFont="1" applyAlignment="1">
      <alignment horizontal="right"/>
    </xf>
    <xf numFmtId="166" fontId="19" fillId="0" borderId="0" xfId="41" applyNumberFormat="1" applyFont="1"/>
    <xf numFmtId="0" fontId="19" fillId="0" borderId="0" xfId="41" applyFont="1"/>
    <xf numFmtId="0" fontId="27" fillId="0" borderId="0" xfId="7" applyFont="1"/>
    <xf numFmtId="21" fontId="24" fillId="0" borderId="0" xfId="7" applyNumberFormat="1" applyFont="1"/>
    <xf numFmtId="0" fontId="24" fillId="0" borderId="0" xfId="7" applyFont="1" applyAlignment="1">
      <alignment horizontal="left"/>
    </xf>
    <xf numFmtId="2" fontId="20" fillId="0" borderId="0" xfId="0" applyNumberFormat="1" applyFont="1"/>
    <xf numFmtId="165" fontId="20" fillId="0" borderId="0" xfId="0" applyNumberFormat="1" applyFont="1" applyAlignment="1">
      <alignment horizontal="left"/>
    </xf>
    <xf numFmtId="165" fontId="19" fillId="0" borderId="0" xfId="43" applyNumberFormat="1" applyFont="1" applyAlignment="1">
      <alignment horizontal="left"/>
    </xf>
    <xf numFmtId="165" fontId="19" fillId="0" borderId="0" xfId="44" applyNumberFormat="1" applyFont="1" applyAlignment="1">
      <alignment horizontal="left"/>
    </xf>
    <xf numFmtId="165" fontId="19" fillId="0" borderId="0" xfId="45" applyNumberFormat="1" applyFont="1" applyAlignment="1">
      <alignment horizontal="left"/>
    </xf>
    <xf numFmtId="165" fontId="19" fillId="0" borderId="0" xfId="46" applyNumberFormat="1" applyFont="1" applyAlignment="1">
      <alignment horizontal="left"/>
    </xf>
    <xf numFmtId="165" fontId="19" fillId="0" borderId="0" xfId="47" applyNumberFormat="1" applyFont="1" applyAlignment="1">
      <alignment horizontal="left"/>
    </xf>
    <xf numFmtId="165" fontId="19" fillId="0" borderId="0" xfId="49" applyNumberFormat="1" applyFont="1" applyAlignment="1">
      <alignment horizontal="left"/>
    </xf>
    <xf numFmtId="165" fontId="19" fillId="0" borderId="0" xfId="50" applyNumberFormat="1" applyFont="1" applyAlignment="1">
      <alignment horizontal="left"/>
    </xf>
    <xf numFmtId="165" fontId="19" fillId="0" borderId="0" xfId="51" applyNumberFormat="1" applyFont="1" applyAlignment="1">
      <alignment horizontal="left"/>
    </xf>
    <xf numFmtId="165" fontId="19" fillId="0" borderId="0" xfId="52" applyNumberFormat="1" applyFont="1" applyAlignment="1">
      <alignment horizontal="left"/>
    </xf>
    <xf numFmtId="165" fontId="19" fillId="0" borderId="0" xfId="53" applyNumberFormat="1" applyFont="1" applyAlignment="1">
      <alignment horizontal="left"/>
    </xf>
    <xf numFmtId="165" fontId="19" fillId="0" borderId="0" xfId="54" applyNumberFormat="1" applyFont="1" applyAlignment="1">
      <alignment horizontal="left"/>
    </xf>
    <xf numFmtId="165" fontId="19" fillId="0" borderId="0" xfId="55" applyNumberFormat="1" applyFont="1" applyAlignment="1">
      <alignment horizontal="left"/>
    </xf>
    <xf numFmtId="165" fontId="19" fillId="0" borderId="0" xfId="56" applyNumberFormat="1" applyFont="1" applyAlignment="1">
      <alignment horizontal="left"/>
    </xf>
    <xf numFmtId="165" fontId="19" fillId="0" borderId="0" xfId="57" applyNumberFormat="1" applyFont="1" applyAlignment="1">
      <alignment horizontal="left"/>
    </xf>
    <xf numFmtId="165" fontId="19" fillId="0" borderId="0" xfId="58" applyNumberFormat="1" applyFont="1" applyAlignment="1">
      <alignment horizontal="left"/>
    </xf>
    <xf numFmtId="165" fontId="19" fillId="0" borderId="0" xfId="59" applyNumberFormat="1" applyFont="1" applyAlignment="1">
      <alignment horizontal="left"/>
    </xf>
    <xf numFmtId="165" fontId="20" fillId="0" borderId="0" xfId="60" applyNumberFormat="1" applyFont="1" applyAlignment="1">
      <alignment horizontal="left"/>
    </xf>
    <xf numFmtId="165" fontId="19" fillId="0" borderId="0" xfId="61" applyNumberFormat="1" applyFont="1" applyAlignment="1">
      <alignment horizontal="left"/>
    </xf>
    <xf numFmtId="165" fontId="19" fillId="0" borderId="0" xfId="62" applyNumberFormat="1" applyFont="1" applyAlignment="1">
      <alignment horizontal="left"/>
    </xf>
    <xf numFmtId="165" fontId="19" fillId="0" borderId="0" xfId="63" applyNumberFormat="1" applyFont="1" applyAlignment="1">
      <alignment horizontal="left"/>
    </xf>
    <xf numFmtId="0" fontId="20" fillId="0" borderId="0" xfId="7" applyFont="1"/>
    <xf numFmtId="0" fontId="26" fillId="0" borderId="0" xfId="0" applyFont="1" applyAlignment="1">
      <alignment horizontal="right"/>
    </xf>
    <xf numFmtId="165" fontId="19" fillId="0" borderId="0" xfId="3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2" fillId="0" borderId="0" xfId="0" applyFont="1" applyAlignment="1">
      <alignment horizontal="right"/>
    </xf>
    <xf numFmtId="168" fontId="24" fillId="0" borderId="0" xfId="0" applyNumberFormat="1" applyFont="1" applyAlignment="1">
      <alignment horizontal="right"/>
    </xf>
    <xf numFmtId="0" fontId="26" fillId="0" borderId="0" xfId="0" applyFont="1"/>
    <xf numFmtId="168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1" fontId="29" fillId="0" borderId="0" xfId="0" applyNumberFormat="1" applyFont="1"/>
    <xf numFmtId="0" fontId="29" fillId="0" borderId="0" xfId="0" applyFont="1"/>
    <xf numFmtId="2" fontId="2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21" fontId="24" fillId="0" borderId="0" xfId="0" applyNumberFormat="1" applyFont="1"/>
    <xf numFmtId="1" fontId="27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1" fontId="26" fillId="0" borderId="0" xfId="0" applyNumberFormat="1" applyFont="1"/>
    <xf numFmtId="3" fontId="24" fillId="0" borderId="0" xfId="0" applyNumberFormat="1" applyFont="1"/>
    <xf numFmtId="2" fontId="22" fillId="0" borderId="0" xfId="7" applyNumberFormat="1" applyFont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</cellXfs>
  <cellStyles count="78">
    <cellStyle name="Normal" xfId="0" builtinId="0"/>
    <cellStyle name="Normal 10" xfId="69" xr:uid="{98523C2F-1801-4FF5-BED0-A890A2698FDF}"/>
    <cellStyle name="Normal 10 2" xfId="70" xr:uid="{B04D9C9B-59FB-4662-8EF5-ECBC171A8F9E}"/>
    <cellStyle name="Normal 11" xfId="13" xr:uid="{247313C4-5D9C-4CF7-AB22-04E435E45034}"/>
    <cellStyle name="Normal 12" xfId="3" xr:uid="{4BF5A1F7-E5DC-4593-B7C0-16100F0923C0}"/>
    <cellStyle name="Normal 13 2" xfId="1" xr:uid="{63F85F7C-7ED4-49BA-90FB-9F7BD1CF70CA}"/>
    <cellStyle name="Normal 14" xfId="14" xr:uid="{AAC30949-81F5-49E7-B540-DD618B9A2875}"/>
    <cellStyle name="Normal 15" xfId="15" xr:uid="{A22AF6E9-0B02-4DD6-AC4C-F70BB121ED2A}"/>
    <cellStyle name="Normal 15 3" xfId="77" xr:uid="{45EB3120-6614-49DB-AC1E-07E6171D2545}"/>
    <cellStyle name="Normal 16" xfId="16" xr:uid="{E6056B0C-45AB-4BAE-BF8B-E722E0695B6E}"/>
    <cellStyle name="Normal 17" xfId="17" xr:uid="{9E251340-5AC2-4098-BB13-D98DA92B0B24}"/>
    <cellStyle name="Normal 18" xfId="18" xr:uid="{5F2E8CBE-A4B7-4F59-A17E-FE11C7FAA665}"/>
    <cellStyle name="Normal 19" xfId="19" xr:uid="{5E24FF2E-3B3C-4B5D-950C-BE9EFDAE83AB}"/>
    <cellStyle name="Normal 2 2" xfId="2" xr:uid="{F1B0B048-6631-40F4-87A9-0E5B35FD61E0}"/>
    <cellStyle name="Normal 2 2 2" xfId="5" xr:uid="{12D2A5F2-9F78-4257-885F-B0B26DC8B4E2}"/>
    <cellStyle name="Normal 2 3" xfId="8" xr:uid="{94B42007-B5B5-4405-97A4-C12B1E10704E}"/>
    <cellStyle name="Normal 20" xfId="20" xr:uid="{5B454950-C4A7-4506-8E1E-6D480B5DD063}"/>
    <cellStyle name="Normal 21" xfId="21" xr:uid="{1523BCB0-A344-44D1-AFF7-27C7C6EF13A7}"/>
    <cellStyle name="Normal 22" xfId="22" xr:uid="{293D3B2B-69DD-47D1-8EA3-1A9F8DBCF026}"/>
    <cellStyle name="Normal 23" xfId="23" xr:uid="{E380B363-379D-4EBD-8A08-04F5ADD99B39}"/>
    <cellStyle name="Normal 24" xfId="24" xr:uid="{07D2DDFA-D18C-4CFB-AD7C-4A23F186CA4B}"/>
    <cellStyle name="Normal 25" xfId="25" xr:uid="{9974C134-2D80-475A-A920-A31A627CE100}"/>
    <cellStyle name="Normal 26" xfId="26" xr:uid="{8C1F8E75-2BC3-4871-A856-90EDD0C66235}"/>
    <cellStyle name="Normal 27" xfId="27" xr:uid="{BB8170A2-7D52-44AA-8B70-24C0D9119C63}"/>
    <cellStyle name="Normal 29" xfId="28" xr:uid="{6CAFD362-89E4-4587-81FB-6D300CE30802}"/>
    <cellStyle name="Normal 3" xfId="9" xr:uid="{68B2715A-7EFE-42E5-B8A2-D14091782359}"/>
    <cellStyle name="Normal 30" xfId="29" xr:uid="{FA068CFA-6D39-4480-91F2-C4C194EF412B}"/>
    <cellStyle name="Normal 31" xfId="30" xr:uid="{BCC3942E-4E73-4A61-86E0-A4492B178301}"/>
    <cellStyle name="Normal 32" xfId="31" xr:uid="{F1AE7DC8-57A5-4BF7-8E91-6C8E7924B4AC}"/>
    <cellStyle name="Normal 33" xfId="32" xr:uid="{C843AA9F-A0E8-4056-8A66-E1BCDFA08602}"/>
    <cellStyle name="Normal 34" xfId="33" xr:uid="{FC866105-F095-4BFB-9E0B-95059D42CABD}"/>
    <cellStyle name="Normal 35" xfId="34" xr:uid="{2D237874-B3AA-4119-89DE-BB3636D0F8AE}"/>
    <cellStyle name="Normal 36" xfId="35" xr:uid="{3CE1CDF4-C626-4A05-BB81-4CE7B12A65C6}"/>
    <cellStyle name="Normal 37" xfId="36" xr:uid="{ED6B6244-8FDF-4866-9B22-D5A80A9C466D}"/>
    <cellStyle name="Normal 38" xfId="37" xr:uid="{919D8399-B3B1-487D-8082-98C0544FF588}"/>
    <cellStyle name="Normal 39" xfId="38" xr:uid="{84628C63-25F4-4567-A459-F4E149BBF195}"/>
    <cellStyle name="Normal 4 2" xfId="60" xr:uid="{C0DD37BF-9DC0-4CFA-B6C8-48CA33EC40C2}"/>
    <cellStyle name="Normal 40" xfId="39" xr:uid="{944702A4-5DF0-4ABC-A9BA-DD74AB119655}"/>
    <cellStyle name="Normal 41" xfId="40" xr:uid="{64D00E4E-23B4-489E-B582-243FFA31C3A0}"/>
    <cellStyle name="Normal 42" xfId="41" xr:uid="{CF0AD2EB-FC2B-4205-985A-ED90368DC03E}"/>
    <cellStyle name="Normal 43" xfId="42" xr:uid="{F4A439B7-8AF8-4499-94E7-C1E7C2F575D8}"/>
    <cellStyle name="Normal 44" xfId="43" xr:uid="{77652E52-A68C-46F4-872F-FAC37D94B546}"/>
    <cellStyle name="Normal 45" xfId="44" xr:uid="{93EB9CC7-9EFF-4B5B-B17A-A9C28D92BE8E}"/>
    <cellStyle name="Normal 46" xfId="45" xr:uid="{2A57E2DD-34AC-46AB-868F-2141033900B8}"/>
    <cellStyle name="Normal 48" xfId="46" xr:uid="{064CF9D7-DF2C-4EE1-91E6-B1C3DD7159F3}"/>
    <cellStyle name="Normal 49" xfId="47" xr:uid="{703FB286-B319-4816-ACAD-F553D874261B}"/>
    <cellStyle name="Normal 5" xfId="10" xr:uid="{831D15C2-3974-4B98-88F6-9BB3C89E67B2}"/>
    <cellStyle name="Normal 50" xfId="48" xr:uid="{AA2A017C-942F-46EB-B8B1-49225C549552}"/>
    <cellStyle name="Normal 51" xfId="49" xr:uid="{94A5BFFD-46F4-4BC0-A291-DE9229BEC293}"/>
    <cellStyle name="Normal 52" xfId="50" xr:uid="{354F3994-6172-4DB4-B5E5-AFE8304E107E}"/>
    <cellStyle name="Normal 56" xfId="51" xr:uid="{BF23F3A3-898A-4EDF-ADCB-81F1EE0DF78E}"/>
    <cellStyle name="Normal 57" xfId="52" xr:uid="{0B802375-A65E-453E-9538-1407283DF7D0}"/>
    <cellStyle name="Normal 58" xfId="53" xr:uid="{6CA531B9-E156-400F-9BEE-60E7CC919E22}"/>
    <cellStyle name="Normal 59" xfId="54" xr:uid="{593F5574-920D-4B07-A096-219348A3241C}"/>
    <cellStyle name="Normal 6" xfId="65" xr:uid="{1AE8114D-4F98-467D-A4F8-C64CFCA7E962}"/>
    <cellStyle name="Normal 60" xfId="55" xr:uid="{AD8F93E3-FF52-496A-94C3-EA5DFE10680E}"/>
    <cellStyle name="Normal 61" xfId="56" xr:uid="{33831315-6CC2-4B28-AFB0-BDBE31127532}"/>
    <cellStyle name="Normal 62" xfId="57" xr:uid="{D3B16212-DC1A-4C60-8B39-64F8ACD95DAC}"/>
    <cellStyle name="Normal 63" xfId="58" xr:uid="{6DD19424-AC9A-4FFB-9B97-1D3E93C987A1}"/>
    <cellStyle name="Normal 64" xfId="59" xr:uid="{280678FE-1964-4429-BC9F-EC15AE299FDF}"/>
    <cellStyle name="Normal 65" xfId="61" xr:uid="{AE8BE7C5-215C-4502-9B85-623C80248001}"/>
    <cellStyle name="Normal 66" xfId="62" xr:uid="{24856A3E-086D-4BD0-A597-27C81AF3920D}"/>
    <cellStyle name="Normal 67" xfId="63" xr:uid="{052A73BE-DED3-43FE-BE01-E43656BC8B99}"/>
    <cellStyle name="Normal 68" xfId="64" xr:uid="{9C61E4DC-2E15-48D2-8F1B-B2D526B894EE}"/>
    <cellStyle name="Normal 7 2" xfId="67" xr:uid="{6A8F92A8-D897-4E17-A8E2-6E14B0307625}"/>
    <cellStyle name="Normal 70" xfId="66" xr:uid="{02FBC957-5C7D-49A9-A9C9-47F950EBEA49}"/>
    <cellStyle name="Normal 71" xfId="68" xr:uid="{159C968C-0818-4F2B-B6BA-FFF73F8C72BE}"/>
    <cellStyle name="Normal 72" xfId="71" xr:uid="{CD03B87E-D5E0-47D4-92D7-CB16BDCA6937}"/>
    <cellStyle name="Normal 73" xfId="72" xr:uid="{B74F67D7-1E37-4411-BF11-837C45469C3B}"/>
    <cellStyle name="Normal 75" xfId="73" xr:uid="{FC14AAB0-4F32-4E46-9931-EA715918B8D7}"/>
    <cellStyle name="Normal 76" xfId="74" xr:uid="{16506D86-9FEB-4608-9D92-1819A58E41A7}"/>
    <cellStyle name="Normal 77" xfId="75" xr:uid="{AD4000C5-594E-4834-9544-78364F5202D7}"/>
    <cellStyle name="Normal 78" xfId="76" xr:uid="{104574FC-E0CD-46F0-946F-DF76CBA43B1E}"/>
    <cellStyle name="Normal 8" xfId="11" xr:uid="{CEEBC7EC-C8E7-4F18-A164-309C6A6D4EC7}"/>
    <cellStyle name="Normal 9" xfId="12" xr:uid="{F806D5C7-C046-4846-9948-83AEC2503454}"/>
    <cellStyle name="Normal_FALLCK" xfId="7" xr:uid="{71914721-DD1C-4B60-B97D-38ED25D73A69}"/>
    <cellStyle name="Normal_FALLCKwatershed" xfId="6" xr:uid="{1C6A0498-7ED3-4C3D-84B9-467CEE4944EF}"/>
    <cellStyle name="Normal_STRMHRB 2" xfId="4" xr:uid="{947C95C6-D625-4D93-88DE-E038D58D0286}"/>
  </cellStyles>
  <dxfs count="82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  <dxf>
      <font>
        <condense val="0"/>
        <extend val="0"/>
        <color indexed="53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977B-3CB5-4D54-A16C-669A8C392B11}">
  <dimension ref="A1:K50"/>
  <sheetViews>
    <sheetView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A1F4F-DE49-4D88-8D13-F0DB2109EB69}">
  <dimension ref="A1:AV881"/>
  <sheetViews>
    <sheetView zoomScale="75" zoomScaleNormal="75" workbookViewId="0">
      <pane ySplit="3" topLeftCell="A816" activePane="bottomLeft" state="frozen"/>
      <selection pane="bottomLeft" activeCell="A833" sqref="A833"/>
    </sheetView>
  </sheetViews>
  <sheetFormatPr defaultColWidth="9.453125" defaultRowHeight="15.5" x14ac:dyDescent="0.35"/>
  <cols>
    <col min="1" max="1" width="10" style="28" customWidth="1"/>
    <col min="2" max="4" width="9.453125" style="27"/>
    <col min="5" max="5" width="9.453125" style="28"/>
    <col min="6" max="7" width="9.453125" style="27"/>
    <col min="8" max="10" width="0" style="28" hidden="1" customWidth="1"/>
    <col min="11" max="12" width="9.453125" style="28"/>
    <col min="13" max="13" width="9.453125" style="31"/>
    <col min="14" max="14" width="9.453125" style="30"/>
    <col min="15" max="16" width="9.453125" style="28"/>
    <col min="17" max="17" width="9.453125" style="27"/>
    <col min="18" max="38" width="9.453125" style="28"/>
    <col min="39" max="40" width="8.54296875" style="29" customWidth="1"/>
    <col min="41" max="48" width="9.453125" style="33"/>
    <col min="49" max="16384" width="9.453125" style="27"/>
  </cols>
  <sheetData>
    <row r="1" spans="1:40" x14ac:dyDescent="0.35">
      <c r="A1" s="26" t="s">
        <v>88</v>
      </c>
      <c r="G1" s="26" t="s">
        <v>89</v>
      </c>
      <c r="L1" s="29">
        <v>39.835500000000003</v>
      </c>
      <c r="M1" s="29">
        <v>-86.118167</v>
      </c>
      <c r="O1" s="31"/>
      <c r="P1" s="32" t="s">
        <v>90</v>
      </c>
      <c r="AM1" s="29" t="s">
        <v>91</v>
      </c>
      <c r="AN1" s="29" t="s">
        <v>92</v>
      </c>
    </row>
    <row r="2" spans="1:40" s="40" customFormat="1" x14ac:dyDescent="0.35">
      <c r="A2" s="34" t="s">
        <v>93</v>
      </c>
      <c r="B2" s="34" t="s">
        <v>94</v>
      </c>
      <c r="C2" s="34" t="s">
        <v>11</v>
      </c>
      <c r="D2" s="34" t="s">
        <v>13</v>
      </c>
      <c r="E2" s="34" t="s">
        <v>15</v>
      </c>
      <c r="F2" s="34" t="s">
        <v>9</v>
      </c>
      <c r="G2" s="34" t="s">
        <v>5</v>
      </c>
      <c r="H2" s="34" t="s">
        <v>95</v>
      </c>
      <c r="I2" s="34" t="s">
        <v>96</v>
      </c>
      <c r="J2" s="34" t="s">
        <v>97</v>
      </c>
      <c r="K2" s="35" t="s">
        <v>98</v>
      </c>
      <c r="L2" s="36" t="s">
        <v>99</v>
      </c>
      <c r="M2" s="37" t="s">
        <v>100</v>
      </c>
      <c r="N2" s="38"/>
      <c r="O2" s="39" t="s">
        <v>40</v>
      </c>
      <c r="P2" s="29" t="s">
        <v>44</v>
      </c>
      <c r="Q2" s="29" t="s">
        <v>46</v>
      </c>
      <c r="R2" s="29" t="s">
        <v>48</v>
      </c>
      <c r="S2" s="29" t="s">
        <v>50</v>
      </c>
      <c r="T2" s="29" t="s">
        <v>56</v>
      </c>
      <c r="U2" s="29" t="s">
        <v>52</v>
      </c>
      <c r="V2" s="29" t="s">
        <v>54</v>
      </c>
      <c r="W2" s="29" t="s">
        <v>58</v>
      </c>
      <c r="X2" s="29" t="s">
        <v>30</v>
      </c>
      <c r="Y2" s="29" t="s">
        <v>28</v>
      </c>
      <c r="Z2" s="29" t="s">
        <v>26</v>
      </c>
      <c r="AA2" s="29" t="s">
        <v>34</v>
      </c>
      <c r="AB2" s="29" t="s">
        <v>101</v>
      </c>
      <c r="AC2" s="29" t="s">
        <v>21</v>
      </c>
      <c r="AD2" s="29" t="s">
        <v>37</v>
      </c>
      <c r="AE2" s="29" t="s">
        <v>102</v>
      </c>
      <c r="AF2" s="29" t="s">
        <v>63</v>
      </c>
      <c r="AG2" s="29" t="s">
        <v>72</v>
      </c>
      <c r="AH2" s="40" t="s">
        <v>66</v>
      </c>
      <c r="AI2" s="40" t="s">
        <v>64</v>
      </c>
      <c r="AJ2" s="40" t="s">
        <v>70</v>
      </c>
      <c r="AK2" s="40" t="s">
        <v>62</v>
      </c>
      <c r="AL2" s="40" t="s">
        <v>74</v>
      </c>
    </row>
    <row r="3" spans="1:40" s="40" customFormat="1" x14ac:dyDescent="0.35">
      <c r="A3" s="34"/>
      <c r="B3" s="34" t="s">
        <v>103</v>
      </c>
      <c r="C3" s="41" t="s">
        <v>104</v>
      </c>
      <c r="D3" s="34" t="s">
        <v>105</v>
      </c>
      <c r="E3" s="34" t="s">
        <v>106</v>
      </c>
      <c r="F3" s="34" t="s">
        <v>2</v>
      </c>
      <c r="G3" s="34" t="s">
        <v>107</v>
      </c>
      <c r="H3" s="34" t="s">
        <v>108</v>
      </c>
      <c r="I3" s="34" t="s">
        <v>109</v>
      </c>
      <c r="J3" s="34" t="s">
        <v>110</v>
      </c>
      <c r="K3" s="36" t="s">
        <v>111</v>
      </c>
      <c r="L3" s="36"/>
      <c r="M3" s="42"/>
      <c r="N3" s="38"/>
      <c r="O3" s="34"/>
    </row>
    <row r="4" spans="1:40" x14ac:dyDescent="0.35">
      <c r="A4" s="44">
        <v>40211</v>
      </c>
      <c r="B4" s="48">
        <v>102343</v>
      </c>
      <c r="C4" s="48">
        <v>674.2</v>
      </c>
      <c r="D4" s="48">
        <v>0.43149999999999999</v>
      </c>
      <c r="E4" s="48">
        <v>13.52</v>
      </c>
      <c r="F4" s="48">
        <v>7.87</v>
      </c>
      <c r="G4" s="48">
        <v>2.2000000000000002</v>
      </c>
      <c r="H4" s="34" t="s">
        <v>112</v>
      </c>
      <c r="I4" s="48">
        <v>0.05</v>
      </c>
      <c r="J4" s="48">
        <v>7</v>
      </c>
      <c r="K4" s="28">
        <v>10</v>
      </c>
      <c r="AM4" s="29">
        <v>34</v>
      </c>
      <c r="AN4" s="29">
        <v>21</v>
      </c>
    </row>
    <row r="5" spans="1:40" x14ac:dyDescent="0.35">
      <c r="A5" s="44">
        <v>40217</v>
      </c>
      <c r="F5" s="27" t="s">
        <v>113</v>
      </c>
      <c r="AM5" s="29">
        <v>34</v>
      </c>
      <c r="AN5" s="29">
        <v>21</v>
      </c>
    </row>
    <row r="6" spans="1:40" x14ac:dyDescent="0.35">
      <c r="A6" s="44">
        <v>40227</v>
      </c>
      <c r="B6" s="48">
        <v>104134</v>
      </c>
      <c r="C6" s="48">
        <v>793.9</v>
      </c>
      <c r="D6" s="48">
        <v>0.5081</v>
      </c>
      <c r="E6" s="48">
        <v>12.45</v>
      </c>
      <c r="F6" s="48">
        <v>8.17</v>
      </c>
      <c r="G6" s="48">
        <v>2.72</v>
      </c>
      <c r="H6" s="34" t="s">
        <v>112</v>
      </c>
      <c r="I6" s="48">
        <v>1.89</v>
      </c>
      <c r="J6" s="48">
        <v>7.6</v>
      </c>
      <c r="K6" s="36">
        <v>10</v>
      </c>
      <c r="AM6" s="29">
        <v>34</v>
      </c>
      <c r="AN6" s="29">
        <v>21</v>
      </c>
    </row>
    <row r="7" spans="1:40" x14ac:dyDescent="0.35">
      <c r="A7" s="44">
        <v>40231</v>
      </c>
      <c r="B7" s="48">
        <v>102923</v>
      </c>
      <c r="C7" s="48">
        <v>949</v>
      </c>
      <c r="D7" s="48">
        <v>0.60699999999999998</v>
      </c>
      <c r="E7" s="48">
        <v>12.18</v>
      </c>
      <c r="F7" s="48">
        <v>7.81</v>
      </c>
      <c r="G7" s="48">
        <v>3.42</v>
      </c>
      <c r="H7" s="34" t="s">
        <v>112</v>
      </c>
      <c r="I7" s="48">
        <v>0.5</v>
      </c>
      <c r="J7" s="48">
        <v>7.6</v>
      </c>
      <c r="K7" s="28">
        <v>109</v>
      </c>
      <c r="AM7" s="29">
        <v>34</v>
      </c>
      <c r="AN7" s="29">
        <v>21</v>
      </c>
    </row>
    <row r="8" spans="1:40" x14ac:dyDescent="0.35">
      <c r="A8" s="44">
        <v>40233</v>
      </c>
      <c r="B8" s="48">
        <v>102210</v>
      </c>
      <c r="C8" s="48">
        <v>759.8</v>
      </c>
      <c r="D8" s="48">
        <v>0.48620000000000002</v>
      </c>
      <c r="E8" s="48">
        <v>13.29</v>
      </c>
      <c r="F8" s="48">
        <v>8.2799999999999994</v>
      </c>
      <c r="G8" s="48">
        <v>2.1</v>
      </c>
      <c r="H8" s="34" t="s">
        <v>112</v>
      </c>
      <c r="I8" s="48">
        <v>0.08</v>
      </c>
      <c r="J8" s="48">
        <v>7.7</v>
      </c>
      <c r="K8" s="28">
        <v>109</v>
      </c>
      <c r="L8" s="45">
        <f>AVERAGE(K4:K8)</f>
        <v>59.5</v>
      </c>
      <c r="M8" s="46">
        <f>GEOMEAN(K4:K8)</f>
        <v>33.015148038438355</v>
      </c>
      <c r="N8" s="47" t="s">
        <v>114</v>
      </c>
      <c r="AM8" s="29">
        <v>34</v>
      </c>
      <c r="AN8" s="29">
        <v>21</v>
      </c>
    </row>
    <row r="9" spans="1:40" x14ac:dyDescent="0.35">
      <c r="A9" s="44">
        <v>40239</v>
      </c>
      <c r="B9" s="48">
        <v>101058</v>
      </c>
      <c r="C9" s="48">
        <v>718</v>
      </c>
      <c r="D9" s="48">
        <v>0.45900000000000002</v>
      </c>
      <c r="E9" s="48">
        <v>12.73</v>
      </c>
      <c r="F9" s="48">
        <v>7.93</v>
      </c>
      <c r="G9" s="48">
        <v>2.77</v>
      </c>
      <c r="H9" s="34" t="s">
        <v>112</v>
      </c>
      <c r="I9" s="48">
        <v>0.9</v>
      </c>
      <c r="J9" s="48">
        <v>7.7</v>
      </c>
      <c r="K9" s="36">
        <v>110</v>
      </c>
      <c r="O9" s="39" t="s">
        <v>115</v>
      </c>
      <c r="P9" s="39">
        <v>71.5</v>
      </c>
      <c r="Q9" s="39" t="s">
        <v>115</v>
      </c>
      <c r="R9" s="39" t="s">
        <v>115</v>
      </c>
      <c r="S9" s="39" t="s">
        <v>115</v>
      </c>
      <c r="T9" s="39" t="s">
        <v>115</v>
      </c>
      <c r="U9" s="39" t="s">
        <v>115</v>
      </c>
      <c r="V9" s="39" t="s">
        <v>115</v>
      </c>
      <c r="W9" s="39" t="s">
        <v>115</v>
      </c>
      <c r="X9" s="39">
        <v>88.6</v>
      </c>
      <c r="Y9" s="39" t="s">
        <v>115</v>
      </c>
      <c r="Z9" s="39">
        <v>1.8</v>
      </c>
      <c r="AA9" s="39" t="s">
        <v>115</v>
      </c>
      <c r="AB9" s="39">
        <v>44.9</v>
      </c>
      <c r="AC9" s="39" t="s">
        <v>115</v>
      </c>
      <c r="AD9" s="39">
        <v>296</v>
      </c>
      <c r="AE9" s="39" t="s">
        <v>115</v>
      </c>
      <c r="AM9" s="29">
        <v>34</v>
      </c>
      <c r="AN9" s="29">
        <v>21</v>
      </c>
    </row>
    <row r="10" spans="1:40" x14ac:dyDescent="0.35">
      <c r="A10" s="44">
        <v>40241</v>
      </c>
      <c r="B10" s="48">
        <v>101338</v>
      </c>
      <c r="C10" s="48">
        <v>677</v>
      </c>
      <c r="D10" s="48">
        <v>0.433</v>
      </c>
      <c r="E10" s="48">
        <v>12.9</v>
      </c>
      <c r="F10" s="48">
        <v>7.98</v>
      </c>
      <c r="G10" s="48">
        <v>3.38</v>
      </c>
      <c r="H10" s="34" t="s">
        <v>112</v>
      </c>
      <c r="I10" s="48">
        <v>1</v>
      </c>
      <c r="J10" s="48">
        <v>8</v>
      </c>
      <c r="K10" s="36">
        <v>10</v>
      </c>
      <c r="AM10" s="29">
        <v>34</v>
      </c>
      <c r="AN10" s="29">
        <v>21</v>
      </c>
    </row>
    <row r="11" spans="1:40" x14ac:dyDescent="0.35">
      <c r="A11" s="44">
        <v>40252</v>
      </c>
      <c r="B11" s="48">
        <v>100355</v>
      </c>
      <c r="C11" s="48">
        <v>608</v>
      </c>
      <c r="D11" s="48">
        <v>0.38900000000000001</v>
      </c>
      <c r="E11" s="48">
        <v>11.93</v>
      </c>
      <c r="F11" s="48">
        <v>8.1</v>
      </c>
      <c r="G11" s="48">
        <v>5.64</v>
      </c>
      <c r="H11" s="34" t="s">
        <v>112</v>
      </c>
      <c r="I11" s="48">
        <v>1.3</v>
      </c>
      <c r="J11" s="48">
        <v>7.6</v>
      </c>
      <c r="K11" s="36">
        <v>98</v>
      </c>
      <c r="AM11" s="29">
        <v>34</v>
      </c>
      <c r="AN11" s="29">
        <v>21</v>
      </c>
    </row>
    <row r="12" spans="1:40" x14ac:dyDescent="0.35">
      <c r="A12" s="44">
        <v>40262</v>
      </c>
      <c r="B12" s="48">
        <v>95013</v>
      </c>
      <c r="C12" s="48">
        <v>564.70000000000005</v>
      </c>
      <c r="D12" s="48">
        <v>0.3614</v>
      </c>
      <c r="E12" s="48">
        <v>8.83</v>
      </c>
      <c r="F12" s="48">
        <v>7.54</v>
      </c>
      <c r="G12" s="48">
        <v>10.37</v>
      </c>
      <c r="H12" s="34" t="s">
        <v>112</v>
      </c>
      <c r="I12" s="48">
        <v>0.34</v>
      </c>
      <c r="J12" s="48">
        <v>7</v>
      </c>
      <c r="K12" s="36">
        <v>41</v>
      </c>
      <c r="AM12" s="29">
        <v>34</v>
      </c>
      <c r="AN12" s="29">
        <v>21</v>
      </c>
    </row>
    <row r="13" spans="1:40" x14ac:dyDescent="0.35">
      <c r="A13" s="44">
        <v>40268</v>
      </c>
      <c r="B13" s="48">
        <v>95839</v>
      </c>
      <c r="C13" s="48">
        <v>393.4</v>
      </c>
      <c r="D13" s="48">
        <v>0.25180000000000002</v>
      </c>
      <c r="E13" s="48">
        <v>9.2899999999999991</v>
      </c>
      <c r="F13" s="48">
        <v>7.55</v>
      </c>
      <c r="G13" s="48">
        <v>9.73</v>
      </c>
      <c r="H13" s="34" t="s">
        <v>112</v>
      </c>
      <c r="I13" s="48">
        <v>0.72</v>
      </c>
      <c r="J13" s="48">
        <v>7.3</v>
      </c>
      <c r="K13" s="36">
        <v>10</v>
      </c>
      <c r="L13" s="45">
        <f>AVERAGE(K9:K13)</f>
        <v>53.8</v>
      </c>
      <c r="M13" s="46">
        <f>GEOMEAN(K9:K13)</f>
        <v>33.812752337690831</v>
      </c>
      <c r="N13" s="47" t="s">
        <v>116</v>
      </c>
      <c r="AM13" s="29">
        <v>34</v>
      </c>
      <c r="AN13" s="29">
        <v>21</v>
      </c>
    </row>
    <row r="14" spans="1:40" x14ac:dyDescent="0.35">
      <c r="A14" s="44">
        <v>40273</v>
      </c>
      <c r="B14" s="48">
        <v>103031</v>
      </c>
      <c r="C14" s="48">
        <v>582.4</v>
      </c>
      <c r="D14" s="48">
        <v>0.37269999999999998</v>
      </c>
      <c r="E14" s="48">
        <v>11.05</v>
      </c>
      <c r="F14" s="48">
        <v>8.1199999999999992</v>
      </c>
      <c r="G14" s="48">
        <v>13.53</v>
      </c>
      <c r="H14" s="34" t="s">
        <v>112</v>
      </c>
      <c r="I14" s="48">
        <v>0.87</v>
      </c>
      <c r="J14" s="48">
        <v>7.3</v>
      </c>
      <c r="K14" s="36">
        <v>20</v>
      </c>
      <c r="AM14" s="29">
        <v>34</v>
      </c>
      <c r="AN14" s="29">
        <v>21</v>
      </c>
    </row>
    <row r="15" spans="1:40" x14ac:dyDescent="0.35">
      <c r="A15" s="44">
        <v>40276</v>
      </c>
      <c r="B15" s="48">
        <v>100852</v>
      </c>
      <c r="C15" s="48">
        <v>556.5</v>
      </c>
      <c r="D15" s="48">
        <v>0.35610000000000003</v>
      </c>
      <c r="E15" s="48">
        <v>8.17</v>
      </c>
      <c r="F15" s="48">
        <v>8.01</v>
      </c>
      <c r="G15" s="48">
        <v>13.98</v>
      </c>
      <c r="H15" s="34" t="s">
        <v>112</v>
      </c>
      <c r="I15" s="48">
        <v>1.63</v>
      </c>
      <c r="J15" s="48">
        <v>7.6</v>
      </c>
      <c r="K15" s="36">
        <v>1396</v>
      </c>
      <c r="AM15" s="29">
        <v>34</v>
      </c>
      <c r="AN15" s="29">
        <v>21</v>
      </c>
    </row>
    <row r="16" spans="1:40" x14ac:dyDescent="0.35">
      <c r="A16" s="44">
        <v>40282</v>
      </c>
      <c r="B16" s="48">
        <v>101535</v>
      </c>
      <c r="C16" s="48">
        <v>419.7</v>
      </c>
      <c r="D16" s="48">
        <v>0.26860000000000001</v>
      </c>
      <c r="E16" s="48">
        <v>8.48</v>
      </c>
      <c r="F16" s="48">
        <v>8.1</v>
      </c>
      <c r="G16" s="48">
        <v>16.75</v>
      </c>
      <c r="H16" s="34" t="s">
        <v>112</v>
      </c>
      <c r="I16" s="48">
        <v>0.89</v>
      </c>
      <c r="J16" s="48">
        <v>7.6</v>
      </c>
      <c r="K16" s="36">
        <v>52</v>
      </c>
      <c r="AM16" s="29">
        <v>34</v>
      </c>
      <c r="AN16" s="29">
        <v>21</v>
      </c>
    </row>
    <row r="17" spans="1:40" x14ac:dyDescent="0.35">
      <c r="A17" s="44">
        <v>40283</v>
      </c>
      <c r="B17" s="48">
        <v>102343</v>
      </c>
      <c r="C17" s="48">
        <v>568.1</v>
      </c>
      <c r="D17" s="48">
        <v>0.36359999999999998</v>
      </c>
      <c r="E17" s="48">
        <v>6.92</v>
      </c>
      <c r="F17" s="48">
        <v>8.0299999999999994</v>
      </c>
      <c r="G17" s="48">
        <v>17.68</v>
      </c>
      <c r="H17" s="34" t="s">
        <v>112</v>
      </c>
      <c r="I17" s="48">
        <v>1.44</v>
      </c>
      <c r="J17" s="48">
        <v>7.7</v>
      </c>
      <c r="K17" s="28">
        <v>98</v>
      </c>
      <c r="AM17" s="29">
        <v>34</v>
      </c>
      <c r="AN17" s="29">
        <v>21</v>
      </c>
    </row>
    <row r="18" spans="1:40" x14ac:dyDescent="0.35">
      <c r="A18" s="44">
        <v>40294</v>
      </c>
      <c r="B18" s="48">
        <v>102234</v>
      </c>
      <c r="C18" s="48">
        <v>590.29999999999995</v>
      </c>
      <c r="D18" s="48">
        <v>0.37780000000000002</v>
      </c>
      <c r="E18" s="48">
        <v>7.65</v>
      </c>
      <c r="F18" s="48">
        <v>7.73</v>
      </c>
      <c r="G18" s="48">
        <v>14.89</v>
      </c>
      <c r="H18" s="34" t="s">
        <v>112</v>
      </c>
      <c r="I18" s="48">
        <v>0.03</v>
      </c>
      <c r="J18" s="48">
        <v>7</v>
      </c>
      <c r="K18" s="36">
        <v>86</v>
      </c>
      <c r="L18" s="45">
        <f>AVERAGE(K14:K18)</f>
        <v>330.4</v>
      </c>
      <c r="M18" s="46">
        <f>GEOMEAN(K14:K18)</f>
        <v>104.11868080275102</v>
      </c>
      <c r="N18" s="47" t="s">
        <v>117</v>
      </c>
      <c r="AM18" s="29">
        <v>34</v>
      </c>
      <c r="AN18" s="29">
        <v>21</v>
      </c>
    </row>
    <row r="19" spans="1:40" x14ac:dyDescent="0.35">
      <c r="A19" s="44">
        <v>40310</v>
      </c>
      <c r="B19" s="48">
        <v>101256</v>
      </c>
      <c r="C19" s="48">
        <v>542.20000000000005</v>
      </c>
      <c r="D19" s="48">
        <v>0.34699999999999998</v>
      </c>
      <c r="E19" s="48">
        <v>5.42</v>
      </c>
      <c r="F19" s="48">
        <v>7.79</v>
      </c>
      <c r="G19" s="48">
        <v>16.27</v>
      </c>
      <c r="H19" s="34" t="s">
        <v>112</v>
      </c>
      <c r="I19" s="48">
        <v>0.49</v>
      </c>
      <c r="J19" s="48">
        <v>7.8</v>
      </c>
      <c r="K19" s="36">
        <v>7701</v>
      </c>
      <c r="AM19" s="29">
        <v>34</v>
      </c>
      <c r="AN19" s="29">
        <v>21</v>
      </c>
    </row>
    <row r="20" spans="1:40" x14ac:dyDescent="0.35">
      <c r="A20" s="44">
        <v>40315</v>
      </c>
      <c r="B20" s="48">
        <v>103141</v>
      </c>
      <c r="C20" s="48">
        <v>558.4</v>
      </c>
      <c r="D20" s="48">
        <v>0.3574</v>
      </c>
      <c r="E20" s="48">
        <v>7.5</v>
      </c>
      <c r="F20" s="48">
        <v>7.88</v>
      </c>
      <c r="G20" s="48">
        <v>16.54</v>
      </c>
      <c r="H20" s="34" t="s">
        <v>112</v>
      </c>
      <c r="I20" s="48">
        <v>0.04</v>
      </c>
      <c r="J20" s="48">
        <v>7.2</v>
      </c>
      <c r="K20" s="36">
        <v>10462</v>
      </c>
      <c r="AM20" s="29">
        <v>34</v>
      </c>
      <c r="AN20" s="29">
        <v>21</v>
      </c>
    </row>
    <row r="21" spans="1:40" x14ac:dyDescent="0.35">
      <c r="A21" s="44">
        <v>40317</v>
      </c>
      <c r="B21" s="48">
        <v>100119</v>
      </c>
      <c r="C21" s="48">
        <v>583.20000000000005</v>
      </c>
      <c r="D21" s="48">
        <v>0.37319999999999998</v>
      </c>
      <c r="E21" s="48">
        <v>6.72</v>
      </c>
      <c r="F21" s="48">
        <v>7.87</v>
      </c>
      <c r="G21" s="48">
        <v>16.64</v>
      </c>
      <c r="H21" s="34" t="s">
        <v>112</v>
      </c>
      <c r="I21" s="48">
        <v>0.28999999999999998</v>
      </c>
      <c r="J21" s="48">
        <v>7.2</v>
      </c>
      <c r="K21" s="36">
        <v>275</v>
      </c>
      <c r="AM21" s="29">
        <v>34</v>
      </c>
      <c r="AN21" s="29">
        <v>21</v>
      </c>
    </row>
    <row r="22" spans="1:40" x14ac:dyDescent="0.35">
      <c r="A22" s="44">
        <v>40324</v>
      </c>
      <c r="B22" s="48">
        <v>100725</v>
      </c>
      <c r="C22" s="48">
        <v>589.9</v>
      </c>
      <c r="D22" s="48">
        <v>0.37759999999999999</v>
      </c>
      <c r="E22" s="48">
        <v>7.82</v>
      </c>
      <c r="F22" s="48">
        <v>7.76</v>
      </c>
      <c r="G22" s="48">
        <v>24.35</v>
      </c>
      <c r="H22" s="34" t="s">
        <v>112</v>
      </c>
      <c r="I22" s="48">
        <v>0.09</v>
      </c>
      <c r="J22" s="48">
        <v>7.7</v>
      </c>
      <c r="K22" s="36">
        <v>135</v>
      </c>
      <c r="AM22" s="29">
        <v>34</v>
      </c>
      <c r="AN22" s="29">
        <v>21</v>
      </c>
    </row>
    <row r="23" spans="1:40" x14ac:dyDescent="0.35">
      <c r="A23" s="44">
        <v>40325</v>
      </c>
      <c r="B23" s="48">
        <v>100842</v>
      </c>
      <c r="C23" s="48">
        <v>585</v>
      </c>
      <c r="D23" s="48">
        <v>0.375</v>
      </c>
      <c r="E23" s="48">
        <v>5.77</v>
      </c>
      <c r="F23" s="48">
        <v>7.91</v>
      </c>
      <c r="G23" s="48">
        <v>24.38</v>
      </c>
      <c r="H23" s="34" t="s">
        <v>112</v>
      </c>
      <c r="I23" s="48">
        <v>1.2</v>
      </c>
      <c r="J23" s="48">
        <v>7.9</v>
      </c>
      <c r="K23" s="36">
        <v>173</v>
      </c>
      <c r="L23" s="45">
        <f>AVERAGE(K19:K23)</f>
        <v>3749.2</v>
      </c>
      <c r="M23" s="46">
        <f>GEOMEAN(K19:K23)</f>
        <v>876.54634042421685</v>
      </c>
      <c r="N23" s="47" t="s">
        <v>118</v>
      </c>
      <c r="AM23" s="29">
        <v>34</v>
      </c>
      <c r="AN23" s="29">
        <v>21</v>
      </c>
    </row>
    <row r="24" spans="1:40" x14ac:dyDescent="0.35">
      <c r="A24" s="44">
        <v>40337</v>
      </c>
      <c r="B24" s="29">
        <v>100144</v>
      </c>
      <c r="C24" s="29">
        <v>575.79999999999995</v>
      </c>
      <c r="D24" s="29">
        <v>0.36849999999999999</v>
      </c>
      <c r="E24" s="29">
        <v>7.31</v>
      </c>
      <c r="F24" s="29">
        <v>7.93</v>
      </c>
      <c r="G24" s="29">
        <v>23.4</v>
      </c>
      <c r="H24" s="34" t="s">
        <v>112</v>
      </c>
      <c r="I24" s="29">
        <v>0.5</v>
      </c>
      <c r="J24" s="29">
        <v>7.2</v>
      </c>
      <c r="K24" s="36">
        <v>426</v>
      </c>
      <c r="AM24" s="29">
        <v>34</v>
      </c>
      <c r="AN24" s="29">
        <v>21</v>
      </c>
    </row>
    <row r="25" spans="1:40" x14ac:dyDescent="0.35">
      <c r="A25" s="44">
        <v>40339</v>
      </c>
      <c r="B25" s="48">
        <v>100551</v>
      </c>
      <c r="C25" s="48">
        <v>532.4</v>
      </c>
      <c r="D25" s="48">
        <v>0.3407</v>
      </c>
      <c r="E25" s="48">
        <v>7.3</v>
      </c>
      <c r="F25" s="48">
        <v>7.86</v>
      </c>
      <c r="G25" s="48">
        <v>22.85</v>
      </c>
      <c r="H25" s="34" t="s">
        <v>112</v>
      </c>
      <c r="I25" s="48">
        <v>0.53</v>
      </c>
      <c r="J25" s="48">
        <v>7.3</v>
      </c>
      <c r="K25" s="36">
        <v>1313</v>
      </c>
      <c r="AM25" s="29">
        <v>34</v>
      </c>
      <c r="AN25" s="29">
        <v>21</v>
      </c>
    </row>
    <row r="26" spans="1:40" x14ac:dyDescent="0.35">
      <c r="A26" s="44">
        <v>40343</v>
      </c>
      <c r="B26" s="48">
        <v>102115</v>
      </c>
      <c r="C26" s="48">
        <v>505.4</v>
      </c>
      <c r="D26" s="48">
        <v>0.32350000000000001</v>
      </c>
      <c r="E26" s="48">
        <v>6.93</v>
      </c>
      <c r="F26" s="48">
        <v>7.98</v>
      </c>
      <c r="G26" s="48">
        <v>25.13</v>
      </c>
      <c r="H26" s="34" t="s">
        <v>112</v>
      </c>
      <c r="I26" s="48">
        <v>0.15</v>
      </c>
      <c r="J26" s="48">
        <v>7.8</v>
      </c>
      <c r="K26" s="36">
        <v>906</v>
      </c>
      <c r="AM26" s="29">
        <v>34</v>
      </c>
      <c r="AN26" s="29">
        <v>21</v>
      </c>
    </row>
    <row r="27" spans="1:40" x14ac:dyDescent="0.35">
      <c r="A27" s="44">
        <v>40353</v>
      </c>
      <c r="B27" s="48">
        <v>95439</v>
      </c>
      <c r="C27" s="48">
        <v>428.4</v>
      </c>
      <c r="D27" s="48">
        <v>0.2742</v>
      </c>
      <c r="E27" s="48">
        <v>6.06</v>
      </c>
      <c r="F27" s="48">
        <v>8</v>
      </c>
      <c r="G27" s="48">
        <v>25.73</v>
      </c>
      <c r="H27" s="34" t="s">
        <v>112</v>
      </c>
      <c r="I27" s="48">
        <v>0.38</v>
      </c>
      <c r="J27" s="48">
        <v>7.4</v>
      </c>
      <c r="K27" s="36">
        <v>504</v>
      </c>
      <c r="AM27" s="29">
        <v>34</v>
      </c>
      <c r="AN27" s="29">
        <v>21</v>
      </c>
    </row>
    <row r="28" spans="1:40" x14ac:dyDescent="0.35">
      <c r="A28" s="44">
        <v>40359</v>
      </c>
      <c r="B28" s="29"/>
      <c r="C28" s="39" t="s">
        <v>119</v>
      </c>
      <c r="D28" s="39" t="s">
        <v>119</v>
      </c>
      <c r="E28" s="39" t="s">
        <v>119</v>
      </c>
      <c r="F28" s="39" t="s">
        <v>119</v>
      </c>
      <c r="G28" s="39" t="s">
        <v>119</v>
      </c>
      <c r="H28" s="34" t="s">
        <v>112</v>
      </c>
      <c r="I28" s="39" t="s">
        <v>119</v>
      </c>
      <c r="J28" s="39" t="s">
        <v>119</v>
      </c>
      <c r="K28" s="36">
        <v>228</v>
      </c>
      <c r="L28" s="45">
        <f>AVERAGE(K24:K28)</f>
        <v>675.4</v>
      </c>
      <c r="M28" s="46">
        <f>GEOMEAN(K24:K28)</f>
        <v>566.28307445679479</v>
      </c>
      <c r="N28" s="47" t="s">
        <v>120</v>
      </c>
      <c r="AM28" s="29">
        <v>34</v>
      </c>
      <c r="AN28" s="29">
        <v>21</v>
      </c>
    </row>
    <row r="29" spans="1:40" x14ac:dyDescent="0.35">
      <c r="A29" s="44">
        <v>40360</v>
      </c>
      <c r="B29" s="48">
        <v>94213</v>
      </c>
      <c r="C29" s="48">
        <v>384.5</v>
      </c>
      <c r="D29" s="48">
        <v>0.24610000000000001</v>
      </c>
      <c r="E29" s="48">
        <v>6.45</v>
      </c>
      <c r="F29" s="48">
        <v>8.25</v>
      </c>
      <c r="G29" s="48">
        <v>24.32</v>
      </c>
      <c r="H29" s="34" t="s">
        <v>112</v>
      </c>
      <c r="I29" s="48">
        <v>1.29</v>
      </c>
      <c r="J29" s="48">
        <v>6.7</v>
      </c>
      <c r="K29" s="36">
        <v>173</v>
      </c>
      <c r="AM29" s="29">
        <v>34</v>
      </c>
      <c r="AN29" s="29">
        <v>21</v>
      </c>
    </row>
    <row r="30" spans="1:40" x14ac:dyDescent="0.35">
      <c r="A30" s="44">
        <v>40367</v>
      </c>
      <c r="B30" s="48">
        <v>94601</v>
      </c>
      <c r="C30" s="48">
        <v>442.4</v>
      </c>
      <c r="D30" s="48">
        <v>0.28310000000000002</v>
      </c>
      <c r="E30" s="48">
        <v>5.17</v>
      </c>
      <c r="F30" s="48">
        <v>8.0399999999999991</v>
      </c>
      <c r="G30" s="48">
        <v>26.5</v>
      </c>
      <c r="H30" s="34" t="s">
        <v>112</v>
      </c>
      <c r="I30" s="48">
        <v>1.43</v>
      </c>
      <c r="J30" s="49">
        <v>7.9</v>
      </c>
      <c r="K30" s="36">
        <v>327</v>
      </c>
      <c r="AM30" s="29">
        <v>34</v>
      </c>
      <c r="AN30" s="29">
        <v>21</v>
      </c>
    </row>
    <row r="31" spans="1:40" x14ac:dyDescent="0.35">
      <c r="A31" s="44">
        <v>40371</v>
      </c>
      <c r="B31" s="48">
        <v>102915</v>
      </c>
      <c r="C31" s="48">
        <v>396.1</v>
      </c>
      <c r="D31" s="48">
        <v>0.2535</v>
      </c>
      <c r="E31" s="48">
        <v>5.15</v>
      </c>
      <c r="F31" s="48">
        <v>7.89</v>
      </c>
      <c r="G31" s="48">
        <v>24.58</v>
      </c>
      <c r="H31" s="34" t="s">
        <v>112</v>
      </c>
      <c r="I31" s="48">
        <v>1.7</v>
      </c>
      <c r="J31" s="48">
        <v>8.1</v>
      </c>
      <c r="K31" s="36">
        <v>3654</v>
      </c>
      <c r="AM31" s="29">
        <v>34</v>
      </c>
      <c r="AN31" s="29">
        <v>21</v>
      </c>
    </row>
    <row r="32" spans="1:40" x14ac:dyDescent="0.35">
      <c r="A32" s="44">
        <v>40385</v>
      </c>
      <c r="B32" s="48">
        <v>100849</v>
      </c>
      <c r="C32" s="48">
        <v>462</v>
      </c>
      <c r="D32" s="48">
        <v>0.29499999999999998</v>
      </c>
      <c r="E32" s="48">
        <v>6.53</v>
      </c>
      <c r="F32" s="48">
        <v>8.1199999999999992</v>
      </c>
      <c r="G32" s="48">
        <v>26.26</v>
      </c>
      <c r="H32" s="34" t="s">
        <v>112</v>
      </c>
      <c r="I32" s="48">
        <v>0.7</v>
      </c>
      <c r="J32" s="49">
        <v>7.5</v>
      </c>
      <c r="K32" s="36">
        <v>413</v>
      </c>
      <c r="AM32" s="29">
        <v>34</v>
      </c>
      <c r="AN32" s="29">
        <v>21</v>
      </c>
    </row>
    <row r="33" spans="1:40" x14ac:dyDescent="0.35">
      <c r="A33" s="44">
        <v>40387</v>
      </c>
      <c r="B33" s="48">
        <v>101834</v>
      </c>
      <c r="C33" s="48">
        <v>487</v>
      </c>
      <c r="D33" s="48">
        <v>0.312</v>
      </c>
      <c r="E33" s="48">
        <v>7.19</v>
      </c>
      <c r="F33" s="48">
        <v>7.85</v>
      </c>
      <c r="G33" s="48">
        <v>26.92</v>
      </c>
      <c r="H33" s="34" t="s">
        <v>112</v>
      </c>
      <c r="I33" s="48">
        <v>0.7</v>
      </c>
      <c r="J33" s="48">
        <v>7.9</v>
      </c>
      <c r="K33" s="36">
        <v>389</v>
      </c>
      <c r="L33" s="45">
        <f>AVERAGE(K29:K33)</f>
        <v>991.2</v>
      </c>
      <c r="M33" s="46">
        <f>GEOMEAN(K29:K33)</f>
        <v>506.11873088617006</v>
      </c>
      <c r="N33" s="47" t="s">
        <v>121</v>
      </c>
      <c r="O33" s="39">
        <v>2.7</v>
      </c>
      <c r="P33" s="39">
        <v>52.4</v>
      </c>
      <c r="Q33" s="39" t="s">
        <v>115</v>
      </c>
      <c r="R33" s="39" t="s">
        <v>115</v>
      </c>
      <c r="S33" s="39" t="s">
        <v>115</v>
      </c>
      <c r="T33" s="39" t="s">
        <v>115</v>
      </c>
      <c r="U33" s="39" t="s">
        <v>115</v>
      </c>
      <c r="V33" s="39" t="s">
        <v>115</v>
      </c>
      <c r="W33" s="39" t="s">
        <v>115</v>
      </c>
      <c r="X33" s="39">
        <v>34.4</v>
      </c>
      <c r="Y33" s="39" t="s">
        <v>115</v>
      </c>
      <c r="Z33" s="39">
        <v>0.25</v>
      </c>
      <c r="AA33" s="39" t="s">
        <v>115</v>
      </c>
      <c r="AB33" s="39">
        <v>24.1</v>
      </c>
      <c r="AC33" s="39">
        <v>0.41</v>
      </c>
      <c r="AD33" s="39">
        <v>219</v>
      </c>
      <c r="AE33" s="39" t="s">
        <v>115</v>
      </c>
      <c r="AM33" s="29">
        <v>34</v>
      </c>
      <c r="AN33" s="29">
        <v>21</v>
      </c>
    </row>
    <row r="34" spans="1:40" x14ac:dyDescent="0.35">
      <c r="A34" s="44">
        <v>40392</v>
      </c>
      <c r="B34" s="48">
        <v>95909</v>
      </c>
      <c r="C34" s="48">
        <v>454</v>
      </c>
      <c r="D34" s="48">
        <v>0.29049999999999998</v>
      </c>
      <c r="E34" s="48">
        <v>8.67</v>
      </c>
      <c r="F34" s="48">
        <v>8.08</v>
      </c>
      <c r="G34" s="48">
        <v>25.5</v>
      </c>
      <c r="H34" s="34" t="s">
        <v>112</v>
      </c>
      <c r="I34" s="48">
        <v>7.0000000000000007E-2</v>
      </c>
      <c r="J34" s="48">
        <v>7.4</v>
      </c>
      <c r="K34" s="36">
        <v>259</v>
      </c>
      <c r="AM34" s="29">
        <v>34</v>
      </c>
      <c r="AN34" s="29">
        <v>21</v>
      </c>
    </row>
    <row r="35" spans="1:40" x14ac:dyDescent="0.35">
      <c r="A35" s="44">
        <v>40395</v>
      </c>
      <c r="B35" s="48">
        <v>92616</v>
      </c>
      <c r="C35" s="48">
        <v>477</v>
      </c>
      <c r="D35" s="48">
        <v>0.30499999999999999</v>
      </c>
      <c r="E35" s="48">
        <v>7.32</v>
      </c>
      <c r="F35" s="48">
        <v>7.7</v>
      </c>
      <c r="G35" s="48">
        <v>27.24</v>
      </c>
      <c r="H35" s="34" t="s">
        <v>112</v>
      </c>
      <c r="I35" s="48">
        <v>0.3</v>
      </c>
      <c r="J35" s="48">
        <v>7.8</v>
      </c>
      <c r="K35" s="36">
        <v>373</v>
      </c>
      <c r="AM35" s="29">
        <v>34</v>
      </c>
      <c r="AN35" s="29">
        <v>21</v>
      </c>
    </row>
    <row r="36" spans="1:40" x14ac:dyDescent="0.35">
      <c r="A36" s="44">
        <v>40407</v>
      </c>
      <c r="B36" s="48">
        <v>93953</v>
      </c>
      <c r="C36" s="48">
        <v>476.3</v>
      </c>
      <c r="D36" s="48">
        <v>0.3049</v>
      </c>
      <c r="E36" s="48">
        <v>5.44</v>
      </c>
      <c r="F36" s="48">
        <v>7.7</v>
      </c>
      <c r="G36" s="48">
        <v>24.97</v>
      </c>
      <c r="H36" s="34" t="s">
        <v>112</v>
      </c>
      <c r="I36" s="48">
        <v>0.89</v>
      </c>
      <c r="J36" s="48">
        <v>7.2</v>
      </c>
      <c r="K36" s="36">
        <v>907</v>
      </c>
      <c r="AM36" s="29">
        <v>34</v>
      </c>
      <c r="AN36" s="29">
        <v>21</v>
      </c>
    </row>
    <row r="37" spans="1:40" x14ac:dyDescent="0.35">
      <c r="A37" s="44">
        <v>40409</v>
      </c>
      <c r="B37" s="48">
        <v>101810</v>
      </c>
      <c r="C37" s="48">
        <v>493.5</v>
      </c>
      <c r="D37" s="48">
        <v>0.31580000000000003</v>
      </c>
      <c r="E37" s="48">
        <v>6.41</v>
      </c>
      <c r="F37" s="48">
        <v>7.77</v>
      </c>
      <c r="G37" s="48">
        <v>25.66</v>
      </c>
      <c r="H37" s="34" t="s">
        <v>112</v>
      </c>
      <c r="I37" s="48">
        <v>0.43</v>
      </c>
      <c r="J37" s="48">
        <v>7.7</v>
      </c>
      <c r="K37" s="36">
        <v>450</v>
      </c>
      <c r="AM37" s="29">
        <v>34</v>
      </c>
      <c r="AN37" s="29">
        <v>21</v>
      </c>
    </row>
    <row r="38" spans="1:40" x14ac:dyDescent="0.35">
      <c r="A38" s="44">
        <v>40415</v>
      </c>
      <c r="B38" s="48">
        <v>100449</v>
      </c>
      <c r="C38" s="48">
        <v>539</v>
      </c>
      <c r="D38" s="48">
        <v>0.34499999999999997</v>
      </c>
      <c r="E38" s="48">
        <v>6.67</v>
      </c>
      <c r="F38" s="48">
        <v>7.63</v>
      </c>
      <c r="G38" s="48">
        <v>24.02</v>
      </c>
      <c r="H38" s="34" t="s">
        <v>112</v>
      </c>
      <c r="I38" s="48">
        <v>2.5</v>
      </c>
      <c r="J38" s="48">
        <v>7.8</v>
      </c>
      <c r="K38" s="28">
        <v>122</v>
      </c>
      <c r="L38" s="45">
        <f>AVERAGE(K34:K38)</f>
        <v>422.2</v>
      </c>
      <c r="M38" s="46">
        <f>GEOMEAN(K34:K38)</f>
        <v>343.90433122527179</v>
      </c>
      <c r="N38" s="47" t="s">
        <v>122</v>
      </c>
      <c r="AM38" s="29">
        <v>34</v>
      </c>
      <c r="AN38" s="29">
        <v>21</v>
      </c>
    </row>
    <row r="39" spans="1:40" x14ac:dyDescent="0.35">
      <c r="A39" s="44">
        <v>40435</v>
      </c>
      <c r="B39" s="48">
        <v>100814</v>
      </c>
      <c r="C39" s="48">
        <v>494.7</v>
      </c>
      <c r="D39" s="48">
        <v>0.31659999999999999</v>
      </c>
      <c r="E39" s="48">
        <v>6.86</v>
      </c>
      <c r="F39" s="48">
        <v>7.96</v>
      </c>
      <c r="G39" s="48">
        <v>21.22</v>
      </c>
      <c r="H39" s="34" t="s">
        <v>112</v>
      </c>
      <c r="I39" s="48">
        <v>0.51</v>
      </c>
      <c r="J39" s="48">
        <v>7.8</v>
      </c>
      <c r="K39" s="36">
        <v>581</v>
      </c>
      <c r="AM39" s="29">
        <v>34</v>
      </c>
      <c r="AN39" s="29">
        <v>21</v>
      </c>
    </row>
    <row r="40" spans="1:40" x14ac:dyDescent="0.35">
      <c r="A40" s="44">
        <v>40437</v>
      </c>
      <c r="B40" s="48">
        <v>94722</v>
      </c>
      <c r="C40" s="48">
        <v>497</v>
      </c>
      <c r="D40" s="48">
        <v>0.318</v>
      </c>
      <c r="E40" s="48">
        <v>7.95</v>
      </c>
      <c r="F40" s="48">
        <v>7.9</v>
      </c>
      <c r="G40" s="48">
        <v>21.27</v>
      </c>
      <c r="H40" s="34" t="s">
        <v>112</v>
      </c>
      <c r="I40" s="48">
        <v>0.2</v>
      </c>
      <c r="J40" s="48">
        <v>7.8</v>
      </c>
      <c r="K40" s="36">
        <v>839</v>
      </c>
      <c r="AM40" s="29">
        <v>34</v>
      </c>
      <c r="AN40" s="29">
        <v>21</v>
      </c>
    </row>
    <row r="41" spans="1:40" x14ac:dyDescent="0.35">
      <c r="A41" s="44">
        <v>40441</v>
      </c>
      <c r="B41" s="48">
        <v>103244</v>
      </c>
      <c r="C41" s="48">
        <v>474.9</v>
      </c>
      <c r="D41" s="48">
        <v>0.3039</v>
      </c>
      <c r="E41" s="48">
        <v>6.31</v>
      </c>
      <c r="F41" s="48">
        <v>7.96</v>
      </c>
      <c r="G41" s="48">
        <v>21.76</v>
      </c>
      <c r="H41" s="34" t="s">
        <v>112</v>
      </c>
      <c r="I41" s="48">
        <v>1.04</v>
      </c>
      <c r="J41" s="48">
        <v>8</v>
      </c>
      <c r="K41" s="36">
        <v>677</v>
      </c>
      <c r="AM41" s="29">
        <v>34</v>
      </c>
      <c r="AN41" s="29">
        <v>21</v>
      </c>
    </row>
    <row r="42" spans="1:40" x14ac:dyDescent="0.35">
      <c r="A42" s="44">
        <v>40443</v>
      </c>
      <c r="B42" s="48">
        <v>100429</v>
      </c>
      <c r="C42" s="48">
        <v>500.8</v>
      </c>
      <c r="D42" s="48">
        <v>0.32050000000000001</v>
      </c>
      <c r="E42" s="48">
        <v>6.25</v>
      </c>
      <c r="F42" s="48">
        <v>8.08</v>
      </c>
      <c r="G42" s="48">
        <v>23.2</v>
      </c>
      <c r="H42" s="34" t="s">
        <v>112</v>
      </c>
      <c r="I42" s="48">
        <v>0.72</v>
      </c>
      <c r="J42" s="48">
        <v>7.6</v>
      </c>
      <c r="K42" s="36">
        <v>379</v>
      </c>
      <c r="AM42" s="29">
        <v>34</v>
      </c>
      <c r="AN42" s="29">
        <v>21</v>
      </c>
    </row>
    <row r="43" spans="1:40" x14ac:dyDescent="0.35">
      <c r="A43" s="44">
        <v>40444</v>
      </c>
      <c r="B43" s="48">
        <v>100854</v>
      </c>
      <c r="C43" s="48">
        <v>498</v>
      </c>
      <c r="D43" s="48">
        <v>0.31900000000000001</v>
      </c>
      <c r="E43" s="48">
        <v>5.45</v>
      </c>
      <c r="F43" s="48">
        <v>7.6</v>
      </c>
      <c r="G43" s="48">
        <v>21.89</v>
      </c>
      <c r="H43" s="34" t="s">
        <v>112</v>
      </c>
      <c r="I43" s="48">
        <v>0.8</v>
      </c>
      <c r="J43" s="48">
        <v>7.6</v>
      </c>
      <c r="K43" s="36">
        <v>134</v>
      </c>
      <c r="L43" s="45">
        <f>AVERAGE(K39:K43)</f>
        <v>522</v>
      </c>
      <c r="M43" s="46">
        <f>GEOMEAN(K39:K43)</f>
        <v>441.42218286292774</v>
      </c>
      <c r="N43" s="47" t="s">
        <v>123</v>
      </c>
      <c r="AM43" s="29">
        <v>34</v>
      </c>
      <c r="AN43" s="29">
        <v>21</v>
      </c>
    </row>
    <row r="44" spans="1:40" x14ac:dyDescent="0.35">
      <c r="A44" s="44">
        <v>40451</v>
      </c>
      <c r="B44" s="48">
        <v>94651</v>
      </c>
      <c r="C44" s="48">
        <v>494</v>
      </c>
      <c r="D44" s="48">
        <v>0.316</v>
      </c>
      <c r="E44" s="48">
        <v>9.1</v>
      </c>
      <c r="F44" s="48">
        <v>8.02</v>
      </c>
      <c r="G44" s="48">
        <v>17.22</v>
      </c>
      <c r="H44" s="34" t="s">
        <v>112</v>
      </c>
      <c r="I44" s="48">
        <v>0.7</v>
      </c>
      <c r="J44" s="48">
        <v>7.8</v>
      </c>
      <c r="K44" s="36">
        <v>110</v>
      </c>
      <c r="AM44" s="29">
        <v>34</v>
      </c>
      <c r="AN44" s="29">
        <v>21</v>
      </c>
    </row>
    <row r="45" spans="1:40" x14ac:dyDescent="0.35">
      <c r="A45" s="44">
        <v>40456</v>
      </c>
      <c r="B45" s="48">
        <v>104235</v>
      </c>
      <c r="C45" s="48">
        <v>508</v>
      </c>
      <c r="D45" s="48">
        <v>0.32500000000000001</v>
      </c>
      <c r="E45" s="48">
        <v>11.89</v>
      </c>
      <c r="F45" s="48">
        <v>8.07</v>
      </c>
      <c r="G45" s="48">
        <v>13.73</v>
      </c>
      <c r="H45" s="34" t="s">
        <v>112</v>
      </c>
      <c r="I45" s="48">
        <v>0.7</v>
      </c>
      <c r="J45" s="48">
        <v>7.7</v>
      </c>
      <c r="K45" s="36">
        <v>285</v>
      </c>
      <c r="O45" s="28">
        <v>2.2999999999999998</v>
      </c>
      <c r="P45" s="28">
        <v>69.8</v>
      </c>
      <c r="Q45" s="39" t="s">
        <v>115</v>
      </c>
      <c r="R45" s="39" t="s">
        <v>115</v>
      </c>
      <c r="S45" s="39" t="s">
        <v>115</v>
      </c>
      <c r="T45" s="39" t="s">
        <v>115</v>
      </c>
      <c r="U45" s="39" t="s">
        <v>115</v>
      </c>
      <c r="V45" s="39" t="s">
        <v>115</v>
      </c>
      <c r="W45" s="39" t="s">
        <v>115</v>
      </c>
      <c r="X45" s="28">
        <v>42.6</v>
      </c>
      <c r="Y45" s="39" t="s">
        <v>115</v>
      </c>
      <c r="Z45" s="39" t="s">
        <v>115</v>
      </c>
      <c r="AA45" s="39" t="s">
        <v>115</v>
      </c>
      <c r="AB45" s="28">
        <v>31.8</v>
      </c>
      <c r="AC45" s="28">
        <v>1.9</v>
      </c>
      <c r="AD45" s="28">
        <v>218</v>
      </c>
      <c r="AE45" s="39" t="s">
        <v>115</v>
      </c>
      <c r="AM45" s="29">
        <v>34</v>
      </c>
      <c r="AN45" s="29">
        <v>21</v>
      </c>
    </row>
    <row r="46" spans="1:40" x14ac:dyDescent="0.35">
      <c r="A46" s="44">
        <v>40462</v>
      </c>
      <c r="B46" s="48">
        <v>101425</v>
      </c>
      <c r="C46" s="48">
        <v>523.70000000000005</v>
      </c>
      <c r="D46" s="48">
        <v>0.3352</v>
      </c>
      <c r="E46" s="48">
        <v>9.14</v>
      </c>
      <c r="F46" s="48">
        <v>7.83</v>
      </c>
      <c r="G46" s="48">
        <v>17.32</v>
      </c>
      <c r="H46" s="34" t="s">
        <v>112</v>
      </c>
      <c r="I46" s="48">
        <v>0.53</v>
      </c>
      <c r="J46" s="48">
        <v>7.5</v>
      </c>
      <c r="K46" s="36">
        <v>161</v>
      </c>
      <c r="AM46" s="29">
        <v>34</v>
      </c>
      <c r="AN46" s="29">
        <v>21</v>
      </c>
    </row>
    <row r="47" spans="1:40" x14ac:dyDescent="0.35">
      <c r="A47" s="44">
        <v>40471</v>
      </c>
      <c r="B47" s="48">
        <v>100707</v>
      </c>
      <c r="C47" s="48">
        <v>522.5</v>
      </c>
      <c r="D47" s="48">
        <v>0.33439999999999998</v>
      </c>
      <c r="E47" s="48">
        <v>9.09</v>
      </c>
      <c r="F47" s="48">
        <v>7.58</v>
      </c>
      <c r="G47" s="48">
        <v>12.86</v>
      </c>
      <c r="H47" s="34" t="s">
        <v>112</v>
      </c>
      <c r="I47" s="48">
        <v>1.29</v>
      </c>
      <c r="J47" s="48">
        <v>7.8</v>
      </c>
      <c r="K47" s="36">
        <v>86</v>
      </c>
      <c r="L47" s="45">
        <f>AVERAGE(K43:K47)</f>
        <v>155.19999999999999</v>
      </c>
      <c r="M47" s="46">
        <f>GEOMEAN(K43:K47)</f>
        <v>142.21104710538333</v>
      </c>
      <c r="N47" s="47" t="s">
        <v>124</v>
      </c>
      <c r="AM47" s="29">
        <v>34</v>
      </c>
      <c r="AN47" s="29">
        <v>21</v>
      </c>
    </row>
    <row r="48" spans="1:40" x14ac:dyDescent="0.35">
      <c r="A48" s="44">
        <v>40483</v>
      </c>
      <c r="B48" s="48">
        <v>95752</v>
      </c>
      <c r="C48" s="48">
        <v>542</v>
      </c>
      <c r="D48" s="48">
        <v>0.34699999999999998</v>
      </c>
      <c r="E48" s="48">
        <v>7.38</v>
      </c>
      <c r="F48" s="48">
        <v>7.72</v>
      </c>
      <c r="G48" s="48">
        <v>9.8800000000000008</v>
      </c>
      <c r="H48" s="34" t="s">
        <v>112</v>
      </c>
      <c r="I48" s="48">
        <v>1</v>
      </c>
      <c r="J48" s="48">
        <v>7.2</v>
      </c>
      <c r="K48" s="36">
        <v>85</v>
      </c>
      <c r="AM48" s="29">
        <v>34</v>
      </c>
      <c r="AN48" s="29">
        <v>21</v>
      </c>
    </row>
    <row r="49" spans="1:40" x14ac:dyDescent="0.35">
      <c r="A49" s="44">
        <v>40486</v>
      </c>
      <c r="B49" s="48">
        <v>100832</v>
      </c>
      <c r="C49" s="48">
        <v>557.9</v>
      </c>
      <c r="D49" s="48">
        <v>0.35709999999999997</v>
      </c>
      <c r="E49" s="48">
        <v>8.7899999999999991</v>
      </c>
      <c r="F49" s="48">
        <v>7.77</v>
      </c>
      <c r="G49" s="48">
        <v>8.7200000000000006</v>
      </c>
      <c r="H49" s="34" t="s">
        <v>112</v>
      </c>
      <c r="I49" s="48">
        <v>0.66</v>
      </c>
      <c r="J49" s="48">
        <v>7.4</v>
      </c>
      <c r="K49" s="36">
        <v>85</v>
      </c>
      <c r="AM49" s="29">
        <v>34</v>
      </c>
      <c r="AN49" s="29">
        <v>21</v>
      </c>
    </row>
    <row r="50" spans="1:40" x14ac:dyDescent="0.35">
      <c r="A50" s="44">
        <v>40491</v>
      </c>
      <c r="B50" s="48">
        <v>101306</v>
      </c>
      <c r="C50" s="48">
        <v>554.1</v>
      </c>
      <c r="D50" s="48">
        <v>0.35460000000000003</v>
      </c>
      <c r="E50" s="48">
        <v>14.76</v>
      </c>
      <c r="F50" s="48">
        <v>7.77</v>
      </c>
      <c r="G50" s="48">
        <v>7.96</v>
      </c>
      <c r="H50" s="34" t="s">
        <v>112</v>
      </c>
      <c r="I50" s="48">
        <v>1.98</v>
      </c>
      <c r="J50" s="48">
        <v>7.8</v>
      </c>
      <c r="K50" s="36">
        <v>20</v>
      </c>
      <c r="AM50" s="29">
        <v>34</v>
      </c>
      <c r="AN50" s="29">
        <v>21</v>
      </c>
    </row>
    <row r="51" spans="1:40" x14ac:dyDescent="0.35">
      <c r="A51" s="44">
        <v>40497</v>
      </c>
      <c r="B51" s="48">
        <v>101434</v>
      </c>
      <c r="C51" s="48">
        <v>566.6</v>
      </c>
      <c r="D51" s="48">
        <v>0.36259999999999998</v>
      </c>
      <c r="E51" s="39" t="s">
        <v>119</v>
      </c>
      <c r="F51" s="48">
        <v>7.89</v>
      </c>
      <c r="G51" s="48">
        <v>8.7200000000000006</v>
      </c>
      <c r="H51" s="34" t="s">
        <v>112</v>
      </c>
      <c r="I51" s="48">
        <v>0.09</v>
      </c>
      <c r="J51" s="48">
        <v>7.9</v>
      </c>
      <c r="K51" s="36">
        <v>63</v>
      </c>
      <c r="AM51" s="29">
        <v>34</v>
      </c>
      <c r="AN51" s="29">
        <v>21</v>
      </c>
    </row>
    <row r="52" spans="1:40" x14ac:dyDescent="0.35">
      <c r="A52" s="44">
        <v>40499</v>
      </c>
      <c r="B52" s="48">
        <v>100648</v>
      </c>
      <c r="C52" s="48">
        <v>541</v>
      </c>
      <c r="D52" s="48">
        <v>0.34599999999999997</v>
      </c>
      <c r="E52" s="48">
        <v>10.15</v>
      </c>
      <c r="F52" s="48">
        <v>7.68</v>
      </c>
      <c r="G52" s="48">
        <v>6.61</v>
      </c>
      <c r="H52" s="34" t="s">
        <v>112</v>
      </c>
      <c r="I52" s="48">
        <v>0.6</v>
      </c>
      <c r="J52" s="48">
        <v>7.9</v>
      </c>
      <c r="K52" s="36">
        <v>1483</v>
      </c>
      <c r="L52" s="45">
        <f>AVERAGE(K48:K52)</f>
        <v>347.2</v>
      </c>
      <c r="M52" s="46">
        <f>GEOMEAN(K48:K52)</f>
        <v>106.18664748564426</v>
      </c>
      <c r="N52" s="47" t="s">
        <v>125</v>
      </c>
      <c r="AM52" s="29">
        <v>34</v>
      </c>
      <c r="AN52" s="29">
        <v>21</v>
      </c>
    </row>
    <row r="53" spans="1:40" x14ac:dyDescent="0.35">
      <c r="A53" s="44">
        <v>40512</v>
      </c>
      <c r="B53" s="48">
        <v>95015</v>
      </c>
      <c r="C53" s="48">
        <v>518</v>
      </c>
      <c r="D53" s="48">
        <v>0.33200000000000002</v>
      </c>
      <c r="E53" s="48">
        <v>10.210000000000001</v>
      </c>
      <c r="F53" s="48">
        <v>7.69</v>
      </c>
      <c r="G53" s="48">
        <v>8.02</v>
      </c>
      <c r="H53" s="34" t="s">
        <v>112</v>
      </c>
      <c r="I53" s="48">
        <v>1.4</v>
      </c>
      <c r="J53" s="48">
        <v>7.7</v>
      </c>
      <c r="K53" s="36">
        <v>288</v>
      </c>
      <c r="AM53" s="29">
        <v>34</v>
      </c>
      <c r="AN53" s="29">
        <v>21</v>
      </c>
    </row>
    <row r="54" spans="1:40" x14ac:dyDescent="0.35">
      <c r="A54" s="44">
        <v>40518</v>
      </c>
      <c r="B54" s="48">
        <v>101228</v>
      </c>
      <c r="C54" s="48">
        <v>575.29999999999995</v>
      </c>
      <c r="D54" s="48">
        <v>0.36820000000000003</v>
      </c>
      <c r="E54" s="48">
        <v>14.7</v>
      </c>
      <c r="F54" s="48">
        <v>7.66</v>
      </c>
      <c r="G54" s="48">
        <v>1.34</v>
      </c>
      <c r="H54" s="34" t="s">
        <v>112</v>
      </c>
      <c r="I54" s="48">
        <v>1.23</v>
      </c>
      <c r="J54" s="48">
        <v>7.9</v>
      </c>
      <c r="K54" s="36">
        <v>52</v>
      </c>
      <c r="AM54" s="29">
        <v>34</v>
      </c>
      <c r="AN54" s="29">
        <v>21</v>
      </c>
    </row>
    <row r="55" spans="1:40" x14ac:dyDescent="0.35">
      <c r="A55" s="44">
        <v>40521</v>
      </c>
      <c r="B55" s="29"/>
      <c r="G55" s="29" t="s">
        <v>113</v>
      </c>
      <c r="AM55" s="29">
        <v>34</v>
      </c>
      <c r="AN55" s="29">
        <v>21</v>
      </c>
    </row>
    <row r="56" spans="1:40" x14ac:dyDescent="0.35">
      <c r="A56" s="44">
        <v>40525</v>
      </c>
      <c r="B56" s="48">
        <v>104929</v>
      </c>
      <c r="C56" s="48">
        <v>596</v>
      </c>
      <c r="D56" s="48">
        <v>0.38100000000000001</v>
      </c>
      <c r="E56" s="48">
        <v>14.41</v>
      </c>
      <c r="F56" s="48">
        <v>8.08</v>
      </c>
      <c r="G56" s="48">
        <v>0.56000000000000005</v>
      </c>
      <c r="H56" s="34" t="s">
        <v>112</v>
      </c>
      <c r="I56" s="48">
        <v>0.1</v>
      </c>
      <c r="J56" s="48">
        <v>8</v>
      </c>
      <c r="K56" s="36">
        <v>52</v>
      </c>
      <c r="AM56" s="29">
        <v>34</v>
      </c>
      <c r="AN56" s="29">
        <v>21</v>
      </c>
    </row>
    <row r="57" spans="1:40" x14ac:dyDescent="0.35">
      <c r="A57" s="44">
        <v>40528</v>
      </c>
      <c r="B57" s="29"/>
      <c r="G57" s="29" t="s">
        <v>126</v>
      </c>
      <c r="L57" s="45">
        <f>AVERAGE(K53:K57)</f>
        <v>130.66666666666666</v>
      </c>
      <c r="M57" s="46">
        <f>GEOMEAN(K53:K57)</f>
        <v>92.002520409841821</v>
      </c>
      <c r="N57" s="47" t="s">
        <v>127</v>
      </c>
      <c r="AM57" s="29">
        <v>34</v>
      </c>
      <c r="AN57" s="29">
        <v>21</v>
      </c>
    </row>
    <row r="58" spans="1:40" x14ac:dyDescent="0.35">
      <c r="A58" s="44">
        <v>40548</v>
      </c>
      <c r="B58" s="48">
        <v>95822</v>
      </c>
      <c r="C58" s="48">
        <v>627.5</v>
      </c>
      <c r="D58" s="48">
        <v>0.40160000000000001</v>
      </c>
      <c r="E58" s="48">
        <v>11.94</v>
      </c>
      <c r="F58" s="48">
        <v>7.78</v>
      </c>
      <c r="G58" s="48">
        <v>1.52</v>
      </c>
      <c r="H58" s="34" t="s">
        <v>112</v>
      </c>
      <c r="I58" s="48">
        <v>0.26</v>
      </c>
      <c r="J58" s="48">
        <v>7.8</v>
      </c>
      <c r="K58" s="36">
        <v>73</v>
      </c>
      <c r="AM58" s="29">
        <v>34</v>
      </c>
      <c r="AN58" s="29">
        <v>21</v>
      </c>
    </row>
    <row r="59" spans="1:40" x14ac:dyDescent="0.35">
      <c r="A59" s="44">
        <v>40553</v>
      </c>
      <c r="G59" s="29" t="s">
        <v>113</v>
      </c>
      <c r="AM59" s="29">
        <v>34</v>
      </c>
      <c r="AN59" s="29">
        <v>21</v>
      </c>
    </row>
    <row r="60" spans="1:40" x14ac:dyDescent="0.35">
      <c r="A60" s="44">
        <v>40556</v>
      </c>
      <c r="B60" s="48">
        <v>92030</v>
      </c>
      <c r="C60" s="48">
        <v>695.5</v>
      </c>
      <c r="D60" s="48">
        <v>0.4451</v>
      </c>
      <c r="E60" s="48">
        <v>14.93</v>
      </c>
      <c r="F60" s="48">
        <v>7.94</v>
      </c>
      <c r="G60" s="48">
        <v>1.0900000000000001</v>
      </c>
      <c r="H60" s="34" t="s">
        <v>112</v>
      </c>
      <c r="I60" s="48">
        <v>0.59</v>
      </c>
      <c r="J60" s="48">
        <v>7.7</v>
      </c>
      <c r="K60" s="36">
        <v>31</v>
      </c>
      <c r="AM60" s="29">
        <v>34</v>
      </c>
      <c r="AN60" s="29">
        <v>21</v>
      </c>
    </row>
    <row r="61" spans="1:40" x14ac:dyDescent="0.35">
      <c r="A61" s="44">
        <v>40562</v>
      </c>
      <c r="B61" s="48">
        <v>100540</v>
      </c>
      <c r="C61" s="48">
        <v>836</v>
      </c>
      <c r="D61" s="48">
        <v>0.53500000000000003</v>
      </c>
      <c r="E61" s="48">
        <v>11.67</v>
      </c>
      <c r="F61" s="48">
        <v>7.9</v>
      </c>
      <c r="G61" s="48">
        <v>2.4700000000000002</v>
      </c>
      <c r="H61" s="34" t="s">
        <v>112</v>
      </c>
      <c r="I61" s="48">
        <v>0</v>
      </c>
      <c r="J61" s="48">
        <v>7.8</v>
      </c>
      <c r="K61" s="36">
        <v>86</v>
      </c>
      <c r="AM61" s="29">
        <v>34</v>
      </c>
      <c r="AN61" s="29">
        <v>21</v>
      </c>
    </row>
    <row r="62" spans="1:40" x14ac:dyDescent="0.35">
      <c r="A62" s="44">
        <v>40569</v>
      </c>
      <c r="B62" s="48">
        <v>94533</v>
      </c>
      <c r="C62" s="48">
        <v>709</v>
      </c>
      <c r="D62" s="48">
        <v>0.45300000000000001</v>
      </c>
      <c r="E62" s="48">
        <v>13.9</v>
      </c>
      <c r="F62" s="48">
        <v>7.6</v>
      </c>
      <c r="G62" s="48">
        <v>1.31</v>
      </c>
      <c r="H62" s="34" t="s">
        <v>112</v>
      </c>
      <c r="I62" s="48">
        <v>1.1000000000000001</v>
      </c>
      <c r="J62" s="48">
        <v>7.5</v>
      </c>
      <c r="K62" s="36">
        <v>31</v>
      </c>
      <c r="L62" s="45">
        <f>AVERAGE(K58:K62)</f>
        <v>55.25</v>
      </c>
      <c r="M62" s="46">
        <f>GEOMEAN(K58:K62)</f>
        <v>49.560556553604172</v>
      </c>
      <c r="N62" s="47" t="s">
        <v>128</v>
      </c>
      <c r="AM62" s="29">
        <v>34</v>
      </c>
      <c r="AN62" s="29">
        <v>21</v>
      </c>
    </row>
    <row r="63" spans="1:40" x14ac:dyDescent="0.35">
      <c r="A63" s="44">
        <v>40581</v>
      </c>
      <c r="B63" s="48"/>
      <c r="G63" s="29" t="s">
        <v>126</v>
      </c>
      <c r="AM63" s="29">
        <v>34</v>
      </c>
      <c r="AN63" s="29">
        <v>21</v>
      </c>
    </row>
    <row r="64" spans="1:40" x14ac:dyDescent="0.35">
      <c r="A64" s="44">
        <v>40584</v>
      </c>
      <c r="B64" s="29"/>
      <c r="C64" s="29"/>
      <c r="D64" s="29"/>
      <c r="E64" s="29"/>
      <c r="F64" s="29"/>
      <c r="G64" s="29" t="s">
        <v>113</v>
      </c>
      <c r="H64" s="29"/>
      <c r="I64" s="29"/>
      <c r="J64" s="29"/>
      <c r="AM64" s="29">
        <v>34</v>
      </c>
      <c r="AN64" s="29">
        <v>21</v>
      </c>
    </row>
    <row r="65" spans="1:40" x14ac:dyDescent="0.35">
      <c r="A65" s="44">
        <v>40588</v>
      </c>
      <c r="B65" s="48">
        <v>115939</v>
      </c>
      <c r="C65" s="48">
        <v>1044</v>
      </c>
      <c r="D65" s="48">
        <v>0.66810000000000003</v>
      </c>
      <c r="E65" s="48">
        <v>12.21</v>
      </c>
      <c r="F65" s="48">
        <v>7.84</v>
      </c>
      <c r="G65" s="48">
        <v>3.91</v>
      </c>
      <c r="H65" s="34" t="s">
        <v>112</v>
      </c>
      <c r="I65" s="48">
        <v>0.3</v>
      </c>
      <c r="J65" s="48">
        <v>7.9</v>
      </c>
      <c r="K65" s="36">
        <v>52</v>
      </c>
      <c r="AM65" s="29">
        <v>34</v>
      </c>
      <c r="AN65" s="29">
        <v>21</v>
      </c>
    </row>
    <row r="66" spans="1:40" x14ac:dyDescent="0.35">
      <c r="A66" s="44">
        <v>40591</v>
      </c>
      <c r="B66" s="48">
        <v>101424</v>
      </c>
      <c r="C66" s="48">
        <v>738</v>
      </c>
      <c r="D66" s="48">
        <v>0.47199999999999998</v>
      </c>
      <c r="E66" s="48">
        <v>11.22</v>
      </c>
      <c r="F66" s="48">
        <v>7.54</v>
      </c>
      <c r="G66" s="48">
        <v>3.85</v>
      </c>
      <c r="H66" s="34" t="s">
        <v>112</v>
      </c>
      <c r="I66" s="48">
        <v>1.6</v>
      </c>
      <c r="J66" s="48">
        <v>7.7</v>
      </c>
      <c r="K66" s="36">
        <v>145</v>
      </c>
      <c r="AM66" s="29">
        <v>34</v>
      </c>
      <c r="AN66" s="29">
        <v>21</v>
      </c>
    </row>
    <row r="67" spans="1:40" x14ac:dyDescent="0.35">
      <c r="A67" s="44">
        <v>40597</v>
      </c>
      <c r="B67" s="48">
        <v>102127</v>
      </c>
      <c r="C67" s="48">
        <v>611.6</v>
      </c>
      <c r="D67" s="48">
        <v>0.39140000000000003</v>
      </c>
      <c r="E67" s="48">
        <v>13.04</v>
      </c>
      <c r="F67" s="48">
        <v>7.56</v>
      </c>
      <c r="G67" s="48">
        <v>2.73</v>
      </c>
      <c r="H67" s="34" t="s">
        <v>112</v>
      </c>
      <c r="I67" s="48">
        <v>1.27</v>
      </c>
      <c r="J67" s="48">
        <v>7.6</v>
      </c>
      <c r="K67" s="36">
        <v>41</v>
      </c>
      <c r="L67" s="45">
        <f>AVERAGE(K63:K67)</f>
        <v>79.333333333333329</v>
      </c>
      <c r="M67" s="46">
        <f>GEOMEAN(K63:K67)</f>
        <v>67.616351680867083</v>
      </c>
      <c r="N67" s="47" t="s">
        <v>129</v>
      </c>
      <c r="AM67" s="29">
        <v>34</v>
      </c>
      <c r="AN67" s="29">
        <v>21</v>
      </c>
    </row>
    <row r="68" spans="1:40" x14ac:dyDescent="0.35">
      <c r="A68" s="44">
        <v>40603</v>
      </c>
      <c r="B68" s="48">
        <v>95223</v>
      </c>
      <c r="C68" s="48">
        <v>459.6</v>
      </c>
      <c r="D68" s="48">
        <v>0.29409999999999997</v>
      </c>
      <c r="E68" s="48">
        <v>12.05</v>
      </c>
      <c r="F68" s="48">
        <v>7.66</v>
      </c>
      <c r="G68" s="48">
        <v>5.17</v>
      </c>
      <c r="H68" s="34" t="s">
        <v>112</v>
      </c>
      <c r="I68" s="48">
        <v>0.5</v>
      </c>
      <c r="J68" s="48">
        <v>7.8</v>
      </c>
      <c r="K68" s="36">
        <v>364</v>
      </c>
      <c r="O68" s="28">
        <v>1.3</v>
      </c>
      <c r="P68" s="28">
        <v>58.3</v>
      </c>
      <c r="Q68" s="28" t="s">
        <v>115</v>
      </c>
      <c r="R68" s="28" t="s">
        <v>115</v>
      </c>
      <c r="S68" s="28" t="s">
        <v>115</v>
      </c>
      <c r="T68" s="28" t="s">
        <v>115</v>
      </c>
      <c r="U68" s="28" t="s">
        <v>115</v>
      </c>
      <c r="V68" s="28">
        <v>1.2</v>
      </c>
      <c r="W68" s="28" t="s">
        <v>115</v>
      </c>
      <c r="X68" s="28">
        <v>46.1</v>
      </c>
      <c r="Y68" s="28" t="s">
        <v>115</v>
      </c>
      <c r="Z68" s="28">
        <v>2.8</v>
      </c>
      <c r="AA68" s="28" t="s">
        <v>115</v>
      </c>
      <c r="AB68" s="28">
        <v>30.8</v>
      </c>
      <c r="AC68" s="28">
        <v>0.309</v>
      </c>
      <c r="AD68" s="28">
        <v>192</v>
      </c>
      <c r="AE68" s="28" t="s">
        <v>115</v>
      </c>
      <c r="AM68" s="29">
        <v>34</v>
      </c>
      <c r="AN68" s="29">
        <v>21</v>
      </c>
    </row>
    <row r="69" spans="1:40" x14ac:dyDescent="0.35">
      <c r="A69" s="44">
        <v>40605</v>
      </c>
      <c r="B69" s="48">
        <v>92707</v>
      </c>
      <c r="C69" s="48">
        <v>390</v>
      </c>
      <c r="D69" s="48">
        <v>0.25</v>
      </c>
      <c r="E69" s="48">
        <v>11.96</v>
      </c>
      <c r="F69" s="48">
        <v>7.93</v>
      </c>
      <c r="G69" s="48">
        <v>5.68</v>
      </c>
      <c r="H69" s="34" t="s">
        <v>112</v>
      </c>
      <c r="I69" s="48">
        <v>0.7</v>
      </c>
      <c r="J69" s="49">
        <v>7.2</v>
      </c>
      <c r="K69" s="36">
        <v>495</v>
      </c>
      <c r="AM69" s="29">
        <v>34</v>
      </c>
      <c r="AN69" s="29">
        <v>21</v>
      </c>
    </row>
    <row r="70" spans="1:40" x14ac:dyDescent="0.35">
      <c r="A70" s="44">
        <v>40616</v>
      </c>
      <c r="B70" s="48">
        <v>92751</v>
      </c>
      <c r="C70" s="48">
        <v>392.3</v>
      </c>
      <c r="D70" s="48">
        <v>0.251</v>
      </c>
      <c r="E70" s="48">
        <v>10.83</v>
      </c>
      <c r="F70" s="48">
        <v>7.71</v>
      </c>
      <c r="G70" s="48">
        <v>6.38</v>
      </c>
      <c r="H70" s="34" t="s">
        <v>112</v>
      </c>
      <c r="I70" s="48">
        <v>0.8</v>
      </c>
      <c r="J70" s="48">
        <v>7.7</v>
      </c>
      <c r="K70" s="36">
        <v>41</v>
      </c>
      <c r="AM70" s="29">
        <v>34</v>
      </c>
      <c r="AN70" s="29">
        <v>21</v>
      </c>
    </row>
    <row r="71" spans="1:40" x14ac:dyDescent="0.35">
      <c r="A71" s="44">
        <v>40626</v>
      </c>
      <c r="B71" s="48">
        <v>92438</v>
      </c>
      <c r="C71" s="48">
        <v>497</v>
      </c>
      <c r="D71" s="48">
        <v>0.318</v>
      </c>
      <c r="E71" s="48">
        <v>8.66</v>
      </c>
      <c r="F71" s="48">
        <v>7.68</v>
      </c>
      <c r="G71" s="48">
        <v>10.050000000000001</v>
      </c>
      <c r="H71" s="34" t="s">
        <v>112</v>
      </c>
      <c r="I71" s="48">
        <v>0.4</v>
      </c>
      <c r="J71" s="48">
        <v>7.6</v>
      </c>
      <c r="K71" s="36">
        <v>10</v>
      </c>
      <c r="AM71" s="29">
        <v>34</v>
      </c>
      <c r="AN71" s="29">
        <v>21</v>
      </c>
    </row>
    <row r="72" spans="1:40" x14ac:dyDescent="0.35">
      <c r="A72" s="44">
        <v>40632</v>
      </c>
      <c r="B72" s="48">
        <v>95046</v>
      </c>
      <c r="C72" s="48">
        <v>501.3</v>
      </c>
      <c r="D72" s="48">
        <v>0.32079999999999997</v>
      </c>
      <c r="E72" s="48">
        <v>11.08</v>
      </c>
      <c r="F72" s="48">
        <v>7.71</v>
      </c>
      <c r="G72" s="48">
        <v>7.83</v>
      </c>
      <c r="H72" s="34" t="s">
        <v>112</v>
      </c>
      <c r="I72" s="48">
        <v>0.3</v>
      </c>
      <c r="J72" s="48">
        <v>7.5</v>
      </c>
      <c r="K72" s="36">
        <v>41</v>
      </c>
      <c r="L72" s="45">
        <f>AVERAGE(K68:K72)</f>
        <v>190.2</v>
      </c>
      <c r="M72" s="46">
        <f>GEOMEAN(K68:K72)</f>
        <v>78.750779126104419</v>
      </c>
      <c r="N72" s="47" t="s">
        <v>130</v>
      </c>
      <c r="AM72" s="29">
        <v>34</v>
      </c>
      <c r="AN72" s="29">
        <v>21</v>
      </c>
    </row>
    <row r="73" spans="1:40" x14ac:dyDescent="0.35">
      <c r="A73" s="44">
        <v>40637</v>
      </c>
      <c r="B73" s="50">
        <v>0.4284722222222222</v>
      </c>
      <c r="C73" s="29">
        <v>474.3</v>
      </c>
      <c r="D73" s="29">
        <v>0.30809999999999998</v>
      </c>
      <c r="E73" s="29">
        <v>8.5399999999999991</v>
      </c>
      <c r="F73" s="29">
        <v>8.2799999999999994</v>
      </c>
      <c r="G73" s="29">
        <v>12.6</v>
      </c>
      <c r="K73" s="36">
        <v>295</v>
      </c>
      <c r="AM73" s="29">
        <v>34</v>
      </c>
      <c r="AN73" s="29">
        <v>21</v>
      </c>
    </row>
    <row r="74" spans="1:40" x14ac:dyDescent="0.35">
      <c r="A74" s="44">
        <v>40640</v>
      </c>
      <c r="B74" s="51">
        <v>0.42578703703703707</v>
      </c>
      <c r="C74" s="29">
        <v>476.1</v>
      </c>
      <c r="D74" s="29">
        <v>0.30940000000000001</v>
      </c>
      <c r="E74" s="29">
        <v>10.95</v>
      </c>
      <c r="F74" s="29">
        <v>8.1</v>
      </c>
      <c r="G74" s="29">
        <v>10.1</v>
      </c>
      <c r="K74" s="36">
        <v>41</v>
      </c>
      <c r="AM74" s="29">
        <v>34</v>
      </c>
      <c r="AN74" s="29">
        <v>21</v>
      </c>
    </row>
    <row r="75" spans="1:40" x14ac:dyDescent="0.35">
      <c r="A75" s="44">
        <v>40644</v>
      </c>
      <c r="B75" s="51">
        <v>0.45042824074074073</v>
      </c>
      <c r="C75" s="29">
        <v>526</v>
      </c>
      <c r="D75" s="29">
        <v>0.34189999999999998</v>
      </c>
      <c r="E75" s="29">
        <v>10.56</v>
      </c>
      <c r="F75" s="29">
        <v>8.02</v>
      </c>
      <c r="G75" s="29">
        <v>13.7</v>
      </c>
      <c r="K75" s="36">
        <v>98</v>
      </c>
      <c r="AM75" s="29">
        <v>34</v>
      </c>
      <c r="AN75" s="29">
        <v>21</v>
      </c>
    </row>
    <row r="76" spans="1:40" x14ac:dyDescent="0.35">
      <c r="A76" s="44">
        <v>40647</v>
      </c>
      <c r="B76" s="51">
        <v>0.4279398148148148</v>
      </c>
      <c r="C76" s="29">
        <v>546</v>
      </c>
      <c r="D76" s="29">
        <v>0.35489999999999999</v>
      </c>
      <c r="E76" s="29">
        <v>9.32</v>
      </c>
      <c r="F76" s="29">
        <v>8.2799999999999994</v>
      </c>
      <c r="G76" s="29">
        <v>13.7</v>
      </c>
      <c r="K76" s="36">
        <v>10</v>
      </c>
      <c r="AM76" s="29">
        <v>34</v>
      </c>
      <c r="AN76" s="29">
        <v>21</v>
      </c>
    </row>
    <row r="77" spans="1:40" x14ac:dyDescent="0.35">
      <c r="A77" s="44">
        <v>40658</v>
      </c>
      <c r="B77" s="52">
        <v>0.41651620370370374</v>
      </c>
      <c r="C77" s="29">
        <v>46.5</v>
      </c>
      <c r="D77" s="29">
        <v>3.0499999999999999E-2</v>
      </c>
      <c r="E77" s="29">
        <v>10.49</v>
      </c>
      <c r="F77" s="29">
        <v>8.1</v>
      </c>
      <c r="G77" s="29">
        <v>12.9</v>
      </c>
      <c r="K77" s="36">
        <v>450</v>
      </c>
      <c r="L77" s="45">
        <f>AVERAGE(K73:K77)</f>
        <v>178.8</v>
      </c>
      <c r="M77" s="46">
        <f>GEOMEAN(K73:K77)</f>
        <v>88.187877961992612</v>
      </c>
      <c r="N77" s="47" t="s">
        <v>131</v>
      </c>
      <c r="AM77" s="29">
        <v>34</v>
      </c>
      <c r="AN77" s="29">
        <v>21</v>
      </c>
    </row>
    <row r="78" spans="1:40" x14ac:dyDescent="0.35">
      <c r="A78" s="44">
        <v>40667</v>
      </c>
      <c r="B78" s="52">
        <v>0.47146990740740741</v>
      </c>
      <c r="C78" s="29">
        <v>422.6</v>
      </c>
      <c r="D78" s="29">
        <v>0.27500000000000002</v>
      </c>
      <c r="E78" s="29">
        <v>10.55</v>
      </c>
      <c r="F78" s="29">
        <v>8.16</v>
      </c>
      <c r="G78" s="29">
        <v>13.6</v>
      </c>
      <c r="K78" s="36">
        <v>238</v>
      </c>
      <c r="AM78" s="29">
        <v>34</v>
      </c>
      <c r="AN78" s="29">
        <v>21</v>
      </c>
    </row>
    <row r="79" spans="1:40" x14ac:dyDescent="0.35">
      <c r="A79" s="44">
        <v>40674</v>
      </c>
      <c r="B79" s="52">
        <v>0.41086805555555556</v>
      </c>
      <c r="C79" s="29">
        <v>489.3</v>
      </c>
      <c r="D79" s="29">
        <v>0.31790000000000002</v>
      </c>
      <c r="E79" s="29">
        <v>9.24</v>
      </c>
      <c r="F79" s="29">
        <v>8.17</v>
      </c>
      <c r="G79" s="29">
        <v>16.899999999999999</v>
      </c>
      <c r="K79" s="36">
        <v>85</v>
      </c>
      <c r="AM79" s="29">
        <v>34</v>
      </c>
      <c r="AN79" s="29">
        <v>21</v>
      </c>
    </row>
    <row r="80" spans="1:40" x14ac:dyDescent="0.35">
      <c r="A80" s="44">
        <v>40679</v>
      </c>
      <c r="B80" s="52">
        <v>0.40231481481481479</v>
      </c>
      <c r="C80" s="29">
        <v>998</v>
      </c>
      <c r="D80" s="29">
        <v>0.65</v>
      </c>
      <c r="E80" s="29">
        <v>8.26</v>
      </c>
      <c r="F80" s="29">
        <v>8.18</v>
      </c>
      <c r="G80" s="29">
        <v>17.100000000000001</v>
      </c>
      <c r="K80" s="36">
        <v>905</v>
      </c>
      <c r="AM80" s="29">
        <v>34</v>
      </c>
      <c r="AN80" s="29">
        <v>21</v>
      </c>
    </row>
    <row r="81" spans="1:40" x14ac:dyDescent="0.35">
      <c r="A81" s="44">
        <v>40681</v>
      </c>
      <c r="B81" s="52">
        <v>0.41696759259259258</v>
      </c>
      <c r="C81" s="29">
        <v>489.4</v>
      </c>
      <c r="D81" s="29">
        <v>0.31790000000000002</v>
      </c>
      <c r="E81" s="29">
        <v>8.06</v>
      </c>
      <c r="F81" s="29">
        <v>8.1999999999999993</v>
      </c>
      <c r="G81" s="29">
        <v>15.8</v>
      </c>
      <c r="K81" s="36">
        <v>160</v>
      </c>
      <c r="AM81" s="29">
        <v>34</v>
      </c>
      <c r="AN81" s="29">
        <v>21</v>
      </c>
    </row>
    <row r="82" spans="1:40" x14ac:dyDescent="0.35">
      <c r="A82" s="44">
        <v>40688</v>
      </c>
      <c r="B82" s="52">
        <v>0.46807870370370369</v>
      </c>
      <c r="C82" s="29">
        <v>531</v>
      </c>
      <c r="D82" s="29">
        <v>0.34520000000000001</v>
      </c>
      <c r="E82" s="29">
        <v>9.61</v>
      </c>
      <c r="F82" s="29">
        <v>8.1</v>
      </c>
      <c r="G82" s="29">
        <v>20</v>
      </c>
      <c r="K82" s="36">
        <v>776</v>
      </c>
      <c r="L82" s="45">
        <f>AVERAGE(K78:K82)</f>
        <v>432.8</v>
      </c>
      <c r="M82" s="46">
        <f>GEOMEAN(K78:K82)</f>
        <v>296.02284839117499</v>
      </c>
      <c r="N82" s="47" t="s">
        <v>132</v>
      </c>
      <c r="AM82" s="29">
        <v>34</v>
      </c>
      <c r="AN82" s="29">
        <v>21</v>
      </c>
    </row>
    <row r="83" spans="1:40" x14ac:dyDescent="0.35">
      <c r="A83" s="44">
        <v>40701</v>
      </c>
      <c r="B83" s="52">
        <v>0.39745370370370375</v>
      </c>
      <c r="C83" s="29">
        <v>528</v>
      </c>
      <c r="D83" s="29">
        <v>0.34449999999999997</v>
      </c>
      <c r="E83" s="29">
        <v>5.78</v>
      </c>
      <c r="F83" s="29">
        <v>8.0399999999999991</v>
      </c>
      <c r="G83" s="29">
        <v>23.7</v>
      </c>
      <c r="K83" s="36">
        <v>262</v>
      </c>
      <c r="AM83" s="29">
        <v>34</v>
      </c>
      <c r="AN83" s="29">
        <v>21</v>
      </c>
    </row>
    <row r="84" spans="1:40" x14ac:dyDescent="0.35">
      <c r="A84" s="44">
        <v>40703</v>
      </c>
      <c r="B84" s="52">
        <v>0.42094907407407406</v>
      </c>
      <c r="C84" s="29">
        <v>551</v>
      </c>
      <c r="D84" s="29">
        <v>0.35749999999999998</v>
      </c>
      <c r="E84" s="29">
        <v>5.2</v>
      </c>
      <c r="F84" s="29">
        <v>8.0299999999999994</v>
      </c>
      <c r="G84" s="29">
        <v>25.2</v>
      </c>
      <c r="K84" s="36">
        <v>448</v>
      </c>
      <c r="AM84" s="29">
        <v>34</v>
      </c>
      <c r="AN84" s="29">
        <v>21</v>
      </c>
    </row>
    <row r="85" spans="1:40" x14ac:dyDescent="0.35">
      <c r="A85" s="44">
        <v>40707</v>
      </c>
      <c r="B85" s="52">
        <v>0.43053240740740745</v>
      </c>
      <c r="C85" s="29">
        <v>512</v>
      </c>
      <c r="D85" s="29">
        <v>0.33279999999999998</v>
      </c>
      <c r="E85" s="29">
        <v>5.89</v>
      </c>
      <c r="F85" s="29">
        <v>8.25</v>
      </c>
      <c r="G85" s="29">
        <v>23.5</v>
      </c>
      <c r="K85" s="36">
        <v>1553</v>
      </c>
      <c r="AM85" s="29">
        <v>34</v>
      </c>
      <c r="AN85" s="29">
        <v>21</v>
      </c>
    </row>
    <row r="86" spans="1:40" x14ac:dyDescent="0.35">
      <c r="A86" s="44">
        <v>40717</v>
      </c>
      <c r="B86" s="52">
        <v>0.40831018518518519</v>
      </c>
      <c r="C86" s="29">
        <v>449.4</v>
      </c>
      <c r="D86" s="29">
        <v>0.29189999999999999</v>
      </c>
      <c r="E86" s="29">
        <v>7.28</v>
      </c>
      <c r="F86" s="29">
        <v>8.06</v>
      </c>
      <c r="G86" s="29">
        <v>22.7</v>
      </c>
      <c r="K86" s="36">
        <v>1145</v>
      </c>
      <c r="AM86" s="29">
        <v>34</v>
      </c>
      <c r="AN86" s="29">
        <v>21</v>
      </c>
    </row>
    <row r="87" spans="1:40" x14ac:dyDescent="0.35">
      <c r="A87" s="44">
        <v>40723</v>
      </c>
      <c r="B87" s="52">
        <v>0.39341435185185186</v>
      </c>
      <c r="C87" s="29">
        <v>526</v>
      </c>
      <c r="D87" s="29">
        <v>0.34449999999999997</v>
      </c>
      <c r="E87" s="29">
        <v>7</v>
      </c>
      <c r="F87" s="29">
        <v>8.1</v>
      </c>
      <c r="G87" s="29">
        <v>22.6</v>
      </c>
      <c r="K87" s="36">
        <v>317</v>
      </c>
      <c r="L87" s="45">
        <f>AVERAGE(K83:K87)</f>
        <v>745</v>
      </c>
      <c r="M87" s="46">
        <f>GEOMEAN(K83:K87)</f>
        <v>580.92906015617723</v>
      </c>
      <c r="N87" s="47" t="s">
        <v>133</v>
      </c>
      <c r="AM87" s="29">
        <v>34</v>
      </c>
      <c r="AN87" s="29">
        <v>21</v>
      </c>
    </row>
    <row r="88" spans="1:40" x14ac:dyDescent="0.35">
      <c r="A88" s="44">
        <v>40724</v>
      </c>
      <c r="B88" s="52">
        <v>0.45311342592592596</v>
      </c>
      <c r="C88" s="29">
        <v>519</v>
      </c>
      <c r="D88" s="29">
        <v>0.33800000000000002</v>
      </c>
      <c r="E88" s="29">
        <v>8.58</v>
      </c>
      <c r="F88" s="29">
        <v>8.24</v>
      </c>
      <c r="G88" s="29">
        <v>23.5</v>
      </c>
      <c r="K88" s="36">
        <v>216</v>
      </c>
      <c r="AM88" s="29">
        <v>34</v>
      </c>
      <c r="AN88" s="29">
        <v>21</v>
      </c>
    </row>
    <row r="89" spans="1:40" x14ac:dyDescent="0.35">
      <c r="A89" s="44">
        <v>40731</v>
      </c>
      <c r="B89" s="52">
        <v>0.40023148148148152</v>
      </c>
      <c r="C89" s="29">
        <v>547</v>
      </c>
      <c r="D89" s="29">
        <v>0.35749999999999998</v>
      </c>
      <c r="E89" s="29">
        <v>4.55</v>
      </c>
      <c r="F89" s="29">
        <v>8.02</v>
      </c>
      <c r="G89" s="29">
        <v>25.6</v>
      </c>
      <c r="K89" s="36">
        <v>259</v>
      </c>
      <c r="AM89" s="29">
        <v>34</v>
      </c>
      <c r="AN89" s="29">
        <v>21</v>
      </c>
    </row>
    <row r="90" spans="1:40" x14ac:dyDescent="0.35">
      <c r="A90" s="44">
        <v>40736</v>
      </c>
      <c r="B90" s="52">
        <v>0.38754629629629633</v>
      </c>
      <c r="C90" s="29">
        <v>528</v>
      </c>
      <c r="D90" s="29">
        <v>0.34449999999999997</v>
      </c>
      <c r="E90" s="29">
        <v>7.32</v>
      </c>
      <c r="F90" s="29">
        <v>8.1</v>
      </c>
      <c r="G90" s="29">
        <v>27.7</v>
      </c>
      <c r="K90" s="36">
        <v>292</v>
      </c>
      <c r="AM90" s="29">
        <v>34</v>
      </c>
      <c r="AN90" s="29">
        <v>21</v>
      </c>
    </row>
    <row r="91" spans="1:40" x14ac:dyDescent="0.35">
      <c r="A91" s="44">
        <v>40749</v>
      </c>
      <c r="B91" s="51">
        <v>0.44216435185185188</v>
      </c>
      <c r="C91" s="29">
        <v>426.5</v>
      </c>
      <c r="D91" s="29">
        <v>0.27750000000000002</v>
      </c>
      <c r="E91" s="29">
        <v>5.96</v>
      </c>
      <c r="F91" s="29">
        <v>7.93</v>
      </c>
      <c r="G91" s="29">
        <v>27.4</v>
      </c>
      <c r="K91" s="36">
        <v>1725</v>
      </c>
      <c r="AM91" s="29">
        <v>34</v>
      </c>
      <c r="AN91" s="29">
        <v>21</v>
      </c>
    </row>
    <row r="92" spans="1:40" x14ac:dyDescent="0.35">
      <c r="A92" s="44">
        <v>40751</v>
      </c>
      <c r="B92" s="53">
        <v>0.40761574074074075</v>
      </c>
      <c r="C92" s="29">
        <v>474.3</v>
      </c>
      <c r="D92" s="29">
        <v>0.30809999999999998</v>
      </c>
      <c r="E92" s="29">
        <v>6.23</v>
      </c>
      <c r="F92" s="29">
        <v>8.0500000000000007</v>
      </c>
      <c r="G92" s="29">
        <v>26.9</v>
      </c>
      <c r="K92" s="36">
        <v>495</v>
      </c>
      <c r="L92" s="45">
        <f>AVERAGE(K88:K92)</f>
        <v>597.4</v>
      </c>
      <c r="M92" s="46">
        <f>GEOMEAN(K88:K92)</f>
        <v>425.50643561864445</v>
      </c>
      <c r="N92" s="47" t="s">
        <v>134</v>
      </c>
      <c r="O92" s="28">
        <v>3.1</v>
      </c>
      <c r="P92" s="28">
        <v>58.8</v>
      </c>
      <c r="Q92" s="28" t="s">
        <v>115</v>
      </c>
      <c r="R92" s="28" t="s">
        <v>115</v>
      </c>
      <c r="S92" s="28">
        <v>2.5</v>
      </c>
      <c r="T92" s="28" t="s">
        <v>115</v>
      </c>
      <c r="U92" s="28" t="s">
        <v>115</v>
      </c>
      <c r="V92" s="28" t="s">
        <v>115</v>
      </c>
      <c r="W92" s="28" t="s">
        <v>115</v>
      </c>
      <c r="X92" s="28">
        <v>46.3</v>
      </c>
      <c r="Y92" s="28" t="s">
        <v>115</v>
      </c>
      <c r="Z92" s="28">
        <v>0.53</v>
      </c>
      <c r="AA92" s="28" t="s">
        <v>115</v>
      </c>
      <c r="AB92" s="28">
        <v>29</v>
      </c>
      <c r="AC92" s="28" t="s">
        <v>115</v>
      </c>
      <c r="AD92" s="28">
        <v>202</v>
      </c>
      <c r="AE92" s="28" t="s">
        <v>115</v>
      </c>
      <c r="AM92" s="29">
        <v>34</v>
      </c>
      <c r="AN92" s="29">
        <v>21</v>
      </c>
    </row>
    <row r="93" spans="1:40" x14ac:dyDescent="0.35">
      <c r="A93" s="44">
        <v>40756</v>
      </c>
      <c r="B93" s="52">
        <v>0.41017361111111111</v>
      </c>
      <c r="C93" s="29">
        <v>467.8</v>
      </c>
      <c r="D93" s="29">
        <v>0.30420000000000003</v>
      </c>
      <c r="E93" s="29">
        <v>8.14</v>
      </c>
      <c r="F93" s="29">
        <v>8</v>
      </c>
      <c r="G93" s="29">
        <v>27.7</v>
      </c>
      <c r="K93" s="36">
        <v>259</v>
      </c>
      <c r="AM93" s="29">
        <v>34</v>
      </c>
      <c r="AN93" s="29">
        <v>21</v>
      </c>
    </row>
    <row r="94" spans="1:40" x14ac:dyDescent="0.35">
      <c r="A94" s="44">
        <v>40759</v>
      </c>
      <c r="B94" s="52">
        <v>0.41199074074074077</v>
      </c>
      <c r="C94" s="29">
        <v>483.5</v>
      </c>
      <c r="D94" s="29">
        <v>0.31459999999999999</v>
      </c>
      <c r="E94" s="29">
        <v>5.66</v>
      </c>
      <c r="F94" s="29">
        <v>8.1</v>
      </c>
      <c r="G94" s="29">
        <v>26.3</v>
      </c>
      <c r="K94" s="36">
        <v>231</v>
      </c>
      <c r="AM94" s="29">
        <v>34</v>
      </c>
      <c r="AN94" s="29">
        <v>21</v>
      </c>
    </row>
    <row r="95" spans="1:40" x14ac:dyDescent="0.35">
      <c r="A95" s="44">
        <v>40771</v>
      </c>
      <c r="B95" s="52">
        <v>0.40497685185185189</v>
      </c>
      <c r="C95" s="29">
        <v>413</v>
      </c>
      <c r="D95" s="29">
        <v>0.26850000000000002</v>
      </c>
      <c r="E95" s="29">
        <v>6.9</v>
      </c>
      <c r="F95" s="29">
        <v>8.09</v>
      </c>
      <c r="G95" s="29">
        <v>24.4</v>
      </c>
      <c r="K95" s="36">
        <v>146</v>
      </c>
      <c r="AM95" s="29">
        <v>34</v>
      </c>
      <c r="AN95" s="29">
        <v>21</v>
      </c>
    </row>
    <row r="96" spans="1:40" x14ac:dyDescent="0.35">
      <c r="A96" s="44">
        <v>40773</v>
      </c>
      <c r="B96" s="52">
        <v>0.41582175925925924</v>
      </c>
      <c r="C96" s="29">
        <v>466.1</v>
      </c>
      <c r="D96" s="29">
        <v>0.3029</v>
      </c>
      <c r="E96" s="29">
        <v>5.69</v>
      </c>
      <c r="F96" s="29">
        <v>8</v>
      </c>
      <c r="G96" s="29">
        <v>24.7</v>
      </c>
      <c r="K96" s="36">
        <v>187</v>
      </c>
      <c r="AM96" s="29">
        <v>34</v>
      </c>
      <c r="AN96" s="29">
        <v>21</v>
      </c>
    </row>
    <row r="97" spans="1:40" x14ac:dyDescent="0.35">
      <c r="A97" s="44">
        <v>40779</v>
      </c>
      <c r="B97" s="52">
        <v>0.40805555555555556</v>
      </c>
      <c r="C97" s="29">
        <v>518</v>
      </c>
      <c r="D97" s="29">
        <v>0.33800000000000002</v>
      </c>
      <c r="E97" s="29">
        <v>6.66</v>
      </c>
      <c r="F97" s="29">
        <v>8.1</v>
      </c>
      <c r="G97" s="29">
        <v>23.8</v>
      </c>
      <c r="K97" s="36">
        <v>109</v>
      </c>
      <c r="L97" s="45">
        <f>AVERAGE(K93:K97)</f>
        <v>186.4</v>
      </c>
      <c r="M97" s="46">
        <f>GEOMEAN(K93:K97)</f>
        <v>177.87157099307194</v>
      </c>
      <c r="N97" s="47" t="s">
        <v>135</v>
      </c>
      <c r="AM97" s="29">
        <v>34</v>
      </c>
      <c r="AN97" s="29">
        <v>21</v>
      </c>
    </row>
    <row r="98" spans="1:40" x14ac:dyDescent="0.35">
      <c r="A98" s="44">
        <v>40799</v>
      </c>
      <c r="B98" s="51">
        <v>0.40983796296296293</v>
      </c>
      <c r="C98" s="29">
        <v>475.9</v>
      </c>
      <c r="D98" s="29">
        <v>0.30940000000000001</v>
      </c>
      <c r="E98" s="29">
        <v>7.3</v>
      </c>
      <c r="F98" s="29">
        <v>8.1</v>
      </c>
      <c r="G98" s="29">
        <v>21.2</v>
      </c>
      <c r="K98" s="36">
        <v>246</v>
      </c>
      <c r="AM98" s="29">
        <v>34</v>
      </c>
      <c r="AN98" s="29">
        <v>21</v>
      </c>
    </row>
    <row r="99" spans="1:40" x14ac:dyDescent="0.35">
      <c r="A99" s="44">
        <v>40801</v>
      </c>
      <c r="B99" s="52">
        <v>0.39789351851851856</v>
      </c>
      <c r="C99" s="29">
        <v>457</v>
      </c>
      <c r="D99" s="29">
        <v>0.29699999999999999</v>
      </c>
      <c r="E99" s="29">
        <v>7.51</v>
      </c>
      <c r="F99" s="29">
        <v>8.1</v>
      </c>
      <c r="G99" s="29">
        <v>18.7</v>
      </c>
      <c r="K99" s="36">
        <v>388</v>
      </c>
      <c r="AM99" s="29">
        <v>34</v>
      </c>
      <c r="AN99" s="29">
        <v>21</v>
      </c>
    </row>
    <row r="100" spans="1:40" x14ac:dyDescent="0.35">
      <c r="A100" s="44">
        <v>40805</v>
      </c>
      <c r="B100" s="53">
        <v>0.42604166666666665</v>
      </c>
      <c r="C100" s="29">
        <v>441.7</v>
      </c>
      <c r="D100" s="29">
        <v>0.2873</v>
      </c>
      <c r="E100" s="29">
        <v>7.5</v>
      </c>
      <c r="F100" s="29">
        <v>8.07</v>
      </c>
      <c r="G100" s="29">
        <v>18.600000000000001</v>
      </c>
      <c r="K100" s="36">
        <v>4884</v>
      </c>
      <c r="AM100" s="29">
        <v>34</v>
      </c>
      <c r="AN100" s="29">
        <v>21</v>
      </c>
    </row>
    <row r="101" spans="1:40" x14ac:dyDescent="0.35">
      <c r="A101" s="44">
        <v>40808</v>
      </c>
      <c r="B101" s="51">
        <v>0.4271875</v>
      </c>
      <c r="C101" s="29">
        <v>447.6</v>
      </c>
      <c r="D101" s="29">
        <v>0.29120000000000001</v>
      </c>
      <c r="E101" s="29">
        <v>6.46</v>
      </c>
      <c r="F101" s="29">
        <v>8.02</v>
      </c>
      <c r="G101" s="29">
        <v>19</v>
      </c>
      <c r="K101" s="36">
        <v>359</v>
      </c>
      <c r="AM101" s="29">
        <v>34</v>
      </c>
      <c r="AN101" s="29">
        <v>21</v>
      </c>
    </row>
    <row r="102" spans="1:40" x14ac:dyDescent="0.35">
      <c r="A102" s="44">
        <v>40814</v>
      </c>
      <c r="B102" s="53">
        <v>0.41940972222222223</v>
      </c>
      <c r="C102" s="29">
        <v>447.9</v>
      </c>
      <c r="D102" s="29">
        <v>0.29120000000000001</v>
      </c>
      <c r="E102" s="29">
        <v>7.94</v>
      </c>
      <c r="F102" s="29">
        <v>8.2200000000000006</v>
      </c>
      <c r="G102" s="29">
        <v>17.399999999999999</v>
      </c>
      <c r="K102" s="36">
        <v>426</v>
      </c>
      <c r="L102" s="45">
        <f>AVERAGE(K98:K102)</f>
        <v>1260.5999999999999</v>
      </c>
      <c r="M102" s="46">
        <f>GEOMEAN(K98:K102)</f>
        <v>589.67037191785812</v>
      </c>
      <c r="N102" s="47" t="s">
        <v>136</v>
      </c>
      <c r="AM102" s="29">
        <v>34</v>
      </c>
      <c r="AN102" s="29">
        <v>21</v>
      </c>
    </row>
    <row r="103" spans="1:40" x14ac:dyDescent="0.35">
      <c r="A103" s="44">
        <v>40815</v>
      </c>
      <c r="C103" s="39" t="s">
        <v>119</v>
      </c>
      <c r="D103" s="39" t="s">
        <v>119</v>
      </c>
      <c r="E103" s="39" t="s">
        <v>119</v>
      </c>
      <c r="F103" s="39" t="s">
        <v>119</v>
      </c>
      <c r="G103" s="39" t="s">
        <v>119</v>
      </c>
      <c r="K103" s="36">
        <v>364</v>
      </c>
      <c r="AM103" s="29">
        <v>34</v>
      </c>
      <c r="AN103" s="29">
        <v>21</v>
      </c>
    </row>
    <row r="104" spans="1:40" x14ac:dyDescent="0.35">
      <c r="A104" s="44">
        <v>40820</v>
      </c>
      <c r="B104" s="53">
        <v>0.42138888888888887</v>
      </c>
      <c r="C104" s="29">
        <v>333.2</v>
      </c>
      <c r="D104" s="29">
        <v>0.2165</v>
      </c>
      <c r="E104" s="29">
        <v>9.19</v>
      </c>
      <c r="F104" s="29">
        <v>8.27</v>
      </c>
      <c r="G104" s="29">
        <v>14.8</v>
      </c>
      <c r="K104" s="54">
        <v>63</v>
      </c>
      <c r="O104" s="28">
        <v>2.1</v>
      </c>
      <c r="P104" s="28">
        <v>61.4</v>
      </c>
      <c r="Q104" s="28" t="s">
        <v>115</v>
      </c>
      <c r="R104" s="28" t="s">
        <v>115</v>
      </c>
      <c r="S104" s="28" t="s">
        <v>115</v>
      </c>
      <c r="T104" s="28" t="s">
        <v>115</v>
      </c>
      <c r="U104" s="28" t="s">
        <v>115</v>
      </c>
      <c r="V104" s="28" t="s">
        <v>115</v>
      </c>
      <c r="W104" s="28" t="s">
        <v>115</v>
      </c>
      <c r="X104" s="28">
        <v>43</v>
      </c>
      <c r="Y104" s="28" t="s">
        <v>115</v>
      </c>
      <c r="Z104" s="28">
        <v>0.35</v>
      </c>
      <c r="AA104" s="28" t="s">
        <v>115</v>
      </c>
      <c r="AB104" s="28">
        <v>33.4</v>
      </c>
      <c r="AC104" s="28" t="s">
        <v>137</v>
      </c>
      <c r="AD104" s="28">
        <v>203</v>
      </c>
      <c r="AE104" s="28" t="s">
        <v>115</v>
      </c>
      <c r="AM104" s="29">
        <v>34</v>
      </c>
      <c r="AN104" s="29">
        <v>21</v>
      </c>
    </row>
    <row r="105" spans="1:40" x14ac:dyDescent="0.35">
      <c r="A105" s="44">
        <v>40826</v>
      </c>
      <c r="B105" s="52">
        <v>0.4349189814814815</v>
      </c>
      <c r="C105" s="29">
        <v>514</v>
      </c>
      <c r="D105" s="29">
        <v>0.33410000000000001</v>
      </c>
      <c r="E105" s="29">
        <v>7.95</v>
      </c>
      <c r="F105" s="29">
        <v>8.1</v>
      </c>
      <c r="G105" s="29">
        <v>17.2</v>
      </c>
      <c r="K105" s="54">
        <v>520</v>
      </c>
      <c r="AM105" s="29">
        <v>34</v>
      </c>
      <c r="AN105" s="29">
        <v>21</v>
      </c>
    </row>
    <row r="106" spans="1:40" x14ac:dyDescent="0.35">
      <c r="A106" s="44">
        <v>40835</v>
      </c>
      <c r="B106" s="52">
        <v>0.4450115740740741</v>
      </c>
      <c r="C106" s="29">
        <v>521</v>
      </c>
      <c r="D106" s="29">
        <v>0.3387</v>
      </c>
      <c r="E106" s="29">
        <v>9.6</v>
      </c>
      <c r="F106" s="29">
        <v>8.11</v>
      </c>
      <c r="G106" s="29">
        <v>12</v>
      </c>
      <c r="K106" s="54">
        <v>216</v>
      </c>
      <c r="AM106" s="29">
        <v>34</v>
      </c>
      <c r="AN106" s="29">
        <v>21</v>
      </c>
    </row>
    <row r="107" spans="1:40" x14ac:dyDescent="0.35">
      <c r="A107" s="44">
        <v>40847</v>
      </c>
      <c r="B107" s="55">
        <v>0.45585648148148145</v>
      </c>
      <c r="C107" s="29">
        <v>499</v>
      </c>
      <c r="D107" s="29">
        <v>0.32440000000000002</v>
      </c>
      <c r="E107" s="29">
        <v>9.6999999999999993</v>
      </c>
      <c r="F107" s="29">
        <v>8.1999999999999993</v>
      </c>
      <c r="G107" s="29">
        <v>11</v>
      </c>
      <c r="K107" s="54">
        <v>30</v>
      </c>
      <c r="L107" s="45">
        <f>AVERAGE(K103:K107)</f>
        <v>238.6</v>
      </c>
      <c r="M107" s="46">
        <f>GEOMEAN(K103:K107)</f>
        <v>150.52341281850394</v>
      </c>
      <c r="N107" s="47" t="s">
        <v>138</v>
      </c>
      <c r="AM107" s="29">
        <v>34</v>
      </c>
      <c r="AN107" s="29">
        <v>21</v>
      </c>
    </row>
    <row r="108" spans="1:40" x14ac:dyDescent="0.35">
      <c r="A108" s="44">
        <v>40849</v>
      </c>
      <c r="B108" s="55">
        <v>0.41900462962962964</v>
      </c>
      <c r="C108" s="29">
        <v>522</v>
      </c>
      <c r="D108" s="29">
        <v>0.33929999999999999</v>
      </c>
      <c r="E108" s="29">
        <v>9.5500000000000007</v>
      </c>
      <c r="F108" s="48"/>
      <c r="G108" s="29">
        <v>10.5</v>
      </c>
      <c r="K108" s="54">
        <v>63</v>
      </c>
      <c r="AM108" s="29">
        <v>34</v>
      </c>
      <c r="AN108" s="29">
        <v>21</v>
      </c>
    </row>
    <row r="109" spans="1:40" x14ac:dyDescent="0.35">
      <c r="A109" s="44">
        <v>40854</v>
      </c>
      <c r="B109" s="52">
        <v>0.47921296296296295</v>
      </c>
      <c r="C109" s="29">
        <v>534</v>
      </c>
      <c r="D109" s="29">
        <v>0.34710000000000002</v>
      </c>
      <c r="E109" s="29">
        <v>9.76</v>
      </c>
      <c r="F109" s="29">
        <v>7.99</v>
      </c>
      <c r="G109" s="29">
        <v>11.6</v>
      </c>
      <c r="K109" s="54">
        <v>41</v>
      </c>
      <c r="AM109" s="29">
        <v>34</v>
      </c>
      <c r="AN109" s="29">
        <v>21</v>
      </c>
    </row>
    <row r="110" spans="1:40" x14ac:dyDescent="0.35">
      <c r="A110" s="44">
        <v>40861</v>
      </c>
      <c r="B110" s="55">
        <v>0.45192129629629635</v>
      </c>
      <c r="C110" s="29">
        <v>538</v>
      </c>
      <c r="D110" s="29">
        <v>0.34970000000000001</v>
      </c>
      <c r="E110" s="29">
        <v>10.93</v>
      </c>
      <c r="F110" s="29">
        <v>8.41</v>
      </c>
      <c r="G110" s="29">
        <v>12.6</v>
      </c>
      <c r="K110" s="54">
        <v>10</v>
      </c>
      <c r="AM110" s="29">
        <v>34</v>
      </c>
      <c r="AN110" s="29">
        <v>21</v>
      </c>
    </row>
    <row r="111" spans="1:40" x14ac:dyDescent="0.35">
      <c r="A111" s="44">
        <v>40863</v>
      </c>
      <c r="B111" s="55">
        <v>0.40063657407407405</v>
      </c>
      <c r="C111" s="29">
        <v>482</v>
      </c>
      <c r="D111" s="29">
        <v>0.31330000000000002</v>
      </c>
      <c r="E111" s="29">
        <v>10.84</v>
      </c>
      <c r="F111" s="29">
        <v>8.08</v>
      </c>
      <c r="G111" s="29">
        <v>11.1</v>
      </c>
      <c r="K111" s="54">
        <v>282</v>
      </c>
      <c r="AM111" s="29">
        <v>34</v>
      </c>
      <c r="AN111" s="29">
        <v>21</v>
      </c>
    </row>
    <row r="112" spans="1:40" x14ac:dyDescent="0.35">
      <c r="A112" s="44">
        <v>40876</v>
      </c>
      <c r="B112" s="55">
        <v>0.45430555555555557</v>
      </c>
      <c r="C112" s="29">
        <v>453.6</v>
      </c>
      <c r="D112" s="29">
        <v>0.29509999999999997</v>
      </c>
      <c r="E112" s="49" t="s">
        <v>139</v>
      </c>
      <c r="F112" s="29">
        <v>8.31</v>
      </c>
      <c r="G112" s="29">
        <v>7.9</v>
      </c>
      <c r="K112" s="54">
        <v>295</v>
      </c>
      <c r="L112" s="45">
        <f>AVERAGE(K108:K112)</f>
        <v>138.19999999999999</v>
      </c>
      <c r="M112" s="46">
        <f>GEOMEAN(K108:K112)</f>
        <v>73.52568953785179</v>
      </c>
      <c r="N112" s="47" t="s">
        <v>140</v>
      </c>
      <c r="AM112" s="29">
        <v>34</v>
      </c>
      <c r="AN112" s="29">
        <v>21</v>
      </c>
    </row>
    <row r="113" spans="1:48" x14ac:dyDescent="0.35">
      <c r="A113" s="44">
        <v>40884</v>
      </c>
      <c r="B113" s="52">
        <v>0.40513888888888888</v>
      </c>
      <c r="C113" s="29">
        <v>556</v>
      </c>
      <c r="D113" s="29">
        <v>0.3614</v>
      </c>
      <c r="E113" s="29">
        <v>12.44</v>
      </c>
      <c r="F113" s="29">
        <v>8.14</v>
      </c>
      <c r="G113" s="29">
        <v>5.7</v>
      </c>
      <c r="K113" s="54">
        <v>249</v>
      </c>
      <c r="AM113" s="29">
        <v>34</v>
      </c>
      <c r="AN113" s="29">
        <v>21</v>
      </c>
    </row>
    <row r="114" spans="1:48" x14ac:dyDescent="0.35">
      <c r="A114" s="44">
        <v>40889</v>
      </c>
      <c r="B114" s="51">
        <v>0.42744212962962963</v>
      </c>
      <c r="C114" s="29">
        <v>518</v>
      </c>
      <c r="D114" s="29">
        <v>0.3367</v>
      </c>
      <c r="E114" s="29">
        <v>13.89</v>
      </c>
      <c r="F114" s="29">
        <v>8.1199999999999992</v>
      </c>
      <c r="G114" s="29">
        <v>3.4</v>
      </c>
      <c r="K114" s="54">
        <v>158</v>
      </c>
      <c r="AM114" s="29">
        <v>34</v>
      </c>
      <c r="AN114" s="29">
        <v>21</v>
      </c>
    </row>
    <row r="115" spans="1:48" x14ac:dyDescent="0.35">
      <c r="A115" s="44">
        <v>40892</v>
      </c>
      <c r="B115" s="53">
        <v>0.41443287037037035</v>
      </c>
      <c r="C115" s="29">
        <v>469.6</v>
      </c>
      <c r="D115" s="29">
        <v>0.30549999999999999</v>
      </c>
      <c r="E115" s="29">
        <v>14.49</v>
      </c>
      <c r="F115" s="29">
        <v>8.2200000000000006</v>
      </c>
      <c r="G115" s="29">
        <v>7.6</v>
      </c>
      <c r="K115" s="54">
        <v>1169</v>
      </c>
      <c r="AM115" s="29">
        <v>34</v>
      </c>
      <c r="AN115" s="29">
        <v>21</v>
      </c>
    </row>
    <row r="116" spans="1:48" x14ac:dyDescent="0.35">
      <c r="A116" s="44">
        <v>40897</v>
      </c>
      <c r="B116" s="52">
        <v>0.39557870370370374</v>
      </c>
      <c r="C116" s="29">
        <v>535</v>
      </c>
      <c r="D116" s="29">
        <v>0.3478</v>
      </c>
      <c r="E116" s="29">
        <v>12.72</v>
      </c>
      <c r="F116" s="29">
        <v>7.91</v>
      </c>
      <c r="G116" s="29">
        <v>5.6</v>
      </c>
      <c r="K116" s="54">
        <v>31</v>
      </c>
      <c r="AM116" s="29">
        <v>34</v>
      </c>
      <c r="AN116" s="29">
        <v>21</v>
      </c>
    </row>
    <row r="117" spans="1:48" x14ac:dyDescent="0.35">
      <c r="A117" s="44">
        <v>40899</v>
      </c>
      <c r="B117" s="52">
        <v>0.42431712962962959</v>
      </c>
      <c r="C117" s="29">
        <v>421.5</v>
      </c>
      <c r="D117" s="29">
        <v>0.2737</v>
      </c>
      <c r="E117" s="29">
        <v>15.31</v>
      </c>
      <c r="F117" s="29">
        <v>8.42</v>
      </c>
      <c r="G117" s="29">
        <v>6.8</v>
      </c>
      <c r="K117" s="54">
        <v>209</v>
      </c>
      <c r="L117" s="45">
        <f>AVERAGE(K113:K117)</f>
        <v>363.2</v>
      </c>
      <c r="M117" s="46">
        <f>GEOMEAN(K113:K117)</f>
        <v>197.16770667081602</v>
      </c>
      <c r="N117" s="47" t="s">
        <v>141</v>
      </c>
      <c r="AM117" s="29">
        <v>34</v>
      </c>
      <c r="AN117" s="29">
        <v>21</v>
      </c>
    </row>
    <row r="118" spans="1:48" x14ac:dyDescent="0.35">
      <c r="A118" s="44">
        <v>40913</v>
      </c>
      <c r="B118" s="53">
        <v>0.40320601851851851</v>
      </c>
      <c r="C118" s="29">
        <v>541</v>
      </c>
      <c r="D118" s="29">
        <v>0.35170000000000001</v>
      </c>
      <c r="E118" s="29">
        <v>14.13</v>
      </c>
      <c r="F118" s="29">
        <v>9.26</v>
      </c>
      <c r="G118" s="29">
        <v>2.5</v>
      </c>
      <c r="K118" s="56">
        <v>10</v>
      </c>
      <c r="AM118" s="29">
        <v>34</v>
      </c>
      <c r="AN118" s="29">
        <v>21</v>
      </c>
    </row>
    <row r="119" spans="1:48" x14ac:dyDescent="0.35">
      <c r="A119" s="44">
        <v>40918</v>
      </c>
      <c r="B119" s="52">
        <v>0.40944444444444444</v>
      </c>
      <c r="C119" s="29">
        <v>529</v>
      </c>
      <c r="D119" s="29">
        <v>0.34379999999999999</v>
      </c>
      <c r="E119" s="29">
        <v>12.72</v>
      </c>
      <c r="F119" s="29">
        <v>8.61</v>
      </c>
      <c r="G119" s="29">
        <v>5.6</v>
      </c>
      <c r="K119" s="56">
        <v>20</v>
      </c>
      <c r="AM119" s="29">
        <v>34</v>
      </c>
      <c r="AN119" s="29">
        <v>21</v>
      </c>
    </row>
    <row r="120" spans="1:48" x14ac:dyDescent="0.35">
      <c r="A120" s="44">
        <v>40920</v>
      </c>
      <c r="B120" s="52">
        <v>0.40329861111111115</v>
      </c>
      <c r="C120" s="29">
        <v>539</v>
      </c>
      <c r="D120" s="29">
        <v>0.3503</v>
      </c>
      <c r="E120" s="29">
        <v>12.76</v>
      </c>
      <c r="F120" s="29">
        <v>8.41</v>
      </c>
      <c r="G120" s="29">
        <v>4.4000000000000004</v>
      </c>
      <c r="K120" s="56">
        <v>97</v>
      </c>
      <c r="AM120" s="29">
        <v>34</v>
      </c>
      <c r="AN120" s="29">
        <v>21</v>
      </c>
    </row>
    <row r="121" spans="1:48" x14ac:dyDescent="0.35">
      <c r="A121" s="44">
        <v>40932</v>
      </c>
      <c r="B121" s="52">
        <v>0.39174768518518516</v>
      </c>
      <c r="C121" s="29">
        <v>573</v>
      </c>
      <c r="D121" s="29">
        <v>0.3725</v>
      </c>
      <c r="E121" s="29">
        <v>23.49</v>
      </c>
      <c r="F121" s="29">
        <v>8.24</v>
      </c>
      <c r="G121" s="29">
        <v>2.1</v>
      </c>
      <c r="K121" s="54">
        <v>158</v>
      </c>
      <c r="AM121" s="29">
        <v>34</v>
      </c>
      <c r="AN121" s="29">
        <v>21</v>
      </c>
    </row>
    <row r="122" spans="1:48" x14ac:dyDescent="0.35">
      <c r="A122" s="44">
        <v>40938</v>
      </c>
      <c r="B122" s="53">
        <v>0.42089120370370375</v>
      </c>
      <c r="C122" s="29">
        <v>570</v>
      </c>
      <c r="D122" s="29">
        <v>0.3705</v>
      </c>
      <c r="E122" s="29">
        <v>14.42</v>
      </c>
      <c r="F122" s="29">
        <v>8.15</v>
      </c>
      <c r="G122" s="29">
        <v>2</v>
      </c>
      <c r="K122" s="54">
        <v>41</v>
      </c>
      <c r="L122" s="45">
        <f>AVERAGE(K118:K122)</f>
        <v>65.2</v>
      </c>
      <c r="M122" s="46">
        <f>GEOMEAN(K118:K122)</f>
        <v>41.672402074800466</v>
      </c>
      <c r="N122" s="47" t="s">
        <v>142</v>
      </c>
      <c r="AM122" s="29">
        <v>34</v>
      </c>
      <c r="AN122" s="29">
        <v>21</v>
      </c>
    </row>
    <row r="123" spans="1:48" x14ac:dyDescent="0.35">
      <c r="A123" s="44">
        <v>40947</v>
      </c>
      <c r="B123" s="52">
        <v>0.40976851851851853</v>
      </c>
      <c r="C123" s="29">
        <v>572</v>
      </c>
      <c r="D123" s="29">
        <v>0.37180000000000002</v>
      </c>
      <c r="E123" s="29">
        <v>13.51</v>
      </c>
      <c r="F123" s="29">
        <v>8.2100000000000009</v>
      </c>
      <c r="G123" s="29">
        <v>4.5999999999999996</v>
      </c>
      <c r="K123" s="36">
        <v>10</v>
      </c>
      <c r="AM123" s="29">
        <v>34</v>
      </c>
      <c r="AN123" s="29">
        <v>21</v>
      </c>
    </row>
    <row r="124" spans="1:48" x14ac:dyDescent="0.35">
      <c r="A124" s="44">
        <v>40955</v>
      </c>
      <c r="B124" s="51">
        <v>0.43512731481481487</v>
      </c>
      <c r="C124" s="29">
        <v>669</v>
      </c>
      <c r="D124" s="29">
        <v>0.43490000000000001</v>
      </c>
      <c r="E124" s="29">
        <v>13.15</v>
      </c>
      <c r="F124" s="29">
        <v>8.2200000000000006</v>
      </c>
      <c r="G124" s="29">
        <v>4.0999999999999996</v>
      </c>
      <c r="K124" s="54">
        <v>10</v>
      </c>
      <c r="AM124" s="29">
        <v>34</v>
      </c>
      <c r="AN124" s="29">
        <v>21</v>
      </c>
    </row>
    <row r="125" spans="1:48" x14ac:dyDescent="0.35">
      <c r="A125" s="44">
        <v>40959</v>
      </c>
      <c r="B125" s="52">
        <v>0.42042824074074076</v>
      </c>
      <c r="C125" s="29">
        <v>609</v>
      </c>
      <c r="D125" s="29">
        <v>0.39589999999999997</v>
      </c>
      <c r="E125" s="29">
        <v>16.600000000000001</v>
      </c>
      <c r="F125" s="29">
        <v>8.23</v>
      </c>
      <c r="G125" s="29">
        <v>2.5</v>
      </c>
      <c r="K125" s="54">
        <v>10</v>
      </c>
      <c r="AM125" s="29">
        <v>34</v>
      </c>
      <c r="AN125" s="29">
        <v>21</v>
      </c>
    </row>
    <row r="126" spans="1:48" x14ac:dyDescent="0.35">
      <c r="A126" s="44">
        <v>40961</v>
      </c>
      <c r="B126" s="52">
        <v>0.41706018518518517</v>
      </c>
      <c r="C126" s="29">
        <v>596</v>
      </c>
      <c r="D126" s="29">
        <v>0.38740000000000002</v>
      </c>
      <c r="E126" s="29">
        <v>13.38</v>
      </c>
      <c r="F126" s="29">
        <v>8.25</v>
      </c>
      <c r="G126" s="29">
        <v>3.9</v>
      </c>
      <c r="K126" s="54">
        <v>20</v>
      </c>
      <c r="AM126" s="29">
        <v>34</v>
      </c>
      <c r="AN126" s="29">
        <v>21</v>
      </c>
    </row>
    <row r="127" spans="1:48" x14ac:dyDescent="0.35">
      <c r="A127" s="44">
        <v>40967</v>
      </c>
      <c r="B127" s="53">
        <v>0.48790509259259257</v>
      </c>
      <c r="C127" s="29">
        <v>571</v>
      </c>
      <c r="D127" s="29">
        <v>0.37109999999999999</v>
      </c>
      <c r="E127" s="29">
        <v>17.190000000000001</v>
      </c>
      <c r="F127" s="29">
        <v>8.25</v>
      </c>
      <c r="G127" s="29">
        <v>6.7</v>
      </c>
      <c r="K127" s="36">
        <v>10</v>
      </c>
      <c r="L127" s="45">
        <f>AVERAGE(K123:K127)</f>
        <v>12</v>
      </c>
      <c r="M127" s="46">
        <f>GEOMEAN(K123:K127)</f>
        <v>11.486983549970351</v>
      </c>
      <c r="N127" s="47" t="s">
        <v>143</v>
      </c>
      <c r="AM127" s="29">
        <v>34</v>
      </c>
      <c r="AN127" s="29">
        <v>21</v>
      </c>
    </row>
    <row r="128" spans="1:48" x14ac:dyDescent="0.35">
      <c r="A128" s="44">
        <v>40974</v>
      </c>
      <c r="B128" s="52">
        <v>0.40521990740740743</v>
      </c>
      <c r="C128" s="29">
        <v>586</v>
      </c>
      <c r="D128" s="29">
        <v>0.38090000000000002</v>
      </c>
      <c r="E128" s="29">
        <v>12.88</v>
      </c>
      <c r="F128" s="29">
        <v>8.2799999999999994</v>
      </c>
      <c r="G128" s="29">
        <v>4.5999999999999996</v>
      </c>
      <c r="H128" s="57"/>
      <c r="I128" s="27"/>
      <c r="K128" s="27">
        <v>109</v>
      </c>
      <c r="N128" s="28"/>
      <c r="O128" s="28" t="s">
        <v>115</v>
      </c>
      <c r="P128" s="28">
        <v>62.3</v>
      </c>
      <c r="Q128" s="28" t="s">
        <v>115</v>
      </c>
      <c r="R128" s="28" t="s">
        <v>115</v>
      </c>
      <c r="S128" s="28" t="s">
        <v>115</v>
      </c>
      <c r="T128" s="28" t="s">
        <v>115</v>
      </c>
      <c r="U128" s="28" t="s">
        <v>115</v>
      </c>
      <c r="V128" s="28" t="s">
        <v>115</v>
      </c>
      <c r="W128" s="28" t="s">
        <v>115</v>
      </c>
      <c r="X128" s="28">
        <v>45.7</v>
      </c>
      <c r="Y128" s="28" t="s">
        <v>115</v>
      </c>
      <c r="Z128" s="28">
        <v>1.5</v>
      </c>
      <c r="AA128" s="28" t="s">
        <v>115</v>
      </c>
      <c r="AB128" s="28">
        <v>35.700000000000003</v>
      </c>
      <c r="AC128" s="28" t="s">
        <v>115</v>
      </c>
      <c r="AD128" s="28">
        <v>261</v>
      </c>
      <c r="AE128" s="28" t="s">
        <v>115</v>
      </c>
      <c r="AF128" s="29"/>
      <c r="AG128" s="29"/>
      <c r="AH128" s="33"/>
      <c r="AI128" s="33"/>
      <c r="AJ128" s="33"/>
      <c r="AK128" s="33"/>
      <c r="AL128" s="33"/>
      <c r="AM128" s="29">
        <v>34</v>
      </c>
      <c r="AN128" s="29">
        <v>21</v>
      </c>
      <c r="AP128" s="27"/>
      <c r="AQ128" s="27"/>
      <c r="AR128" s="27"/>
      <c r="AS128" s="27"/>
      <c r="AT128" s="27"/>
      <c r="AU128" s="27"/>
      <c r="AV128" s="27"/>
    </row>
    <row r="129" spans="1:40" x14ac:dyDescent="0.35">
      <c r="A129" s="44">
        <v>40980</v>
      </c>
      <c r="B129" s="53">
        <v>0.41961805555555554</v>
      </c>
      <c r="C129" s="29">
        <v>622</v>
      </c>
      <c r="D129" s="29">
        <v>0.40429999999999999</v>
      </c>
      <c r="E129" s="29">
        <v>10.94</v>
      </c>
      <c r="F129" s="29">
        <v>8.5</v>
      </c>
      <c r="G129" s="29">
        <v>8.4</v>
      </c>
      <c r="K129" s="54">
        <v>10</v>
      </c>
      <c r="AM129" s="29">
        <v>34</v>
      </c>
      <c r="AN129" s="29">
        <v>21</v>
      </c>
    </row>
    <row r="130" spans="1:40" x14ac:dyDescent="0.35">
      <c r="A130" s="44">
        <v>40989</v>
      </c>
      <c r="B130" s="52">
        <v>0.39501157407407406</v>
      </c>
      <c r="C130" s="29">
        <v>567</v>
      </c>
      <c r="D130" s="29">
        <v>0.36849999999999999</v>
      </c>
      <c r="E130" s="29">
        <v>5.99</v>
      </c>
      <c r="F130" s="29">
        <v>8.1</v>
      </c>
      <c r="G130" s="29">
        <v>17.399999999999999</v>
      </c>
      <c r="K130" s="54">
        <v>73</v>
      </c>
      <c r="AM130" s="29">
        <v>34</v>
      </c>
      <c r="AN130" s="29">
        <v>21</v>
      </c>
    </row>
    <row r="131" spans="1:40" x14ac:dyDescent="0.35">
      <c r="A131" s="44">
        <v>40994</v>
      </c>
      <c r="B131" s="53">
        <v>0.42778935185185185</v>
      </c>
      <c r="C131" s="29">
        <v>638</v>
      </c>
      <c r="D131" s="29">
        <v>0.41599999999999998</v>
      </c>
      <c r="E131" s="29">
        <v>8.7100000000000009</v>
      </c>
      <c r="F131" s="29">
        <v>8.27</v>
      </c>
      <c r="G131" s="29">
        <v>17.2</v>
      </c>
      <c r="K131" s="54">
        <v>161</v>
      </c>
      <c r="AM131" s="29">
        <v>34</v>
      </c>
      <c r="AN131" s="29">
        <v>21</v>
      </c>
    </row>
    <row r="132" spans="1:40" x14ac:dyDescent="0.35">
      <c r="A132" s="44">
        <v>40997</v>
      </c>
      <c r="B132" s="52">
        <v>0.41324074074074074</v>
      </c>
      <c r="C132" s="29">
        <v>592</v>
      </c>
      <c r="D132" s="29">
        <v>0.38479999999999998</v>
      </c>
      <c r="E132" s="29">
        <v>8.89</v>
      </c>
      <c r="F132" s="29">
        <v>8.4</v>
      </c>
      <c r="G132" s="29">
        <v>13.8</v>
      </c>
      <c r="K132" s="54">
        <v>41</v>
      </c>
      <c r="L132" s="45">
        <f>AVERAGE(K128:K132)</f>
        <v>78.8</v>
      </c>
      <c r="M132" s="46">
        <f>GEOMEAN(K128:K132)</f>
        <v>55.471743757084944</v>
      </c>
      <c r="N132" s="47" t="s">
        <v>144</v>
      </c>
      <c r="AM132" s="29">
        <v>34</v>
      </c>
      <c r="AN132" s="29">
        <v>21</v>
      </c>
    </row>
    <row r="133" spans="1:40" x14ac:dyDescent="0.35">
      <c r="A133" s="44">
        <v>41002</v>
      </c>
      <c r="B133" s="52">
        <v>0.41035879629629629</v>
      </c>
      <c r="C133" s="29">
        <v>590</v>
      </c>
      <c r="D133" s="29">
        <v>0.38350000000000001</v>
      </c>
      <c r="E133" s="29">
        <v>7.98</v>
      </c>
      <c r="F133" s="29">
        <v>8.14</v>
      </c>
      <c r="G133" s="29">
        <v>15.3</v>
      </c>
      <c r="K133" s="54">
        <v>110</v>
      </c>
      <c r="AM133" s="29">
        <v>34</v>
      </c>
      <c r="AN133" s="29">
        <v>21</v>
      </c>
    </row>
    <row r="134" spans="1:40" x14ac:dyDescent="0.35">
      <c r="A134" s="44">
        <v>41009</v>
      </c>
      <c r="B134" s="53">
        <v>0.41534722222222226</v>
      </c>
      <c r="C134" s="29">
        <v>599</v>
      </c>
      <c r="D134" s="29">
        <v>0.38929999999999998</v>
      </c>
      <c r="E134" s="29">
        <v>8.32</v>
      </c>
      <c r="F134" s="29">
        <v>8.23</v>
      </c>
      <c r="G134" s="29">
        <v>13.9</v>
      </c>
      <c r="K134" s="54">
        <v>213</v>
      </c>
      <c r="AM134" s="29">
        <v>34</v>
      </c>
      <c r="AN134" s="29">
        <v>21</v>
      </c>
    </row>
    <row r="135" spans="1:40" x14ac:dyDescent="0.35">
      <c r="A135" s="44">
        <v>41015</v>
      </c>
      <c r="B135" s="52">
        <v>0.3794907407407408</v>
      </c>
      <c r="C135" s="29">
        <v>561</v>
      </c>
      <c r="D135" s="29">
        <v>0.36459999999999998</v>
      </c>
      <c r="E135" s="29">
        <v>7.81</v>
      </c>
      <c r="F135" s="29">
        <v>8.1300000000000008</v>
      </c>
      <c r="G135" s="29">
        <v>15.5</v>
      </c>
      <c r="K135" s="54">
        <v>441</v>
      </c>
      <c r="AM135" s="29">
        <v>34</v>
      </c>
      <c r="AN135" s="29">
        <v>21</v>
      </c>
    </row>
    <row r="136" spans="1:40" x14ac:dyDescent="0.35">
      <c r="A136" s="44">
        <v>41018</v>
      </c>
      <c r="C136" s="49" t="s">
        <v>139</v>
      </c>
      <c r="D136" s="49" t="s">
        <v>139</v>
      </c>
      <c r="E136" s="49" t="s">
        <v>139</v>
      </c>
      <c r="F136" s="49" t="s">
        <v>139</v>
      </c>
      <c r="G136" s="49" t="s">
        <v>139</v>
      </c>
      <c r="K136" s="54">
        <v>74</v>
      </c>
      <c r="AM136" s="29">
        <v>34</v>
      </c>
      <c r="AN136" s="29">
        <v>21</v>
      </c>
    </row>
    <row r="137" spans="1:40" x14ac:dyDescent="0.35">
      <c r="A137" s="44">
        <v>41025</v>
      </c>
      <c r="B137" s="53">
        <v>0.41155092592592596</v>
      </c>
      <c r="C137" s="29">
        <v>612</v>
      </c>
      <c r="D137" s="29">
        <v>0.39650000000000002</v>
      </c>
      <c r="E137" s="29">
        <v>8.15</v>
      </c>
      <c r="F137" s="29">
        <v>8.1199999999999992</v>
      </c>
      <c r="G137" s="29">
        <v>15.6</v>
      </c>
      <c r="K137" s="54">
        <v>359</v>
      </c>
      <c r="L137" s="45">
        <f>AVERAGE(K133:K137)</f>
        <v>239.4</v>
      </c>
      <c r="M137" s="46">
        <f>GEOMEAN(K133:K137)</f>
        <v>193.95787139592926</v>
      </c>
      <c r="N137" s="47" t="s">
        <v>145</v>
      </c>
      <c r="AM137" s="29">
        <v>34</v>
      </c>
      <c r="AN137" s="29">
        <v>21</v>
      </c>
    </row>
    <row r="138" spans="1:40" x14ac:dyDescent="0.35">
      <c r="A138" s="44">
        <v>41029</v>
      </c>
      <c r="B138" s="52">
        <v>0.41644675925925928</v>
      </c>
      <c r="C138" s="29">
        <v>586</v>
      </c>
      <c r="D138" s="29">
        <v>0.38090000000000002</v>
      </c>
      <c r="E138" s="29">
        <v>8.6300000000000008</v>
      </c>
      <c r="F138" s="29">
        <v>8.0299999999999994</v>
      </c>
      <c r="G138" s="29">
        <v>14.4</v>
      </c>
      <c r="K138" s="54">
        <v>148</v>
      </c>
      <c r="AM138" s="29">
        <v>34</v>
      </c>
      <c r="AN138" s="29">
        <v>21</v>
      </c>
    </row>
    <row r="139" spans="1:40" x14ac:dyDescent="0.35">
      <c r="A139" s="44">
        <v>41043</v>
      </c>
      <c r="B139" s="52">
        <v>0.39222222222222225</v>
      </c>
      <c r="C139" s="29">
        <v>551</v>
      </c>
      <c r="D139" s="29">
        <v>0.35749999999999998</v>
      </c>
      <c r="E139" s="29">
        <v>9.01</v>
      </c>
      <c r="F139" s="29">
        <v>8.24</v>
      </c>
      <c r="G139" s="29">
        <v>20.3</v>
      </c>
      <c r="K139" s="54">
        <v>122</v>
      </c>
      <c r="AM139" s="29">
        <v>34</v>
      </c>
      <c r="AN139" s="29">
        <v>21</v>
      </c>
    </row>
    <row r="140" spans="1:40" x14ac:dyDescent="0.35">
      <c r="A140" s="44">
        <v>41046</v>
      </c>
      <c r="B140" s="52">
        <v>0.3604282407407407</v>
      </c>
      <c r="C140" s="29">
        <v>551</v>
      </c>
      <c r="D140" s="29">
        <v>0.35809999999999997</v>
      </c>
      <c r="E140" s="29">
        <v>6.2</v>
      </c>
      <c r="F140" s="29">
        <v>8.08</v>
      </c>
      <c r="G140" s="29">
        <v>19.600000000000001</v>
      </c>
      <c r="K140" s="54">
        <v>121</v>
      </c>
      <c r="AM140" s="29">
        <v>34</v>
      </c>
      <c r="AN140" s="29">
        <v>21</v>
      </c>
    </row>
    <row r="141" spans="1:40" x14ac:dyDescent="0.35">
      <c r="A141" s="44">
        <v>41050</v>
      </c>
      <c r="B141" s="52">
        <v>0.40743055555555557</v>
      </c>
      <c r="C141" s="29">
        <v>560</v>
      </c>
      <c r="D141" s="29">
        <v>0.36399999999999999</v>
      </c>
      <c r="E141" s="29">
        <v>6.12</v>
      </c>
      <c r="F141" s="29">
        <v>8.09</v>
      </c>
      <c r="G141" s="29">
        <v>22.4</v>
      </c>
      <c r="K141" s="54">
        <v>218</v>
      </c>
      <c r="AM141" s="29">
        <v>34</v>
      </c>
      <c r="AN141" s="29">
        <v>21</v>
      </c>
    </row>
    <row r="142" spans="1:40" x14ac:dyDescent="0.35">
      <c r="A142" s="44">
        <v>41052</v>
      </c>
      <c r="B142" s="53">
        <v>0.43729166666666663</v>
      </c>
      <c r="C142" s="29">
        <v>566</v>
      </c>
      <c r="D142" s="29">
        <v>0.3705</v>
      </c>
      <c r="E142" s="29">
        <v>5.4</v>
      </c>
      <c r="F142" s="29">
        <v>8.09</v>
      </c>
      <c r="G142" s="29">
        <v>20.9</v>
      </c>
      <c r="K142" s="54">
        <v>441</v>
      </c>
      <c r="L142" s="45">
        <f>AVERAGE(K138:K142)</f>
        <v>210</v>
      </c>
      <c r="M142" s="46">
        <f>GEOMEAN(K138:K142)</f>
        <v>183.84863082243658</v>
      </c>
      <c r="N142" s="47" t="s">
        <v>146</v>
      </c>
      <c r="AM142" s="29">
        <v>34</v>
      </c>
      <c r="AN142" s="29">
        <v>21</v>
      </c>
    </row>
    <row r="143" spans="1:40" x14ac:dyDescent="0.35">
      <c r="A143" s="44">
        <v>41067</v>
      </c>
      <c r="B143" s="53">
        <v>0.39739583333333334</v>
      </c>
      <c r="C143" s="29">
        <v>574</v>
      </c>
      <c r="D143" s="29">
        <v>0.3705</v>
      </c>
      <c r="E143" s="29">
        <v>7.21</v>
      </c>
      <c r="F143" s="29">
        <v>8.2200000000000006</v>
      </c>
      <c r="G143" s="29">
        <v>21</v>
      </c>
      <c r="K143" s="54">
        <v>211</v>
      </c>
      <c r="AM143" s="29">
        <v>34</v>
      </c>
      <c r="AN143" s="29">
        <v>21</v>
      </c>
    </row>
    <row r="144" spans="1:40" x14ac:dyDescent="0.35">
      <c r="A144" s="44">
        <v>41071</v>
      </c>
      <c r="B144" s="52">
        <v>0.39103009259259264</v>
      </c>
      <c r="C144" s="29">
        <v>571</v>
      </c>
      <c r="D144" s="29">
        <v>0.3705</v>
      </c>
      <c r="E144" s="29">
        <v>5.22</v>
      </c>
      <c r="F144" s="29">
        <v>8.16</v>
      </c>
      <c r="G144" s="29">
        <v>24.1</v>
      </c>
      <c r="K144" s="54">
        <v>419</v>
      </c>
      <c r="AM144" s="29">
        <v>34</v>
      </c>
      <c r="AN144" s="29">
        <v>21</v>
      </c>
    </row>
    <row r="145" spans="1:40" x14ac:dyDescent="0.35">
      <c r="A145" s="44">
        <v>41080</v>
      </c>
      <c r="B145" s="52">
        <v>0.40817129629629628</v>
      </c>
      <c r="C145" s="29">
        <v>550</v>
      </c>
      <c r="D145" s="29">
        <v>0.35749999999999998</v>
      </c>
      <c r="E145" s="29">
        <v>4.78</v>
      </c>
      <c r="F145" s="29">
        <v>8.0500000000000007</v>
      </c>
      <c r="G145" s="29">
        <v>25.9</v>
      </c>
      <c r="K145" s="54">
        <v>377</v>
      </c>
      <c r="AM145" s="29">
        <v>34</v>
      </c>
      <c r="AN145" s="29">
        <v>21</v>
      </c>
    </row>
    <row r="146" spans="1:40" x14ac:dyDescent="0.35">
      <c r="A146" s="44">
        <v>41085</v>
      </c>
      <c r="B146" s="53">
        <v>0.41042824074074075</v>
      </c>
      <c r="C146" s="29">
        <v>534</v>
      </c>
      <c r="D146" s="29">
        <v>0.34449999999999997</v>
      </c>
      <c r="E146" s="29">
        <v>6.46</v>
      </c>
      <c r="F146" s="29">
        <v>8.18</v>
      </c>
      <c r="G146" s="29">
        <v>25.7</v>
      </c>
      <c r="K146" s="54">
        <v>201</v>
      </c>
      <c r="AM146" s="29">
        <v>34</v>
      </c>
      <c r="AN146" s="29">
        <v>21</v>
      </c>
    </row>
    <row r="147" spans="1:40" x14ac:dyDescent="0.35">
      <c r="A147" s="44">
        <v>41088</v>
      </c>
      <c r="B147" s="52">
        <v>0.38063657407407409</v>
      </c>
      <c r="C147" s="29">
        <v>507</v>
      </c>
      <c r="D147" s="29">
        <v>0.33150000000000002</v>
      </c>
      <c r="E147" s="29">
        <v>5.37</v>
      </c>
      <c r="F147" s="29">
        <v>8.23</v>
      </c>
      <c r="G147" s="29">
        <v>25</v>
      </c>
      <c r="K147" s="54">
        <v>169</v>
      </c>
      <c r="L147" s="45">
        <f>AVERAGE(K143:K147)</f>
        <v>275.39999999999998</v>
      </c>
      <c r="M147" s="46">
        <f>GEOMEAN(K143:K147)</f>
        <v>257.50408209279055</v>
      </c>
      <c r="N147" s="47" t="s">
        <v>147</v>
      </c>
      <c r="AM147" s="29">
        <v>34</v>
      </c>
      <c r="AN147" s="29">
        <v>21</v>
      </c>
    </row>
    <row r="148" spans="1:40" x14ac:dyDescent="0.35">
      <c r="A148" s="44">
        <v>41093</v>
      </c>
      <c r="B148" s="52">
        <v>0.42200231481481482</v>
      </c>
      <c r="C148" s="29">
        <v>526</v>
      </c>
      <c r="D148" s="29">
        <v>0.34449999999999997</v>
      </c>
      <c r="E148" s="29">
        <v>5.6</v>
      </c>
      <c r="F148" s="29">
        <v>7.99</v>
      </c>
      <c r="G148" s="29">
        <v>27.4</v>
      </c>
      <c r="K148" s="54">
        <v>393</v>
      </c>
      <c r="AM148" s="29">
        <v>34</v>
      </c>
      <c r="AN148" s="29">
        <v>21</v>
      </c>
    </row>
    <row r="149" spans="1:40" x14ac:dyDescent="0.35">
      <c r="A149" s="44">
        <v>41095</v>
      </c>
      <c r="B149" s="52">
        <v>0.39003472222222224</v>
      </c>
      <c r="C149" s="29">
        <v>521</v>
      </c>
      <c r="D149" s="29">
        <v>0.33800000000000002</v>
      </c>
      <c r="E149" s="29">
        <v>3.71</v>
      </c>
      <c r="F149" s="29">
        <v>8.07</v>
      </c>
      <c r="G149" s="29">
        <v>29.2</v>
      </c>
      <c r="K149" s="54">
        <v>240</v>
      </c>
      <c r="AM149" s="29">
        <v>34</v>
      </c>
      <c r="AN149" s="29">
        <v>21</v>
      </c>
    </row>
    <row r="150" spans="1:40" x14ac:dyDescent="0.35">
      <c r="A150" s="44">
        <v>41107</v>
      </c>
      <c r="B150" s="52">
        <v>0.3932060185185185</v>
      </c>
      <c r="C150" s="29">
        <v>516</v>
      </c>
      <c r="D150" s="29">
        <v>0.33800000000000002</v>
      </c>
      <c r="E150" s="29">
        <v>6.39</v>
      </c>
      <c r="F150" s="29">
        <v>8.14</v>
      </c>
      <c r="G150" s="29">
        <v>29.2</v>
      </c>
      <c r="K150" s="54">
        <v>119</v>
      </c>
      <c r="AM150" s="29">
        <v>34</v>
      </c>
      <c r="AN150" s="29">
        <v>21</v>
      </c>
    </row>
    <row r="151" spans="1:40" x14ac:dyDescent="0.35">
      <c r="A151" s="44">
        <v>41113</v>
      </c>
      <c r="B151" s="53">
        <v>0.40409722222222227</v>
      </c>
      <c r="C151" s="29">
        <v>498</v>
      </c>
      <c r="D151" s="29">
        <v>0.32500000000000001</v>
      </c>
      <c r="E151" s="29">
        <v>6.83</v>
      </c>
      <c r="F151" s="29">
        <v>8.26</v>
      </c>
      <c r="G151" s="29">
        <v>26.9</v>
      </c>
      <c r="K151" s="54">
        <v>206</v>
      </c>
      <c r="AM151" s="29">
        <v>34</v>
      </c>
      <c r="AN151" s="29">
        <v>21</v>
      </c>
    </row>
    <row r="152" spans="1:40" x14ac:dyDescent="0.35">
      <c r="A152" s="44">
        <v>41115</v>
      </c>
      <c r="B152" s="53">
        <v>0.40423611111111107</v>
      </c>
      <c r="C152" s="29">
        <v>517</v>
      </c>
      <c r="D152" s="29">
        <v>0.33800000000000002</v>
      </c>
      <c r="E152" s="29">
        <v>5.85</v>
      </c>
      <c r="F152" s="29">
        <v>7.96</v>
      </c>
      <c r="G152" s="29">
        <v>27.6</v>
      </c>
      <c r="K152" s="54">
        <v>158</v>
      </c>
      <c r="L152" s="45">
        <f>AVERAGE(K148:K152)</f>
        <v>223.2</v>
      </c>
      <c r="M152" s="46">
        <f>GEOMEAN(K148:K152)</f>
        <v>205.36905851951025</v>
      </c>
      <c r="N152" s="47" t="s">
        <v>148</v>
      </c>
      <c r="O152" s="28">
        <v>4.7</v>
      </c>
      <c r="P152" s="28">
        <v>66.3</v>
      </c>
      <c r="Q152" s="28" t="s">
        <v>115</v>
      </c>
      <c r="R152" s="28" t="s">
        <v>115</v>
      </c>
      <c r="S152" s="28" t="s">
        <v>115</v>
      </c>
      <c r="T152" s="28" t="s">
        <v>115</v>
      </c>
      <c r="U152" s="28" t="s">
        <v>115</v>
      </c>
      <c r="V152" s="28" t="s">
        <v>115</v>
      </c>
      <c r="W152" s="28" t="s">
        <v>115</v>
      </c>
      <c r="X152" s="28">
        <v>51.2</v>
      </c>
      <c r="Y152" s="28" t="s">
        <v>115</v>
      </c>
      <c r="Z152" s="28">
        <v>0.21</v>
      </c>
      <c r="AA152" s="28" t="s">
        <v>115</v>
      </c>
      <c r="AB152" s="28">
        <v>31</v>
      </c>
      <c r="AC152" s="28" t="s">
        <v>115</v>
      </c>
      <c r="AD152" s="28">
        <v>203</v>
      </c>
      <c r="AE152" s="28" t="s">
        <v>115</v>
      </c>
      <c r="AM152" s="29">
        <v>34</v>
      </c>
      <c r="AN152" s="29">
        <v>21</v>
      </c>
    </row>
    <row r="153" spans="1:40" x14ac:dyDescent="0.35">
      <c r="A153" s="44">
        <v>41123</v>
      </c>
      <c r="B153" s="52">
        <v>0.39122685185185185</v>
      </c>
      <c r="C153" s="29">
        <v>493</v>
      </c>
      <c r="D153" s="29">
        <v>0.31850000000000001</v>
      </c>
      <c r="E153" s="29">
        <v>8.0299999999999994</v>
      </c>
      <c r="F153" s="29">
        <v>8.23</v>
      </c>
      <c r="G153" s="29">
        <v>26.3</v>
      </c>
      <c r="K153" s="54">
        <v>86</v>
      </c>
      <c r="AM153" s="29">
        <v>34</v>
      </c>
      <c r="AN153" s="29">
        <v>21</v>
      </c>
    </row>
    <row r="154" spans="1:40" x14ac:dyDescent="0.35">
      <c r="A154" s="44">
        <v>41129</v>
      </c>
      <c r="B154" s="53">
        <v>0.36399305555555556</v>
      </c>
      <c r="C154" s="29">
        <v>479.6</v>
      </c>
      <c r="D154" s="29">
        <v>0.312</v>
      </c>
      <c r="E154" s="29">
        <v>5.55</v>
      </c>
      <c r="F154" s="29">
        <v>8.11</v>
      </c>
      <c r="G154" s="29">
        <v>26.2</v>
      </c>
      <c r="K154" s="54">
        <v>97</v>
      </c>
      <c r="AM154" s="29">
        <v>34</v>
      </c>
      <c r="AN154" s="29">
        <v>21</v>
      </c>
    </row>
    <row r="155" spans="1:40" x14ac:dyDescent="0.35">
      <c r="A155" s="44">
        <v>41134</v>
      </c>
      <c r="B155" s="55">
        <v>0.40232638888888889</v>
      </c>
      <c r="C155" s="29">
        <v>487.1</v>
      </c>
      <c r="D155" s="29">
        <v>0.3165</v>
      </c>
      <c r="E155" s="29">
        <v>8.15</v>
      </c>
      <c r="F155" s="29">
        <v>7.82</v>
      </c>
      <c r="G155" s="29">
        <v>23.1</v>
      </c>
      <c r="K155" s="54">
        <v>109</v>
      </c>
      <c r="AM155" s="29">
        <v>34</v>
      </c>
      <c r="AN155" s="29">
        <v>21</v>
      </c>
    </row>
    <row r="156" spans="1:40" x14ac:dyDescent="0.35">
      <c r="A156" s="44">
        <v>41143</v>
      </c>
      <c r="B156" s="58">
        <v>0.39605324074074072</v>
      </c>
      <c r="C156" s="29">
        <v>514</v>
      </c>
      <c r="D156" s="29">
        <v>0.33410000000000001</v>
      </c>
      <c r="E156" s="29">
        <v>7.21</v>
      </c>
      <c r="F156" s="29">
        <v>8.0399999999999991</v>
      </c>
      <c r="G156" s="29">
        <v>22.1</v>
      </c>
      <c r="K156" s="54">
        <v>216</v>
      </c>
      <c r="AM156" s="29">
        <v>34</v>
      </c>
      <c r="AN156" s="29">
        <v>21</v>
      </c>
    </row>
    <row r="157" spans="1:40" x14ac:dyDescent="0.35">
      <c r="A157" s="44">
        <v>41150</v>
      </c>
      <c r="B157" s="52">
        <v>0.41046296296296297</v>
      </c>
      <c r="C157" s="29">
        <v>435.7</v>
      </c>
      <c r="D157" s="29">
        <v>0.28339999999999999</v>
      </c>
      <c r="E157" s="29">
        <v>6.25</v>
      </c>
      <c r="F157" s="29">
        <v>8.01</v>
      </c>
      <c r="G157" s="29">
        <v>23.3</v>
      </c>
      <c r="K157" s="54">
        <v>259</v>
      </c>
      <c r="L157" s="45">
        <f>AVERAGE(K153:K157)</f>
        <v>153.4</v>
      </c>
      <c r="M157" s="46">
        <f>GEOMEAN(K153:K157)</f>
        <v>138.44906901783853</v>
      </c>
      <c r="N157" s="47" t="s">
        <v>149</v>
      </c>
      <c r="AM157" s="29">
        <v>34</v>
      </c>
      <c r="AN157" s="29">
        <v>21</v>
      </c>
    </row>
    <row r="158" spans="1:40" x14ac:dyDescent="0.35">
      <c r="A158" s="44">
        <v>41158</v>
      </c>
      <c r="B158" s="53">
        <v>0.40493055555555557</v>
      </c>
      <c r="C158" s="29">
        <v>531</v>
      </c>
      <c r="D158" s="29">
        <v>0.34449999999999997</v>
      </c>
      <c r="E158" s="29">
        <v>4.5199999999999996</v>
      </c>
      <c r="F158" s="29">
        <v>7.57</v>
      </c>
      <c r="G158" s="29">
        <v>22.7</v>
      </c>
      <c r="K158" s="54">
        <v>295</v>
      </c>
      <c r="AM158" s="29">
        <v>34</v>
      </c>
      <c r="AN158" s="29">
        <v>21</v>
      </c>
    </row>
    <row r="159" spans="1:40" x14ac:dyDescent="0.35">
      <c r="A159" s="44">
        <v>41162</v>
      </c>
      <c r="B159" s="52">
        <v>0.39915509259259258</v>
      </c>
      <c r="C159" s="29">
        <v>424.5</v>
      </c>
      <c r="D159" s="29">
        <v>0.27629999999999999</v>
      </c>
      <c r="E159" s="29">
        <v>6.85</v>
      </c>
      <c r="F159" s="29">
        <v>7.84</v>
      </c>
      <c r="G159" s="29">
        <v>21.3</v>
      </c>
      <c r="K159" s="54">
        <v>862</v>
      </c>
      <c r="AM159" s="29">
        <v>34</v>
      </c>
      <c r="AN159" s="29">
        <v>21</v>
      </c>
    </row>
    <row r="160" spans="1:40" x14ac:dyDescent="0.35">
      <c r="A160" s="44">
        <v>41164</v>
      </c>
      <c r="B160" s="53">
        <v>0.40737268518518516</v>
      </c>
      <c r="C160" s="29">
        <v>463</v>
      </c>
      <c r="D160" s="29">
        <v>0.30099999999999999</v>
      </c>
      <c r="E160" s="29">
        <v>6.65</v>
      </c>
      <c r="F160" s="29">
        <v>7.81</v>
      </c>
      <c r="G160" s="29">
        <v>21.3</v>
      </c>
      <c r="K160" s="54">
        <v>422</v>
      </c>
      <c r="AM160" s="29">
        <v>34</v>
      </c>
      <c r="AN160" s="29">
        <v>21</v>
      </c>
    </row>
    <row r="161" spans="1:40" x14ac:dyDescent="0.35">
      <c r="A161" s="44">
        <v>41178</v>
      </c>
      <c r="B161" s="52">
        <v>0.39859953703703704</v>
      </c>
      <c r="C161" s="29">
        <v>487.9</v>
      </c>
      <c r="D161" s="29">
        <v>0.31719999999999998</v>
      </c>
      <c r="E161" s="29">
        <v>6.95</v>
      </c>
      <c r="F161" s="29">
        <v>7.85</v>
      </c>
      <c r="G161" s="29">
        <v>17.3</v>
      </c>
      <c r="K161" s="54">
        <v>148</v>
      </c>
      <c r="AM161" s="29">
        <v>34</v>
      </c>
      <c r="AN161" s="29">
        <v>21</v>
      </c>
    </row>
    <row r="162" spans="1:40" x14ac:dyDescent="0.35">
      <c r="A162" s="44">
        <v>41179</v>
      </c>
      <c r="B162" s="52">
        <v>0.38124999999999998</v>
      </c>
      <c r="C162" s="29">
        <v>488.5</v>
      </c>
      <c r="D162" s="29">
        <v>0.31719999999999998</v>
      </c>
      <c r="E162" s="29">
        <v>7.22</v>
      </c>
      <c r="F162" s="29">
        <v>7.77</v>
      </c>
      <c r="G162" s="29">
        <v>17.899999999999999</v>
      </c>
      <c r="K162" s="54">
        <v>384</v>
      </c>
      <c r="L162" s="45">
        <f>AVERAGE(K158:K162)</f>
        <v>422.2</v>
      </c>
      <c r="M162" s="46">
        <f>GEOMEAN(K158:K162)</f>
        <v>360.61761311101827</v>
      </c>
      <c r="N162" s="47" t="s">
        <v>150</v>
      </c>
      <c r="AM162" s="29">
        <v>34</v>
      </c>
      <c r="AN162" s="29">
        <v>21</v>
      </c>
    </row>
    <row r="163" spans="1:40" x14ac:dyDescent="0.35">
      <c r="A163" s="44">
        <v>41186</v>
      </c>
      <c r="B163" s="51">
        <v>0.39743055555555556</v>
      </c>
      <c r="C163" s="29">
        <v>491.9</v>
      </c>
      <c r="D163" s="29">
        <v>0.31979999999999997</v>
      </c>
      <c r="E163" s="29">
        <v>8.0500000000000007</v>
      </c>
      <c r="F163" s="29">
        <v>7.76</v>
      </c>
      <c r="G163" s="29">
        <v>16.8</v>
      </c>
      <c r="K163" s="54">
        <v>122</v>
      </c>
      <c r="AM163" s="29">
        <v>34</v>
      </c>
      <c r="AN163" s="29">
        <v>21</v>
      </c>
    </row>
    <row r="164" spans="1:40" x14ac:dyDescent="0.35">
      <c r="A164" s="44">
        <v>41190</v>
      </c>
      <c r="B164" s="52">
        <v>0.40027777777777779</v>
      </c>
      <c r="C164" s="29">
        <v>474.1</v>
      </c>
      <c r="D164" s="29">
        <v>0.30809999999999998</v>
      </c>
      <c r="E164" s="29">
        <v>8.85</v>
      </c>
      <c r="F164" s="29">
        <v>7.88</v>
      </c>
      <c r="G164" s="29">
        <v>13.5</v>
      </c>
      <c r="K164" s="54">
        <v>313</v>
      </c>
      <c r="AM164" s="29">
        <v>34</v>
      </c>
      <c r="AN164" s="29">
        <v>21</v>
      </c>
    </row>
    <row r="165" spans="1:40" x14ac:dyDescent="0.35">
      <c r="A165" s="44">
        <v>41199</v>
      </c>
      <c r="B165" s="53">
        <v>0.40476851851851853</v>
      </c>
      <c r="C165" s="29">
        <v>530</v>
      </c>
      <c r="D165" s="29">
        <v>0.34449999999999997</v>
      </c>
      <c r="E165" s="29">
        <v>8.75</v>
      </c>
      <c r="F165" s="29">
        <v>7.82</v>
      </c>
      <c r="G165" s="29">
        <v>13.6</v>
      </c>
      <c r="K165" s="54">
        <v>74</v>
      </c>
      <c r="AM165" s="29">
        <v>34</v>
      </c>
      <c r="AN165" s="29">
        <v>21</v>
      </c>
    </row>
    <row r="166" spans="1:40" x14ac:dyDescent="0.35">
      <c r="A166" s="44">
        <v>41205</v>
      </c>
      <c r="B166" s="52">
        <v>0.40901620370370373</v>
      </c>
      <c r="C166" s="29">
        <v>527</v>
      </c>
      <c r="D166" s="29">
        <v>0.34250000000000003</v>
      </c>
      <c r="E166" s="29">
        <v>8.41</v>
      </c>
      <c r="F166" s="29">
        <v>7.96</v>
      </c>
      <c r="G166" s="29">
        <v>14.7</v>
      </c>
      <c r="O166" s="28">
        <v>1.8</v>
      </c>
      <c r="P166" s="28">
        <v>46.7</v>
      </c>
      <c r="Q166" s="28" t="s">
        <v>115</v>
      </c>
      <c r="R166" s="28" t="s">
        <v>115</v>
      </c>
      <c r="S166" s="28" t="s">
        <v>115</v>
      </c>
      <c r="T166" s="28" t="s">
        <v>115</v>
      </c>
      <c r="U166" s="28" t="s">
        <v>115</v>
      </c>
      <c r="V166" s="28" t="s">
        <v>115</v>
      </c>
      <c r="W166" s="28" t="s">
        <v>115</v>
      </c>
      <c r="X166" s="28">
        <v>43.2</v>
      </c>
      <c r="Y166" s="28" t="s">
        <v>115</v>
      </c>
      <c r="Z166" s="28">
        <v>0.69</v>
      </c>
      <c r="AA166" s="28" t="s">
        <v>115</v>
      </c>
      <c r="AB166" s="28">
        <v>32.799999999999997</v>
      </c>
      <c r="AC166" s="28" t="s">
        <v>115</v>
      </c>
      <c r="AD166" s="28">
        <v>199</v>
      </c>
      <c r="AE166" s="28" t="s">
        <v>115</v>
      </c>
      <c r="AM166" s="29">
        <v>34</v>
      </c>
      <c r="AN166" s="29">
        <v>21</v>
      </c>
    </row>
    <row r="167" spans="1:40" x14ac:dyDescent="0.35">
      <c r="A167" s="44">
        <v>41212</v>
      </c>
      <c r="C167" s="49" t="s">
        <v>139</v>
      </c>
      <c r="D167" s="49" t="s">
        <v>139</v>
      </c>
      <c r="E167" s="49" t="s">
        <v>139</v>
      </c>
      <c r="F167" s="49" t="s">
        <v>139</v>
      </c>
      <c r="G167" s="49" t="s">
        <v>139</v>
      </c>
      <c r="K167" s="54">
        <v>52</v>
      </c>
      <c r="L167" s="45">
        <f>AVERAGE(K163:K167)</f>
        <v>140.25</v>
      </c>
      <c r="M167" s="46">
        <f>GEOMEAN(K163:K167)</f>
        <v>110.09936340761692</v>
      </c>
      <c r="N167" s="47" t="s">
        <v>151</v>
      </c>
      <c r="AM167" s="29">
        <v>34</v>
      </c>
      <c r="AN167" s="29">
        <v>21</v>
      </c>
    </row>
    <row r="168" spans="1:40" x14ac:dyDescent="0.35">
      <c r="A168" s="44">
        <v>41218</v>
      </c>
      <c r="B168" s="52">
        <v>0.39605324074074072</v>
      </c>
      <c r="C168" s="29">
        <v>562</v>
      </c>
      <c r="D168" s="29">
        <v>0.36530000000000001</v>
      </c>
      <c r="E168" s="29">
        <v>12.39</v>
      </c>
      <c r="F168" s="29">
        <v>7.99</v>
      </c>
      <c r="G168" s="29">
        <v>7.9</v>
      </c>
      <c r="K168" s="54">
        <v>20</v>
      </c>
      <c r="AM168" s="29">
        <v>34</v>
      </c>
      <c r="AN168" s="29">
        <v>21</v>
      </c>
    </row>
    <row r="169" spans="1:40" x14ac:dyDescent="0.35">
      <c r="A169" s="44">
        <v>41225</v>
      </c>
      <c r="B169" s="52">
        <v>0.40784722222222225</v>
      </c>
      <c r="C169" s="29">
        <v>508</v>
      </c>
      <c r="D169" s="29">
        <v>0.33019999999999999</v>
      </c>
      <c r="E169" s="29">
        <v>9.7799999999999994</v>
      </c>
      <c r="F169" s="29">
        <v>8.1999999999999993</v>
      </c>
      <c r="G169" s="29">
        <v>10.9</v>
      </c>
      <c r="K169" s="54">
        <v>1236</v>
      </c>
      <c r="AM169" s="29">
        <v>34</v>
      </c>
      <c r="AN169" s="29">
        <v>21</v>
      </c>
    </row>
    <row r="170" spans="1:40" x14ac:dyDescent="0.35">
      <c r="A170" s="44">
        <v>41227</v>
      </c>
      <c r="B170" s="53">
        <v>0.4149768518518519</v>
      </c>
      <c r="C170" s="29">
        <v>558</v>
      </c>
      <c r="D170" s="29">
        <v>0.36270000000000002</v>
      </c>
      <c r="E170" s="29">
        <v>12.21</v>
      </c>
      <c r="F170" s="29">
        <v>8</v>
      </c>
      <c r="G170" s="29">
        <v>7.4</v>
      </c>
      <c r="K170" s="54">
        <v>145</v>
      </c>
      <c r="AM170" s="29">
        <v>34</v>
      </c>
      <c r="AN170" s="29">
        <v>21</v>
      </c>
    </row>
    <row r="171" spans="1:40" x14ac:dyDescent="0.35">
      <c r="A171" s="44">
        <v>41240</v>
      </c>
      <c r="B171" s="53">
        <v>0.40439814814814817</v>
      </c>
      <c r="C171" s="29">
        <v>613</v>
      </c>
      <c r="D171" s="29">
        <v>0.39839999999999998</v>
      </c>
      <c r="E171" s="29">
        <v>12.34</v>
      </c>
      <c r="F171" s="29">
        <v>8.19</v>
      </c>
      <c r="G171" s="29">
        <v>6</v>
      </c>
      <c r="K171" s="54">
        <v>20</v>
      </c>
      <c r="AM171" s="29">
        <v>34</v>
      </c>
      <c r="AN171" s="29">
        <v>21</v>
      </c>
    </row>
    <row r="172" spans="1:40" x14ac:dyDescent="0.35">
      <c r="A172" s="44">
        <v>41242</v>
      </c>
      <c r="B172" s="53">
        <v>0.41175925925925921</v>
      </c>
      <c r="C172" s="29">
        <v>639</v>
      </c>
      <c r="D172" s="29">
        <v>0.41539999999999999</v>
      </c>
      <c r="E172" s="29">
        <v>17</v>
      </c>
      <c r="F172" s="29">
        <v>8.15</v>
      </c>
      <c r="G172" s="29">
        <v>5.0999999999999996</v>
      </c>
      <c r="K172" s="54">
        <v>10</v>
      </c>
      <c r="L172" s="45">
        <f>AVERAGE(K168:K172)</f>
        <v>286.2</v>
      </c>
      <c r="M172" s="46">
        <f>GEOMEAN(K168:K172)</f>
        <v>59.032244059570722</v>
      </c>
      <c r="N172" s="47" t="s">
        <v>152</v>
      </c>
      <c r="AM172" s="29">
        <v>34</v>
      </c>
      <c r="AN172" s="29">
        <v>21</v>
      </c>
    </row>
    <row r="173" spans="1:40" x14ac:dyDescent="0.35">
      <c r="A173" s="44">
        <v>41246</v>
      </c>
      <c r="B173" s="52">
        <v>0.41207175925925926</v>
      </c>
      <c r="C173" s="29">
        <v>614</v>
      </c>
      <c r="D173" s="29">
        <v>0.39839999999999998</v>
      </c>
      <c r="E173" s="29">
        <v>9.7200000000000006</v>
      </c>
      <c r="F173" s="29">
        <v>8.09</v>
      </c>
      <c r="G173" s="29">
        <v>10.6</v>
      </c>
      <c r="K173" s="54">
        <v>97</v>
      </c>
      <c r="AM173" s="29">
        <v>34</v>
      </c>
      <c r="AN173" s="29">
        <v>21</v>
      </c>
    </row>
    <row r="174" spans="1:40" x14ac:dyDescent="0.35">
      <c r="A174" s="44">
        <v>41249</v>
      </c>
      <c r="B174" s="52">
        <v>0.39255787037037032</v>
      </c>
      <c r="C174" s="29">
        <v>607</v>
      </c>
      <c r="D174" s="29">
        <v>0.39460000000000001</v>
      </c>
      <c r="E174" s="29">
        <v>11.84</v>
      </c>
      <c r="F174" s="29">
        <v>8.17</v>
      </c>
      <c r="G174" s="29">
        <v>6.1</v>
      </c>
      <c r="K174" s="54">
        <v>84</v>
      </c>
      <c r="AM174" s="29">
        <v>34</v>
      </c>
      <c r="AN174" s="29">
        <v>21</v>
      </c>
    </row>
    <row r="175" spans="1:40" x14ac:dyDescent="0.35">
      <c r="A175" s="44">
        <v>41256</v>
      </c>
      <c r="B175" s="52">
        <v>0.40659722222222222</v>
      </c>
      <c r="C175" s="29">
        <v>622</v>
      </c>
      <c r="D175" s="29">
        <v>0.40429999999999999</v>
      </c>
      <c r="E175" s="29">
        <v>13.11</v>
      </c>
      <c r="F175" s="29">
        <v>7.95</v>
      </c>
      <c r="G175" s="29">
        <v>4.8</v>
      </c>
      <c r="K175" s="54">
        <v>10</v>
      </c>
      <c r="AM175" s="29">
        <v>34</v>
      </c>
      <c r="AN175" s="29">
        <v>21</v>
      </c>
    </row>
    <row r="176" spans="1:40" x14ac:dyDescent="0.35">
      <c r="A176" s="44">
        <v>41262</v>
      </c>
      <c r="B176" s="52">
        <v>0.44810185185185186</v>
      </c>
      <c r="C176" s="29">
        <v>631</v>
      </c>
      <c r="D176" s="29">
        <v>0.41010000000000002</v>
      </c>
      <c r="E176" s="29">
        <v>12.57</v>
      </c>
      <c r="F176" s="29">
        <v>7.96</v>
      </c>
      <c r="G176" s="29">
        <v>6</v>
      </c>
      <c r="K176" s="54">
        <v>31</v>
      </c>
      <c r="L176" s="45">
        <f>AVERAGE(K172:K176)</f>
        <v>46.4</v>
      </c>
      <c r="M176" s="46">
        <f>GEOMEAN(K172:K176)</f>
        <v>30.233090412831988</v>
      </c>
      <c r="N176" s="47" t="s">
        <v>153</v>
      </c>
      <c r="AM176" s="29">
        <v>34</v>
      </c>
      <c r="AN176" s="29">
        <v>21</v>
      </c>
    </row>
    <row r="177" spans="1:40" x14ac:dyDescent="0.35">
      <c r="A177" s="44">
        <v>41277</v>
      </c>
      <c r="B177" s="53">
        <v>0.4027662037037037</v>
      </c>
      <c r="C177" s="29">
        <v>769</v>
      </c>
      <c r="D177" s="29">
        <v>0.49980000000000002</v>
      </c>
      <c r="E177" s="29">
        <v>15.21</v>
      </c>
      <c r="F177" s="29">
        <v>7.88</v>
      </c>
      <c r="G177" s="29">
        <v>0.1</v>
      </c>
      <c r="K177" s="54">
        <v>10</v>
      </c>
      <c r="AM177" s="29">
        <v>34</v>
      </c>
      <c r="AN177" s="29">
        <v>21</v>
      </c>
    </row>
    <row r="178" spans="1:40" x14ac:dyDescent="0.35">
      <c r="A178" s="44">
        <v>41282</v>
      </c>
      <c r="B178" s="59">
        <v>0.44620370370370371</v>
      </c>
      <c r="C178" s="27">
        <v>737</v>
      </c>
      <c r="D178" s="27">
        <v>0.47910000000000003</v>
      </c>
      <c r="E178" s="28">
        <v>16.59</v>
      </c>
      <c r="F178" s="27">
        <v>8.11</v>
      </c>
      <c r="G178" s="27">
        <v>1.8</v>
      </c>
      <c r="K178" s="28">
        <v>40</v>
      </c>
      <c r="AM178" s="29">
        <v>34</v>
      </c>
      <c r="AN178" s="29">
        <v>21</v>
      </c>
    </row>
    <row r="179" spans="1:40" x14ac:dyDescent="0.35">
      <c r="A179" s="44">
        <v>41284</v>
      </c>
      <c r="B179" s="52">
        <v>0.41728009259259258</v>
      </c>
      <c r="C179" s="29">
        <v>758</v>
      </c>
      <c r="D179" s="29">
        <v>0.49270000000000003</v>
      </c>
      <c r="E179" s="29">
        <v>13.28</v>
      </c>
      <c r="F179" s="29">
        <v>8.01</v>
      </c>
      <c r="G179" s="29">
        <v>2.7</v>
      </c>
      <c r="K179" s="54">
        <v>171</v>
      </c>
      <c r="AM179" s="29">
        <v>34</v>
      </c>
      <c r="AN179" s="29">
        <v>21</v>
      </c>
    </row>
    <row r="180" spans="1:40" x14ac:dyDescent="0.35">
      <c r="A180" s="44">
        <v>41291</v>
      </c>
      <c r="B180" s="52">
        <v>0.41206018518518522</v>
      </c>
      <c r="C180" s="29">
        <v>476.6</v>
      </c>
      <c r="D180" s="29">
        <v>0.31</v>
      </c>
      <c r="E180" s="29">
        <v>14.5</v>
      </c>
      <c r="F180" s="29">
        <v>8</v>
      </c>
      <c r="G180" s="29">
        <v>4.0999999999999996</v>
      </c>
      <c r="K180" s="54">
        <v>292</v>
      </c>
      <c r="AM180" s="29">
        <v>34</v>
      </c>
      <c r="AN180" s="29">
        <v>21</v>
      </c>
    </row>
    <row r="181" spans="1:40" x14ac:dyDescent="0.35">
      <c r="A181" s="44">
        <v>41304</v>
      </c>
      <c r="B181" s="59">
        <v>0.40429398148148149</v>
      </c>
      <c r="C181" s="27">
        <v>499.2</v>
      </c>
      <c r="D181" s="27">
        <v>0.32440000000000002</v>
      </c>
      <c r="E181" s="28">
        <v>13.28</v>
      </c>
      <c r="F181" s="27">
        <v>8.02</v>
      </c>
      <c r="G181" s="27">
        <v>5.7</v>
      </c>
      <c r="K181" s="54">
        <v>416</v>
      </c>
      <c r="L181" s="45">
        <f>AVERAGE(K177:K181)</f>
        <v>185.8</v>
      </c>
      <c r="M181" s="46">
        <f>GEOMEAN(K177:K181)</f>
        <v>96.362144562048556</v>
      </c>
      <c r="N181" s="47" t="s">
        <v>154</v>
      </c>
      <c r="AM181" s="29">
        <v>34</v>
      </c>
      <c r="AN181" s="29">
        <v>21</v>
      </c>
    </row>
    <row r="182" spans="1:40" x14ac:dyDescent="0.35">
      <c r="A182" s="44">
        <v>41311</v>
      </c>
      <c r="B182" s="53">
        <v>0.40060185185185188</v>
      </c>
      <c r="C182" s="29">
        <v>564</v>
      </c>
      <c r="D182" s="29">
        <v>0.36659999999999998</v>
      </c>
      <c r="E182" s="29">
        <v>14.41</v>
      </c>
      <c r="F182" s="29">
        <v>8.01</v>
      </c>
      <c r="G182" s="29">
        <v>1.7</v>
      </c>
      <c r="K182" s="54">
        <v>63</v>
      </c>
      <c r="AM182" s="29">
        <v>34</v>
      </c>
      <c r="AN182" s="29">
        <v>21</v>
      </c>
    </row>
    <row r="183" spans="1:40" x14ac:dyDescent="0.35">
      <c r="A183" s="44">
        <v>41319</v>
      </c>
      <c r="B183" s="52">
        <v>0.41369212962962965</v>
      </c>
      <c r="C183" s="29">
        <v>569</v>
      </c>
      <c r="D183" s="29">
        <v>0.36980000000000002</v>
      </c>
      <c r="E183" s="29">
        <v>14.24</v>
      </c>
      <c r="F183" s="29">
        <v>7.93</v>
      </c>
      <c r="G183" s="29">
        <v>2.9</v>
      </c>
      <c r="K183" s="54">
        <v>10</v>
      </c>
      <c r="AM183" s="29">
        <v>34</v>
      </c>
      <c r="AN183" s="29">
        <v>21</v>
      </c>
    </row>
    <row r="184" spans="1:40" x14ac:dyDescent="0.35">
      <c r="A184" s="44">
        <v>41323</v>
      </c>
      <c r="B184" s="53">
        <v>0.40315972222222224</v>
      </c>
      <c r="C184" s="29">
        <v>567</v>
      </c>
      <c r="D184" s="29">
        <v>0.36849999999999999</v>
      </c>
      <c r="E184" s="29">
        <v>14.16</v>
      </c>
      <c r="F184" s="29">
        <v>8.0500000000000007</v>
      </c>
      <c r="G184" s="29">
        <v>2</v>
      </c>
      <c r="K184" s="54">
        <v>20</v>
      </c>
      <c r="AM184" s="29">
        <v>34</v>
      </c>
      <c r="AN184" s="29">
        <v>21</v>
      </c>
    </row>
    <row r="185" spans="1:40" x14ac:dyDescent="0.35">
      <c r="A185" s="44">
        <v>41325</v>
      </c>
      <c r="B185" s="53">
        <v>0.41390046296296296</v>
      </c>
      <c r="C185" s="29">
        <v>603</v>
      </c>
      <c r="D185" s="29">
        <v>0.39190000000000003</v>
      </c>
      <c r="E185" s="29">
        <v>15.13</v>
      </c>
      <c r="F185" s="29">
        <v>7.93</v>
      </c>
      <c r="G185" s="29">
        <v>1.3</v>
      </c>
      <c r="K185" s="54">
        <v>10</v>
      </c>
      <c r="AM185" s="29">
        <v>34</v>
      </c>
      <c r="AN185" s="29">
        <v>21</v>
      </c>
    </row>
    <row r="186" spans="1:40" x14ac:dyDescent="0.35">
      <c r="A186" s="44">
        <v>41331</v>
      </c>
      <c r="B186" s="52">
        <v>0.40520833333333334</v>
      </c>
      <c r="C186" s="29">
        <v>650</v>
      </c>
      <c r="D186" s="29">
        <v>0.42249999999999999</v>
      </c>
      <c r="E186" s="29">
        <v>15.42</v>
      </c>
      <c r="F186" s="29">
        <v>8.2200000000000006</v>
      </c>
      <c r="G186" s="29">
        <v>3.9</v>
      </c>
      <c r="K186" s="28">
        <v>31</v>
      </c>
      <c r="L186" s="45">
        <f>AVERAGE(K182:K186)</f>
        <v>26.8</v>
      </c>
      <c r="M186" s="46">
        <f>GEOMEAN(K182:K186)</f>
        <v>20.813563761199923</v>
      </c>
      <c r="N186" s="47" t="s">
        <v>155</v>
      </c>
      <c r="AM186" s="29">
        <v>34</v>
      </c>
      <c r="AN186" s="29">
        <v>21</v>
      </c>
    </row>
    <row r="187" spans="1:40" x14ac:dyDescent="0.35">
      <c r="A187" s="44">
        <v>41338</v>
      </c>
      <c r="B187" s="51">
        <v>0.46296296296296297</v>
      </c>
      <c r="C187" s="48">
        <v>628</v>
      </c>
      <c r="D187" s="48">
        <v>0.4047</v>
      </c>
      <c r="E187" s="48">
        <v>13.58</v>
      </c>
      <c r="F187" s="48">
        <v>7.9</v>
      </c>
      <c r="G187" s="48">
        <v>3.2</v>
      </c>
      <c r="K187" s="36">
        <v>10</v>
      </c>
      <c r="O187" s="28" t="s">
        <v>115</v>
      </c>
      <c r="P187" s="28">
        <v>58.5</v>
      </c>
      <c r="Q187" s="28" t="s">
        <v>115</v>
      </c>
      <c r="R187" s="28" t="s">
        <v>115</v>
      </c>
      <c r="S187" s="28" t="s">
        <v>115</v>
      </c>
      <c r="T187" s="28" t="s">
        <v>115</v>
      </c>
      <c r="U187" s="28" t="s">
        <v>115</v>
      </c>
      <c r="V187" s="28">
        <v>1</v>
      </c>
      <c r="W187" s="28" t="s">
        <v>115</v>
      </c>
      <c r="X187" s="28">
        <v>85.2</v>
      </c>
      <c r="Y187" s="28">
        <v>0.56999999999999995</v>
      </c>
      <c r="Z187" s="28">
        <v>4.2</v>
      </c>
      <c r="AA187" s="28" t="s">
        <v>115</v>
      </c>
      <c r="AB187" s="28">
        <v>69.8</v>
      </c>
      <c r="AC187" s="28" t="s">
        <v>115</v>
      </c>
      <c r="AD187" s="28">
        <v>243</v>
      </c>
      <c r="AE187" s="28" t="s">
        <v>115</v>
      </c>
      <c r="AM187" s="29">
        <v>34</v>
      </c>
      <c r="AN187" s="29">
        <v>21</v>
      </c>
    </row>
    <row r="188" spans="1:40" x14ac:dyDescent="0.35">
      <c r="A188" s="44">
        <v>41344</v>
      </c>
      <c r="B188" s="52">
        <v>0.43146990740740737</v>
      </c>
      <c r="C188" s="29">
        <v>646</v>
      </c>
      <c r="D188" s="29">
        <v>0.4199</v>
      </c>
      <c r="E188" s="29">
        <v>13.57</v>
      </c>
      <c r="F188" s="29">
        <v>8.26</v>
      </c>
      <c r="G188" s="29">
        <v>5.9</v>
      </c>
      <c r="K188" s="54">
        <v>20</v>
      </c>
      <c r="AM188" s="29">
        <v>34</v>
      </c>
      <c r="AN188" s="29">
        <v>21</v>
      </c>
    </row>
    <row r="189" spans="1:40" x14ac:dyDescent="0.35">
      <c r="A189" s="44">
        <v>41353</v>
      </c>
      <c r="B189" s="52">
        <v>0.40619212962962964</v>
      </c>
      <c r="C189" s="29">
        <v>649</v>
      </c>
      <c r="D189" s="29">
        <v>0.42180000000000001</v>
      </c>
      <c r="E189" s="29">
        <v>14.65</v>
      </c>
      <c r="F189" s="29">
        <v>7.96</v>
      </c>
      <c r="G189" s="29">
        <v>4.3</v>
      </c>
      <c r="K189" s="54">
        <v>10</v>
      </c>
      <c r="AM189" s="29">
        <v>34</v>
      </c>
      <c r="AN189" s="29">
        <v>21</v>
      </c>
    </row>
    <row r="190" spans="1:40" x14ac:dyDescent="0.35">
      <c r="A190" s="44">
        <v>41360</v>
      </c>
      <c r="B190" s="59">
        <v>0.38412037037037039</v>
      </c>
      <c r="C190" s="27">
        <v>746</v>
      </c>
      <c r="D190" s="27">
        <v>0.4849</v>
      </c>
      <c r="E190" s="28">
        <v>13.5</v>
      </c>
      <c r="F190" s="27">
        <v>8.41</v>
      </c>
      <c r="G190" s="27">
        <v>4.5999999999999996</v>
      </c>
      <c r="K190" s="54">
        <v>20</v>
      </c>
      <c r="AM190" s="29">
        <v>34</v>
      </c>
      <c r="AN190" s="29">
        <v>21</v>
      </c>
    </row>
    <row r="191" spans="1:40" x14ac:dyDescent="0.35">
      <c r="A191" s="44">
        <v>41361</v>
      </c>
      <c r="B191" s="52">
        <v>0.42328703703703702</v>
      </c>
      <c r="C191" s="29">
        <v>689</v>
      </c>
      <c r="D191" s="29">
        <v>0.44790000000000002</v>
      </c>
      <c r="E191" s="29">
        <v>13.7</v>
      </c>
      <c r="F191" s="29">
        <v>8.1199999999999992</v>
      </c>
      <c r="G191" s="29">
        <v>4</v>
      </c>
      <c r="K191" s="54">
        <v>10</v>
      </c>
      <c r="L191" s="45">
        <f>AVERAGE(K187:K191)</f>
        <v>14</v>
      </c>
      <c r="M191" s="46">
        <f>GEOMEAN(K187:K191)</f>
        <v>13.195079107728942</v>
      </c>
      <c r="N191" s="47" t="s">
        <v>156</v>
      </c>
      <c r="AM191" s="29">
        <v>34</v>
      </c>
      <c r="AN191" s="29">
        <v>21</v>
      </c>
    </row>
    <row r="192" spans="1:40" x14ac:dyDescent="0.35">
      <c r="A192" s="44">
        <v>41368</v>
      </c>
      <c r="B192" s="53">
        <v>0.39328703703703699</v>
      </c>
      <c r="C192" s="29">
        <v>655</v>
      </c>
      <c r="D192" s="29">
        <v>0.42509999999999998</v>
      </c>
      <c r="E192" s="29">
        <v>12.44</v>
      </c>
      <c r="F192" s="29">
        <v>8.1</v>
      </c>
      <c r="G192" s="29">
        <v>7.7</v>
      </c>
      <c r="K192" s="54">
        <v>10</v>
      </c>
      <c r="AM192" s="29">
        <v>34</v>
      </c>
      <c r="AN192" s="29">
        <v>21</v>
      </c>
    </row>
    <row r="193" spans="1:40" x14ac:dyDescent="0.35">
      <c r="A193" s="44">
        <v>41373</v>
      </c>
      <c r="B193" s="52">
        <v>0.43376157407407406</v>
      </c>
      <c r="C193" s="29">
        <v>655</v>
      </c>
      <c r="D193" s="29">
        <v>0.42570000000000002</v>
      </c>
      <c r="E193" s="29">
        <v>9.5500000000000007</v>
      </c>
      <c r="F193" s="29">
        <v>8.11</v>
      </c>
      <c r="G193" s="29">
        <v>12</v>
      </c>
      <c r="K193" s="54">
        <v>30</v>
      </c>
      <c r="AM193" s="29">
        <v>34</v>
      </c>
      <c r="AN193" s="29">
        <v>21</v>
      </c>
    </row>
    <row r="194" spans="1:40" x14ac:dyDescent="0.35">
      <c r="A194" s="44">
        <v>41382</v>
      </c>
      <c r="B194" s="53">
        <v>0.38064814814814812</v>
      </c>
      <c r="C194" s="29">
        <v>589</v>
      </c>
      <c r="D194" s="29">
        <v>0.38290000000000002</v>
      </c>
      <c r="E194" s="29">
        <v>8.39</v>
      </c>
      <c r="F194" s="29">
        <v>8.07</v>
      </c>
      <c r="G194" s="29">
        <v>13.8</v>
      </c>
      <c r="K194" s="54">
        <v>801</v>
      </c>
      <c r="AM194" s="29">
        <v>34</v>
      </c>
      <c r="AN194" s="29">
        <v>21</v>
      </c>
    </row>
    <row r="195" spans="1:40" x14ac:dyDescent="0.35">
      <c r="A195" s="44">
        <v>41388</v>
      </c>
      <c r="B195" s="52">
        <v>0.44920138888888889</v>
      </c>
      <c r="C195" s="29">
        <v>460.2</v>
      </c>
      <c r="D195" s="29">
        <v>0.29899999999999999</v>
      </c>
      <c r="E195" s="29">
        <v>9.4700000000000006</v>
      </c>
      <c r="F195" s="29">
        <v>7.99</v>
      </c>
      <c r="G195" s="29">
        <v>11.4</v>
      </c>
      <c r="K195" s="54">
        <v>2909</v>
      </c>
      <c r="AM195" s="29">
        <v>34</v>
      </c>
      <c r="AN195" s="29">
        <v>21</v>
      </c>
    </row>
    <row r="196" spans="1:40" x14ac:dyDescent="0.35">
      <c r="A196" s="44">
        <v>41393</v>
      </c>
      <c r="B196" s="52">
        <v>0.38314814814814818</v>
      </c>
      <c r="C196" s="29">
        <v>525</v>
      </c>
      <c r="D196" s="29">
        <v>0.3412</v>
      </c>
      <c r="E196" s="29">
        <v>9.5500000000000007</v>
      </c>
      <c r="F196" s="29">
        <v>8.0299999999999994</v>
      </c>
      <c r="G196" s="29">
        <v>13.3</v>
      </c>
      <c r="K196" s="54">
        <v>74</v>
      </c>
      <c r="L196" s="45">
        <f>AVERAGE(K192:K196)</f>
        <v>764.8</v>
      </c>
      <c r="M196" s="46">
        <f>GEOMEAN(K192:K196)</f>
        <v>138.91394416589173</v>
      </c>
      <c r="N196" s="47" t="s">
        <v>157</v>
      </c>
      <c r="AM196" s="29">
        <v>34</v>
      </c>
      <c r="AN196" s="29">
        <v>21</v>
      </c>
    </row>
    <row r="197" spans="1:40" x14ac:dyDescent="0.35">
      <c r="A197" s="44">
        <v>41402</v>
      </c>
      <c r="B197" s="53">
        <v>0.39126157407407408</v>
      </c>
      <c r="C197" s="29">
        <v>543</v>
      </c>
      <c r="D197" s="29">
        <v>0.35289999999999999</v>
      </c>
      <c r="E197" s="29">
        <v>7.06</v>
      </c>
      <c r="F197" s="29">
        <v>8.1300000000000008</v>
      </c>
      <c r="G197" s="29">
        <v>17.899999999999999</v>
      </c>
      <c r="K197" s="54">
        <v>98</v>
      </c>
      <c r="AM197" s="29">
        <v>34</v>
      </c>
      <c r="AN197" s="29">
        <v>21</v>
      </c>
    </row>
    <row r="198" spans="1:40" x14ac:dyDescent="0.35">
      <c r="A198" s="44">
        <v>41408</v>
      </c>
      <c r="B198" s="52">
        <v>0.41318287037037038</v>
      </c>
      <c r="C198" s="29">
        <v>552</v>
      </c>
      <c r="D198" s="29">
        <v>0.35880000000000001</v>
      </c>
      <c r="E198" s="29">
        <v>10.74</v>
      </c>
      <c r="F198" s="29">
        <v>8.02</v>
      </c>
      <c r="G198" s="29">
        <v>15.8</v>
      </c>
      <c r="K198" s="54">
        <v>86</v>
      </c>
      <c r="AM198" s="29">
        <v>34</v>
      </c>
      <c r="AN198" s="29">
        <v>21</v>
      </c>
    </row>
    <row r="199" spans="1:40" x14ac:dyDescent="0.35">
      <c r="A199" s="44">
        <v>41410</v>
      </c>
      <c r="B199" s="52">
        <v>0.4148148148148148</v>
      </c>
      <c r="C199" s="29">
        <v>564</v>
      </c>
      <c r="D199" s="29">
        <v>0.36659999999999998</v>
      </c>
      <c r="E199" s="29">
        <v>6.76</v>
      </c>
      <c r="F199" s="29">
        <v>8.01</v>
      </c>
      <c r="G199" s="29">
        <v>19</v>
      </c>
      <c r="K199" s="54">
        <v>135</v>
      </c>
      <c r="AM199" s="29">
        <v>34</v>
      </c>
      <c r="AN199" s="29">
        <v>21</v>
      </c>
    </row>
    <row r="200" spans="1:40" x14ac:dyDescent="0.35">
      <c r="A200" s="44">
        <v>41416</v>
      </c>
      <c r="B200" s="53">
        <v>0.4051967592592593</v>
      </c>
      <c r="C200" s="29">
        <v>574</v>
      </c>
      <c r="D200" s="29">
        <v>0.3705</v>
      </c>
      <c r="E200" s="29">
        <v>4.7</v>
      </c>
      <c r="F200" s="29">
        <v>7.96</v>
      </c>
      <c r="G200" s="29">
        <v>21.6</v>
      </c>
      <c r="K200" s="54">
        <v>86</v>
      </c>
      <c r="AM200" s="29">
        <v>34</v>
      </c>
      <c r="AN200" s="29">
        <v>21</v>
      </c>
    </row>
    <row r="201" spans="1:40" x14ac:dyDescent="0.35">
      <c r="A201" s="44">
        <v>41424</v>
      </c>
      <c r="B201" s="52">
        <v>0.43305555555555553</v>
      </c>
      <c r="C201" s="29">
        <v>556</v>
      </c>
      <c r="D201" s="29">
        <v>0.36399999999999999</v>
      </c>
      <c r="E201" s="29">
        <v>5.93</v>
      </c>
      <c r="F201" s="29">
        <v>8.07</v>
      </c>
      <c r="G201" s="29">
        <v>21.4</v>
      </c>
      <c r="K201" s="28">
        <v>132</v>
      </c>
      <c r="L201" s="45">
        <f>AVERAGE(K197:K201)</f>
        <v>107.4</v>
      </c>
      <c r="M201" s="46">
        <f>GEOMEAN(K197:K201)</f>
        <v>105.25097692219194</v>
      </c>
      <c r="N201" s="47" t="s">
        <v>158</v>
      </c>
      <c r="AM201" s="29">
        <v>34</v>
      </c>
      <c r="AN201" s="29">
        <v>21</v>
      </c>
    </row>
    <row r="202" spans="1:40" x14ac:dyDescent="0.35">
      <c r="A202" s="44">
        <v>41431</v>
      </c>
      <c r="B202" s="53">
        <v>0.38831018518518517</v>
      </c>
      <c r="C202" s="29">
        <v>572</v>
      </c>
      <c r="D202" s="29">
        <v>0.3705</v>
      </c>
      <c r="E202" s="29">
        <v>5.99</v>
      </c>
      <c r="F202" s="29">
        <v>8.0399999999999991</v>
      </c>
      <c r="G202" s="29">
        <v>21.2</v>
      </c>
      <c r="K202" s="54">
        <v>299</v>
      </c>
      <c r="AM202" s="29">
        <v>34</v>
      </c>
      <c r="AN202" s="29">
        <v>21</v>
      </c>
    </row>
    <row r="203" spans="1:40" x14ac:dyDescent="0.35">
      <c r="A203" s="44">
        <v>41435</v>
      </c>
      <c r="B203" s="52">
        <v>0.44120370370370371</v>
      </c>
      <c r="C203" s="29">
        <v>519</v>
      </c>
      <c r="D203" s="29">
        <v>0.33729999999999999</v>
      </c>
      <c r="E203" s="29">
        <v>5.68</v>
      </c>
      <c r="F203" s="29">
        <v>7.99</v>
      </c>
      <c r="G203" s="29">
        <v>21.9</v>
      </c>
      <c r="K203" s="54">
        <v>4106</v>
      </c>
      <c r="AM203" s="29">
        <v>34</v>
      </c>
      <c r="AN203" s="29">
        <v>21</v>
      </c>
    </row>
    <row r="204" spans="1:40" x14ac:dyDescent="0.35">
      <c r="A204" s="44">
        <v>41444</v>
      </c>
      <c r="B204" s="58">
        <v>0.41048611111111111</v>
      </c>
      <c r="C204" s="29">
        <v>581</v>
      </c>
      <c r="D204" s="29">
        <v>0.377</v>
      </c>
      <c r="E204" s="29">
        <v>4.53</v>
      </c>
      <c r="F204" s="29">
        <v>8.1300000000000008</v>
      </c>
      <c r="G204" s="29">
        <v>23.6</v>
      </c>
      <c r="K204" s="54">
        <v>285</v>
      </c>
      <c r="AM204" s="29">
        <v>34</v>
      </c>
      <c r="AN204" s="29">
        <v>21</v>
      </c>
    </row>
    <row r="205" spans="1:40" x14ac:dyDescent="0.35">
      <c r="A205" s="44">
        <v>41449</v>
      </c>
      <c r="B205" s="52">
        <v>0.42435185185185187</v>
      </c>
      <c r="C205" s="29">
        <v>537</v>
      </c>
      <c r="D205" s="29">
        <v>0.35099999999999998</v>
      </c>
      <c r="E205" s="29">
        <v>5.97</v>
      </c>
      <c r="F205" s="29">
        <v>8.11</v>
      </c>
      <c r="G205" s="29">
        <v>24.5</v>
      </c>
      <c r="K205" s="54">
        <v>882</v>
      </c>
      <c r="AM205" s="29">
        <v>34</v>
      </c>
      <c r="AN205" s="29">
        <v>21</v>
      </c>
    </row>
    <row r="206" spans="1:40" x14ac:dyDescent="0.35">
      <c r="A206" s="44">
        <v>41452</v>
      </c>
      <c r="B206" s="52">
        <v>0.4045023148148148</v>
      </c>
      <c r="C206" s="29">
        <v>573</v>
      </c>
      <c r="D206" s="29">
        <v>0.3705</v>
      </c>
      <c r="E206" s="29">
        <v>5.49</v>
      </c>
      <c r="F206" s="29">
        <v>8.14</v>
      </c>
      <c r="G206" s="29">
        <v>24.8</v>
      </c>
      <c r="K206" s="28">
        <v>384</v>
      </c>
      <c r="L206" s="45">
        <f>AVERAGE(K202:K206)</f>
        <v>1191.2</v>
      </c>
      <c r="M206" s="46">
        <f>GEOMEAN(K202:K206)</f>
        <v>652.75012035882673</v>
      </c>
      <c r="N206" s="47" t="s">
        <v>159</v>
      </c>
      <c r="AM206" s="29">
        <v>34</v>
      </c>
      <c r="AN206" s="29">
        <v>21</v>
      </c>
    </row>
    <row r="207" spans="1:40" x14ac:dyDescent="0.35">
      <c r="A207" s="44">
        <v>41458</v>
      </c>
      <c r="B207" s="52">
        <v>0.39688657407407407</v>
      </c>
      <c r="C207" s="29">
        <v>431.1</v>
      </c>
      <c r="D207" s="29">
        <v>0.2802</v>
      </c>
      <c r="E207" s="29">
        <v>6.36</v>
      </c>
      <c r="F207" s="29">
        <v>8.18</v>
      </c>
      <c r="G207" s="29">
        <v>22.7</v>
      </c>
      <c r="K207" s="54">
        <v>1650</v>
      </c>
      <c r="AM207" s="29">
        <v>34</v>
      </c>
      <c r="AN207" s="29">
        <v>21</v>
      </c>
    </row>
    <row r="208" spans="1:40" x14ac:dyDescent="0.35">
      <c r="A208" s="44">
        <v>41464</v>
      </c>
      <c r="B208" s="52">
        <v>0.42607638888888894</v>
      </c>
      <c r="C208" s="29">
        <v>558</v>
      </c>
      <c r="D208" s="29">
        <v>0.36399999999999999</v>
      </c>
      <c r="E208" s="29">
        <v>5.19</v>
      </c>
      <c r="F208" s="29">
        <v>8.1</v>
      </c>
      <c r="G208" s="29">
        <v>24.6</v>
      </c>
      <c r="K208" s="54">
        <v>601</v>
      </c>
      <c r="AM208" s="29">
        <v>34</v>
      </c>
      <c r="AN208" s="29">
        <v>21</v>
      </c>
    </row>
    <row r="209" spans="1:40" x14ac:dyDescent="0.35">
      <c r="A209" s="44">
        <v>41472</v>
      </c>
      <c r="B209" s="52">
        <v>0.39325231481481482</v>
      </c>
      <c r="C209" s="29">
        <v>511</v>
      </c>
      <c r="D209" s="29">
        <v>0.33150000000000002</v>
      </c>
      <c r="E209" s="29">
        <v>4.66</v>
      </c>
      <c r="F209" s="29">
        <v>8.02</v>
      </c>
      <c r="G209" s="29">
        <v>26.4</v>
      </c>
      <c r="K209" s="54">
        <v>384</v>
      </c>
      <c r="AM209" s="29">
        <v>34</v>
      </c>
      <c r="AN209" s="29">
        <v>21</v>
      </c>
    </row>
    <row r="210" spans="1:40" x14ac:dyDescent="0.35">
      <c r="A210" s="44">
        <v>41478</v>
      </c>
      <c r="B210" s="52">
        <v>0.40506944444444443</v>
      </c>
      <c r="C210" s="29">
        <v>554</v>
      </c>
      <c r="D210" s="29">
        <v>0.35749999999999998</v>
      </c>
      <c r="E210" s="29">
        <v>5.39</v>
      </c>
      <c r="F210" s="29">
        <v>7.81</v>
      </c>
      <c r="G210" s="29">
        <v>25.4</v>
      </c>
      <c r="K210" s="54">
        <v>259</v>
      </c>
      <c r="AM210" s="29">
        <v>34</v>
      </c>
      <c r="AN210" s="29">
        <v>21</v>
      </c>
    </row>
    <row r="211" spans="1:40" x14ac:dyDescent="0.35">
      <c r="A211" s="44">
        <v>41485</v>
      </c>
      <c r="C211" s="49" t="s">
        <v>139</v>
      </c>
      <c r="D211" s="49" t="s">
        <v>139</v>
      </c>
      <c r="E211" s="49" t="s">
        <v>139</v>
      </c>
      <c r="F211" s="49" t="s">
        <v>139</v>
      </c>
      <c r="G211" s="49" t="s">
        <v>139</v>
      </c>
      <c r="K211" s="54">
        <v>86</v>
      </c>
      <c r="L211" s="45">
        <f>AVERAGE(K207:K211)</f>
        <v>596</v>
      </c>
      <c r="M211" s="46">
        <f>GEOMEAN(K207:K211)</f>
        <v>385.21001628172553</v>
      </c>
      <c r="N211" s="47" t="s">
        <v>160</v>
      </c>
      <c r="O211" s="28">
        <v>3.3</v>
      </c>
      <c r="P211" s="28">
        <v>64.7</v>
      </c>
      <c r="Q211" s="28" t="s">
        <v>115</v>
      </c>
      <c r="R211" s="28" t="s">
        <v>115</v>
      </c>
      <c r="S211" s="28" t="s">
        <v>115</v>
      </c>
      <c r="T211" s="28" t="s">
        <v>115</v>
      </c>
      <c r="U211" s="28" t="s">
        <v>115</v>
      </c>
      <c r="V211" s="28" t="s">
        <v>115</v>
      </c>
      <c r="W211" s="28" t="s">
        <v>115</v>
      </c>
      <c r="X211" s="28">
        <v>49.7</v>
      </c>
      <c r="Y211" s="28" t="s">
        <v>115</v>
      </c>
      <c r="Z211" s="28" t="s">
        <v>115</v>
      </c>
      <c r="AA211" s="28" t="s">
        <v>115</v>
      </c>
      <c r="AB211" s="28">
        <v>32</v>
      </c>
      <c r="AC211" s="28" t="s">
        <v>115</v>
      </c>
      <c r="AD211" s="28">
        <v>220</v>
      </c>
      <c r="AE211" s="28" t="s">
        <v>115</v>
      </c>
      <c r="AM211" s="29">
        <v>34</v>
      </c>
      <c r="AN211" s="29">
        <v>21</v>
      </c>
    </row>
    <row r="212" spans="1:40" x14ac:dyDescent="0.35">
      <c r="A212" s="44">
        <v>41493</v>
      </c>
      <c r="B212" s="53">
        <v>0.40828703703703706</v>
      </c>
      <c r="C212" s="29">
        <v>543</v>
      </c>
      <c r="D212" s="29">
        <v>0.35099999999999998</v>
      </c>
      <c r="E212" s="29">
        <v>6.69</v>
      </c>
      <c r="F212" s="29">
        <v>7.88</v>
      </c>
      <c r="G212" s="29">
        <v>23</v>
      </c>
      <c r="K212" s="54">
        <v>135</v>
      </c>
      <c r="AM212" s="29">
        <v>34</v>
      </c>
      <c r="AN212" s="29">
        <v>21</v>
      </c>
    </row>
    <row r="213" spans="1:40" x14ac:dyDescent="0.35">
      <c r="A213" s="44">
        <v>41498</v>
      </c>
      <c r="B213" s="52">
        <v>0.39902777777777776</v>
      </c>
      <c r="C213" s="29">
        <v>516</v>
      </c>
      <c r="D213" s="29">
        <v>0.33800000000000002</v>
      </c>
      <c r="E213" s="29">
        <v>4.83</v>
      </c>
      <c r="F213" s="29">
        <v>7.96</v>
      </c>
      <c r="G213" s="29">
        <v>24.9</v>
      </c>
      <c r="K213" s="54">
        <v>52</v>
      </c>
      <c r="AM213" s="29">
        <v>34</v>
      </c>
      <c r="AN213" s="29">
        <v>21</v>
      </c>
    </row>
    <row r="214" spans="1:40" x14ac:dyDescent="0.35">
      <c r="A214" s="44">
        <v>41500</v>
      </c>
      <c r="B214" s="53">
        <v>0.42140046296296302</v>
      </c>
      <c r="C214" s="29">
        <v>535</v>
      </c>
      <c r="D214" s="29">
        <v>0.35099999999999998</v>
      </c>
      <c r="E214" s="29">
        <v>6.98</v>
      </c>
      <c r="F214" s="29">
        <v>7.93</v>
      </c>
      <c r="G214" s="29">
        <v>22.8</v>
      </c>
      <c r="K214" s="54">
        <v>134</v>
      </c>
      <c r="AM214" s="29">
        <v>34</v>
      </c>
      <c r="AN214" s="29">
        <v>21</v>
      </c>
    </row>
    <row r="215" spans="1:40" x14ac:dyDescent="0.35">
      <c r="A215" s="44">
        <v>41505</v>
      </c>
      <c r="B215" s="52">
        <v>0.41350694444444441</v>
      </c>
      <c r="C215" s="29">
        <v>525</v>
      </c>
      <c r="D215" s="29">
        <v>0.33800000000000002</v>
      </c>
      <c r="E215" s="29">
        <v>7.58</v>
      </c>
      <c r="F215" s="29">
        <v>7.99</v>
      </c>
      <c r="G215" s="29">
        <v>22.6</v>
      </c>
      <c r="K215" s="54">
        <v>146</v>
      </c>
      <c r="AM215" s="29">
        <v>34</v>
      </c>
      <c r="AN215" s="29">
        <v>21</v>
      </c>
    </row>
    <row r="216" spans="1:40" x14ac:dyDescent="0.35">
      <c r="A216" s="44">
        <v>41508</v>
      </c>
      <c r="B216" s="52">
        <v>0.41818287037037033</v>
      </c>
      <c r="C216" s="29">
        <v>523</v>
      </c>
      <c r="D216" s="29">
        <v>0.33800000000000002</v>
      </c>
      <c r="E216" s="29">
        <v>6.02</v>
      </c>
      <c r="F216" s="29">
        <v>8.0299999999999994</v>
      </c>
      <c r="G216" s="29">
        <v>24.7</v>
      </c>
      <c r="K216" s="54">
        <v>132</v>
      </c>
      <c r="L216" s="45">
        <f>AVERAGE(K212:K216)</f>
        <v>119.8</v>
      </c>
      <c r="M216" s="46">
        <f>GEOMEAN(K212:K216)</f>
        <v>112.63509754568477</v>
      </c>
      <c r="N216" s="47" t="s">
        <v>161</v>
      </c>
      <c r="AM216" s="29">
        <v>34</v>
      </c>
      <c r="AN216" s="29">
        <v>21</v>
      </c>
    </row>
    <row r="217" spans="1:40" x14ac:dyDescent="0.35">
      <c r="A217" s="44">
        <v>41526</v>
      </c>
      <c r="B217" s="52">
        <v>0.41255787037037034</v>
      </c>
      <c r="C217" s="29">
        <v>476.4</v>
      </c>
      <c r="D217" s="29">
        <v>0.30940000000000001</v>
      </c>
      <c r="E217" s="29">
        <v>5.4</v>
      </c>
      <c r="F217" s="29">
        <v>7.9</v>
      </c>
      <c r="G217" s="29">
        <v>24.2</v>
      </c>
      <c r="K217" s="54">
        <v>2723</v>
      </c>
      <c r="AM217" s="29">
        <v>34</v>
      </c>
      <c r="AN217" s="29">
        <v>21</v>
      </c>
    </row>
    <row r="218" spans="1:40" x14ac:dyDescent="0.35">
      <c r="A218" s="44">
        <v>41535</v>
      </c>
      <c r="B218" s="52">
        <v>0.43199074074074079</v>
      </c>
      <c r="C218" s="29">
        <v>515</v>
      </c>
      <c r="D218" s="29">
        <v>0.3347</v>
      </c>
      <c r="E218" s="29">
        <v>7.88</v>
      </c>
      <c r="F218" s="29">
        <v>7.86</v>
      </c>
      <c r="G218" s="29">
        <v>19.600000000000001</v>
      </c>
      <c r="K218" s="28">
        <v>52</v>
      </c>
      <c r="AM218" s="29">
        <v>34</v>
      </c>
      <c r="AN218" s="29">
        <v>21</v>
      </c>
    </row>
    <row r="219" spans="1:40" x14ac:dyDescent="0.35">
      <c r="A219" s="44">
        <v>41536</v>
      </c>
      <c r="B219" s="52">
        <v>0.424837962962963</v>
      </c>
      <c r="C219" s="29">
        <v>502</v>
      </c>
      <c r="D219" s="29">
        <v>0.32629999999999998</v>
      </c>
      <c r="E219" s="29">
        <v>6.68</v>
      </c>
      <c r="F219" s="29">
        <v>7.97</v>
      </c>
      <c r="G219" s="29">
        <v>20.8</v>
      </c>
      <c r="K219" s="54">
        <v>776</v>
      </c>
      <c r="AM219" s="29">
        <v>34</v>
      </c>
      <c r="AN219" s="29">
        <v>21</v>
      </c>
    </row>
    <row r="220" spans="1:40" x14ac:dyDescent="0.35">
      <c r="A220" s="44">
        <v>41541</v>
      </c>
      <c r="B220" s="53">
        <v>0.38024305555555554</v>
      </c>
      <c r="C220" s="29">
        <v>524</v>
      </c>
      <c r="D220" s="29">
        <v>0.34</v>
      </c>
      <c r="E220" s="29">
        <v>8.6199999999999992</v>
      </c>
      <c r="F220" s="29">
        <v>8.0399999999999991</v>
      </c>
      <c r="G220" s="29">
        <v>17.3</v>
      </c>
      <c r="K220" s="54">
        <v>169</v>
      </c>
      <c r="AM220" s="29">
        <v>34</v>
      </c>
      <c r="AN220" s="29">
        <v>21</v>
      </c>
    </row>
    <row r="221" spans="1:40" x14ac:dyDescent="0.35">
      <c r="A221" s="44">
        <v>41547</v>
      </c>
      <c r="B221" s="52">
        <v>0.39446759259259262</v>
      </c>
      <c r="C221" s="29">
        <v>512</v>
      </c>
      <c r="D221" s="29">
        <v>0.33279999999999998</v>
      </c>
      <c r="E221" s="29">
        <v>5.85</v>
      </c>
      <c r="F221" s="29">
        <v>7.94</v>
      </c>
      <c r="G221" s="29">
        <v>18.8</v>
      </c>
      <c r="K221" s="28">
        <v>650</v>
      </c>
      <c r="L221" s="45">
        <f>AVERAGE(K217:K221)</f>
        <v>874</v>
      </c>
      <c r="M221" s="46">
        <f>GEOMEAN(K217:K221)</f>
        <v>413.37342527089282</v>
      </c>
      <c r="N221" s="47" t="s">
        <v>162</v>
      </c>
      <c r="AM221" s="29">
        <v>34</v>
      </c>
      <c r="AN221" s="29">
        <v>21</v>
      </c>
    </row>
    <row r="222" spans="1:40" x14ac:dyDescent="0.35">
      <c r="A222" s="44">
        <v>41550</v>
      </c>
      <c r="B222" s="52">
        <v>0.39972222222222226</v>
      </c>
      <c r="C222" s="29">
        <v>542</v>
      </c>
      <c r="D222" s="29">
        <v>0.3523</v>
      </c>
      <c r="E222" s="29">
        <v>7.83</v>
      </c>
      <c r="F222" s="29">
        <v>8.0500000000000007</v>
      </c>
      <c r="G222" s="29">
        <v>20.100000000000001</v>
      </c>
      <c r="K222" s="54">
        <v>74</v>
      </c>
      <c r="AM222" s="29">
        <v>34</v>
      </c>
      <c r="AN222" s="29">
        <v>21</v>
      </c>
    </row>
    <row r="223" spans="1:40" x14ac:dyDescent="0.35">
      <c r="A223" s="44">
        <v>41556</v>
      </c>
      <c r="B223" s="53">
        <v>0.36226851851851855</v>
      </c>
      <c r="C223" s="29">
        <v>490.8</v>
      </c>
      <c r="D223" s="29">
        <v>0.31919999999999998</v>
      </c>
      <c r="E223" s="29">
        <v>7.89</v>
      </c>
      <c r="F223" s="29">
        <v>8.09</v>
      </c>
      <c r="G223" s="29">
        <v>17.899999999999999</v>
      </c>
      <c r="K223" s="54">
        <v>450</v>
      </c>
      <c r="AM223" s="29">
        <v>34</v>
      </c>
      <c r="AN223" s="29">
        <v>21</v>
      </c>
    </row>
    <row r="224" spans="1:40" x14ac:dyDescent="0.35">
      <c r="A224" s="44">
        <v>41561</v>
      </c>
      <c r="B224" s="52">
        <v>0.4378009259259259</v>
      </c>
      <c r="C224" s="29">
        <v>533</v>
      </c>
      <c r="D224" s="29">
        <v>0.34639999999999999</v>
      </c>
      <c r="E224" s="29">
        <v>8.09</v>
      </c>
      <c r="F224" s="29">
        <v>8.02</v>
      </c>
      <c r="G224" s="29">
        <v>16.600000000000001</v>
      </c>
      <c r="K224" s="54">
        <v>327</v>
      </c>
      <c r="AM224" s="29">
        <v>34</v>
      </c>
      <c r="AN224" s="29">
        <v>21</v>
      </c>
    </row>
    <row r="225" spans="1:40" x14ac:dyDescent="0.35">
      <c r="A225" s="44">
        <v>41569</v>
      </c>
      <c r="B225" s="53">
        <v>0.38783564814814814</v>
      </c>
      <c r="C225" s="29">
        <v>553</v>
      </c>
      <c r="D225" s="29">
        <v>0.3594</v>
      </c>
      <c r="E225" s="29">
        <v>8.32</v>
      </c>
      <c r="F225" s="29">
        <v>7.91</v>
      </c>
      <c r="G225" s="29">
        <v>11.9</v>
      </c>
      <c r="K225" s="54">
        <v>218</v>
      </c>
      <c r="O225" s="28" t="s">
        <v>115</v>
      </c>
      <c r="P225" s="28">
        <v>61.4</v>
      </c>
      <c r="Q225" s="28" t="s">
        <v>115</v>
      </c>
      <c r="R225" s="28" t="s">
        <v>115</v>
      </c>
      <c r="S225" s="28" t="s">
        <v>115</v>
      </c>
      <c r="T225" s="28" t="s">
        <v>115</v>
      </c>
      <c r="U225" s="28" t="s">
        <v>115</v>
      </c>
      <c r="V225" s="28" t="s">
        <v>115</v>
      </c>
      <c r="W225" s="28" t="s">
        <v>115</v>
      </c>
      <c r="X225" s="28">
        <v>52.4</v>
      </c>
      <c r="Y225" s="28" t="s">
        <v>115</v>
      </c>
      <c r="Z225" s="28" t="s">
        <v>115</v>
      </c>
      <c r="AA225" s="28" t="s">
        <v>115</v>
      </c>
      <c r="AB225" s="28">
        <v>35.4</v>
      </c>
      <c r="AC225" s="28" t="s">
        <v>115</v>
      </c>
      <c r="AD225" s="28">
        <v>222</v>
      </c>
      <c r="AE225" s="28" t="s">
        <v>115</v>
      </c>
      <c r="AF225" s="28">
        <v>33.5</v>
      </c>
      <c r="AG225" s="28">
        <v>181</v>
      </c>
      <c r="AM225" s="29">
        <v>34</v>
      </c>
      <c r="AN225" s="29">
        <v>21</v>
      </c>
    </row>
    <row r="226" spans="1:40" x14ac:dyDescent="0.35">
      <c r="A226" s="44">
        <v>41578</v>
      </c>
      <c r="B226" s="52">
        <v>0.39244212962962965</v>
      </c>
      <c r="C226" s="29">
        <v>572</v>
      </c>
      <c r="D226" s="29">
        <v>0.37180000000000002</v>
      </c>
      <c r="E226" s="29">
        <v>9.36</v>
      </c>
      <c r="F226" s="29">
        <v>8.16</v>
      </c>
      <c r="G226" s="29">
        <v>12.6</v>
      </c>
      <c r="K226" s="54">
        <v>62</v>
      </c>
      <c r="L226" s="45">
        <f>AVERAGE(K222:K226)</f>
        <v>226.2</v>
      </c>
      <c r="M226" s="46">
        <f>GEOMEAN(K222:K226)</f>
        <v>171.22533865873277</v>
      </c>
      <c r="N226" s="47" t="s">
        <v>163</v>
      </c>
      <c r="AM226" s="29">
        <v>34</v>
      </c>
      <c r="AN226" s="29">
        <v>21</v>
      </c>
    </row>
    <row r="227" spans="1:40" x14ac:dyDescent="0.35">
      <c r="A227" s="44">
        <v>41582</v>
      </c>
      <c r="B227" s="52">
        <v>0.42508101851851854</v>
      </c>
      <c r="C227" s="29">
        <v>522</v>
      </c>
      <c r="D227" s="29">
        <v>0.33929999999999999</v>
      </c>
      <c r="E227" s="29">
        <v>12.59</v>
      </c>
      <c r="F227" s="29">
        <v>8.26</v>
      </c>
      <c r="G227" s="29">
        <v>11.6</v>
      </c>
      <c r="K227" s="54">
        <v>189</v>
      </c>
      <c r="AM227" s="29">
        <v>34</v>
      </c>
      <c r="AN227" s="29">
        <v>21</v>
      </c>
    </row>
    <row r="228" spans="1:40" x14ac:dyDescent="0.35">
      <c r="A228" s="44">
        <v>41590</v>
      </c>
      <c r="B228" s="52">
        <v>0.45664351851851853</v>
      </c>
      <c r="C228" s="29">
        <v>580</v>
      </c>
      <c r="D228" s="29">
        <v>0.377</v>
      </c>
      <c r="E228" s="29">
        <v>11.54</v>
      </c>
      <c r="F228" s="29">
        <v>7.94</v>
      </c>
      <c r="G228" s="29">
        <v>7.6</v>
      </c>
      <c r="K228" s="54">
        <v>41</v>
      </c>
      <c r="AM228" s="29">
        <v>34</v>
      </c>
      <c r="AN228" s="29">
        <v>21</v>
      </c>
    </row>
    <row r="229" spans="1:40" x14ac:dyDescent="0.35">
      <c r="A229" s="44">
        <v>41592</v>
      </c>
      <c r="B229" s="52">
        <v>0.4199074074074074</v>
      </c>
      <c r="C229" s="29">
        <v>593</v>
      </c>
      <c r="D229" s="29">
        <v>0.38540000000000002</v>
      </c>
      <c r="E229" s="29">
        <v>12.59</v>
      </c>
      <c r="F229" s="29">
        <v>7.84</v>
      </c>
      <c r="G229" s="29">
        <v>5</v>
      </c>
      <c r="K229" s="54">
        <v>20</v>
      </c>
      <c r="AM229" s="29">
        <v>34</v>
      </c>
      <c r="AN229" s="29">
        <v>21</v>
      </c>
    </row>
    <row r="230" spans="1:40" x14ac:dyDescent="0.35">
      <c r="A230" s="44">
        <v>41598</v>
      </c>
      <c r="B230" s="53">
        <v>0.39893518518518517</v>
      </c>
      <c r="C230" s="29">
        <v>485.5</v>
      </c>
      <c r="D230" s="29">
        <v>0.31590000000000001</v>
      </c>
      <c r="E230" s="29">
        <v>11.63</v>
      </c>
      <c r="F230" s="29">
        <v>8.26</v>
      </c>
      <c r="G230" s="29">
        <v>7.4</v>
      </c>
      <c r="K230" s="54">
        <v>233</v>
      </c>
      <c r="AM230" s="29">
        <v>34</v>
      </c>
      <c r="AN230" s="29">
        <v>21</v>
      </c>
    </row>
    <row r="231" spans="1:40" x14ac:dyDescent="0.35">
      <c r="A231" s="44">
        <v>41603</v>
      </c>
      <c r="B231" s="52">
        <v>0.39964120370370365</v>
      </c>
      <c r="C231" s="29">
        <v>521</v>
      </c>
      <c r="D231" s="29">
        <v>0.3387</v>
      </c>
      <c r="E231" s="29">
        <v>13.8</v>
      </c>
      <c r="F231" s="29">
        <v>8.34</v>
      </c>
      <c r="G231" s="29">
        <v>4.0999999999999996</v>
      </c>
      <c r="K231" s="54">
        <v>31</v>
      </c>
      <c r="L231" s="45">
        <f>AVERAGE(K227:K231)</f>
        <v>102.8</v>
      </c>
      <c r="M231" s="46">
        <f>GEOMEAN(K227:K231)</f>
        <v>64.535496301008024</v>
      </c>
      <c r="N231" s="47" t="s">
        <v>164</v>
      </c>
      <c r="AM231" s="29">
        <v>34</v>
      </c>
      <c r="AN231" s="29">
        <v>21</v>
      </c>
    </row>
    <row r="232" spans="1:40" x14ac:dyDescent="0.35">
      <c r="A232" s="44">
        <v>41610</v>
      </c>
      <c r="B232" s="52">
        <v>0.41408564814814813</v>
      </c>
      <c r="C232" s="29">
        <v>535</v>
      </c>
      <c r="D232" s="29">
        <v>0.3478</v>
      </c>
      <c r="E232" s="29">
        <v>14.16</v>
      </c>
      <c r="F232" s="29">
        <v>8.3000000000000007</v>
      </c>
      <c r="G232" s="29">
        <v>4.9000000000000004</v>
      </c>
      <c r="K232" s="54">
        <v>63</v>
      </c>
      <c r="AM232" s="29">
        <v>34</v>
      </c>
      <c r="AN232" s="29">
        <v>21</v>
      </c>
    </row>
    <row r="233" spans="1:40" x14ac:dyDescent="0.35">
      <c r="A233" s="44">
        <v>41612</v>
      </c>
      <c r="B233" s="52">
        <v>0.42175925925925922</v>
      </c>
      <c r="C233" s="29">
        <v>537</v>
      </c>
      <c r="D233" s="29">
        <v>0.34899999999999998</v>
      </c>
      <c r="E233" s="29">
        <v>12.75</v>
      </c>
      <c r="F233" s="29">
        <v>8.08</v>
      </c>
      <c r="G233" s="29">
        <v>6.2</v>
      </c>
      <c r="K233" s="54">
        <v>41</v>
      </c>
      <c r="AM233" s="29">
        <v>34</v>
      </c>
      <c r="AN233" s="29">
        <v>21</v>
      </c>
    </row>
    <row r="234" spans="1:40" x14ac:dyDescent="0.35">
      <c r="A234" s="44">
        <v>41618</v>
      </c>
      <c r="B234" s="53">
        <v>0.42554398148148148</v>
      </c>
      <c r="C234" s="29">
        <v>578</v>
      </c>
      <c r="D234" s="29">
        <v>0.37569999999999998</v>
      </c>
      <c r="E234" s="29">
        <v>15.04</v>
      </c>
      <c r="F234" s="29">
        <v>8.02</v>
      </c>
      <c r="G234" s="29">
        <v>1.5</v>
      </c>
      <c r="K234" s="28">
        <v>41</v>
      </c>
      <c r="AM234" s="29">
        <v>34</v>
      </c>
      <c r="AN234" s="29">
        <v>21</v>
      </c>
    </row>
    <row r="235" spans="1:40" x14ac:dyDescent="0.35">
      <c r="A235" s="44">
        <v>41620</v>
      </c>
      <c r="B235" s="53">
        <v>0.39880787037037035</v>
      </c>
      <c r="G235" s="29" t="s">
        <v>113</v>
      </c>
      <c r="AM235" s="29">
        <v>34</v>
      </c>
      <c r="AN235" s="29">
        <v>21</v>
      </c>
    </row>
    <row r="236" spans="1:40" x14ac:dyDescent="0.35">
      <c r="A236" s="44">
        <v>41625</v>
      </c>
      <c r="B236" s="53">
        <v>0.4177777777777778</v>
      </c>
      <c r="C236" s="29">
        <v>698</v>
      </c>
      <c r="D236" s="29">
        <v>0.45369999999999999</v>
      </c>
      <c r="E236" s="29">
        <v>17.16</v>
      </c>
      <c r="F236" s="29">
        <v>7.93</v>
      </c>
      <c r="G236" s="29">
        <v>1</v>
      </c>
      <c r="K236" s="28">
        <v>31</v>
      </c>
      <c r="L236" s="45">
        <f>AVERAGE(K232:K236)</f>
        <v>44</v>
      </c>
      <c r="M236" s="46">
        <f>GEOMEAN(K232:K236)</f>
        <v>42.566455608926582</v>
      </c>
      <c r="N236" s="47" t="s">
        <v>165</v>
      </c>
      <c r="AM236" s="29">
        <v>34</v>
      </c>
      <c r="AN236" s="29">
        <v>21</v>
      </c>
    </row>
    <row r="237" spans="1:40" x14ac:dyDescent="0.35">
      <c r="A237" s="44">
        <v>41652</v>
      </c>
      <c r="B237" s="52">
        <v>0.39663194444444444</v>
      </c>
      <c r="C237" s="29">
        <v>461.2</v>
      </c>
      <c r="D237" s="29">
        <v>0.29959999999999998</v>
      </c>
      <c r="E237" s="29">
        <v>14.5</v>
      </c>
      <c r="F237" s="29">
        <v>7.88</v>
      </c>
      <c r="G237" s="29">
        <v>1.9</v>
      </c>
      <c r="K237" s="54">
        <v>98</v>
      </c>
      <c r="AM237" s="29">
        <v>34</v>
      </c>
      <c r="AN237" s="29">
        <v>21</v>
      </c>
    </row>
    <row r="238" spans="1:40" x14ac:dyDescent="0.35">
      <c r="A238" s="44">
        <v>41655</v>
      </c>
      <c r="B238" s="52">
        <v>0.34225694444444449</v>
      </c>
      <c r="C238" s="29">
        <v>503</v>
      </c>
      <c r="D238" s="29">
        <v>0.32700000000000001</v>
      </c>
      <c r="E238" s="29">
        <v>15.7</v>
      </c>
      <c r="F238" s="29">
        <v>8.27</v>
      </c>
      <c r="G238" s="29">
        <v>1.4</v>
      </c>
      <c r="K238" s="54">
        <v>246</v>
      </c>
      <c r="AM238" s="29">
        <v>34</v>
      </c>
      <c r="AN238" s="29">
        <v>21</v>
      </c>
    </row>
    <row r="239" spans="1:40" x14ac:dyDescent="0.35">
      <c r="A239" s="44">
        <v>41666</v>
      </c>
      <c r="G239" s="29" t="s">
        <v>113</v>
      </c>
      <c r="AM239" s="29">
        <v>34</v>
      </c>
      <c r="AN239" s="29">
        <v>21</v>
      </c>
    </row>
    <row r="240" spans="1:40" x14ac:dyDescent="0.35">
      <c r="A240" s="44">
        <v>41668</v>
      </c>
      <c r="G240" s="29" t="s">
        <v>113</v>
      </c>
      <c r="AM240" s="29">
        <v>34</v>
      </c>
      <c r="AN240" s="29">
        <v>21</v>
      </c>
    </row>
    <row r="241" spans="1:40" x14ac:dyDescent="0.35">
      <c r="A241" s="44">
        <v>41674</v>
      </c>
      <c r="B241" s="53">
        <v>0.42116898148148146</v>
      </c>
      <c r="C241" s="29">
        <v>602</v>
      </c>
      <c r="D241" s="29">
        <v>0.39129999999999998</v>
      </c>
      <c r="E241" s="29">
        <v>17.37</v>
      </c>
      <c r="F241" s="29">
        <v>8.19</v>
      </c>
      <c r="G241" s="29">
        <v>0.9</v>
      </c>
      <c r="K241" s="28">
        <v>41</v>
      </c>
      <c r="L241" s="45">
        <f>AVERAGE(K237:K241)</f>
        <v>128.33333333333334</v>
      </c>
      <c r="M241" s="46">
        <f>GEOMEAN(K237:K241)</f>
        <v>99.612769124638291</v>
      </c>
      <c r="N241" s="47" t="s">
        <v>166</v>
      </c>
      <c r="AM241" s="29">
        <v>34</v>
      </c>
      <c r="AN241" s="29">
        <v>21</v>
      </c>
    </row>
    <row r="242" spans="1:40" x14ac:dyDescent="0.35">
      <c r="A242" s="44">
        <v>41682</v>
      </c>
      <c r="G242" s="29" t="s">
        <v>113</v>
      </c>
      <c r="AM242" s="29">
        <v>34</v>
      </c>
      <c r="AN242" s="29">
        <v>21</v>
      </c>
    </row>
    <row r="243" spans="1:40" x14ac:dyDescent="0.35">
      <c r="A243" s="44">
        <v>41683</v>
      </c>
      <c r="G243" s="29" t="s">
        <v>113</v>
      </c>
      <c r="AM243" s="29">
        <v>34</v>
      </c>
      <c r="AN243" s="29">
        <v>21</v>
      </c>
    </row>
    <row r="244" spans="1:40" x14ac:dyDescent="0.35">
      <c r="A244" s="44">
        <v>41687</v>
      </c>
      <c r="B244" s="53">
        <v>0.42027777777777775</v>
      </c>
      <c r="C244" s="29">
        <v>626</v>
      </c>
      <c r="D244" s="29">
        <v>0.40689999999999998</v>
      </c>
      <c r="E244" s="29">
        <v>14.09</v>
      </c>
      <c r="F244" s="29">
        <v>8.09</v>
      </c>
      <c r="G244" s="29">
        <v>0.7</v>
      </c>
      <c r="K244" s="28">
        <v>41</v>
      </c>
      <c r="AM244" s="29">
        <v>34</v>
      </c>
      <c r="AN244" s="29">
        <v>21</v>
      </c>
    </row>
    <row r="245" spans="1:40" x14ac:dyDescent="0.35">
      <c r="A245" s="44">
        <v>41689</v>
      </c>
      <c r="B245" s="53">
        <v>0.41121527777777778</v>
      </c>
      <c r="C245" s="29">
        <v>857</v>
      </c>
      <c r="D245" s="29">
        <v>0.55710000000000004</v>
      </c>
      <c r="E245" s="29">
        <v>17.760000000000002</v>
      </c>
      <c r="F245" s="29">
        <v>8.36</v>
      </c>
      <c r="G245" s="29">
        <v>2.7</v>
      </c>
      <c r="K245" s="54">
        <v>95</v>
      </c>
      <c r="AM245" s="29">
        <v>34</v>
      </c>
      <c r="AN245" s="29">
        <v>21</v>
      </c>
    </row>
    <row r="246" spans="1:40" x14ac:dyDescent="0.35">
      <c r="A246" s="44">
        <v>41695</v>
      </c>
      <c r="B246" s="52">
        <v>0.41373842592592597</v>
      </c>
      <c r="C246" s="29">
        <v>350.6</v>
      </c>
      <c r="D246" s="29">
        <v>0.22819999999999999</v>
      </c>
      <c r="E246" s="29">
        <v>19.600000000000001</v>
      </c>
      <c r="F246" s="29">
        <v>8.0399999999999991</v>
      </c>
      <c r="G246" s="29">
        <v>1.4</v>
      </c>
      <c r="K246" s="54">
        <v>228</v>
      </c>
      <c r="L246" s="45">
        <f>AVERAGE(K242:K246)</f>
        <v>121.33333333333333</v>
      </c>
      <c r="M246" s="46">
        <f>GEOMEAN(K242:K246)</f>
        <v>96.120075443159294</v>
      </c>
      <c r="N246" s="47" t="s">
        <v>167</v>
      </c>
      <c r="AM246" s="29">
        <v>34</v>
      </c>
      <c r="AN246" s="29">
        <v>21</v>
      </c>
    </row>
    <row r="247" spans="1:40" x14ac:dyDescent="0.35">
      <c r="A247" s="44">
        <v>41702</v>
      </c>
      <c r="B247" s="51">
        <v>0.43184027777777773</v>
      </c>
      <c r="C247" s="29">
        <v>421.9</v>
      </c>
      <c r="D247" s="29">
        <v>0.27429999999999999</v>
      </c>
      <c r="E247" s="29">
        <v>13.77</v>
      </c>
      <c r="F247" s="29">
        <v>8.35</v>
      </c>
      <c r="G247" s="29">
        <v>0.5</v>
      </c>
      <c r="K247" s="56">
        <v>52</v>
      </c>
      <c r="O247" s="39" t="s">
        <v>115</v>
      </c>
      <c r="P247" s="29">
        <v>45.2</v>
      </c>
      <c r="Q247" s="39" t="s">
        <v>115</v>
      </c>
      <c r="R247" s="39" t="s">
        <v>115</v>
      </c>
      <c r="S247" s="39" t="s">
        <v>115</v>
      </c>
      <c r="T247" s="39" t="s">
        <v>115</v>
      </c>
      <c r="U247" s="39" t="s">
        <v>115</v>
      </c>
      <c r="V247" s="39" t="s">
        <v>115</v>
      </c>
      <c r="W247" s="39" t="s">
        <v>115</v>
      </c>
      <c r="X247" s="29">
        <v>43.2</v>
      </c>
      <c r="Y247" s="39" t="s">
        <v>115</v>
      </c>
      <c r="Z247" s="29">
        <v>1.6</v>
      </c>
      <c r="AA247" s="39" t="s">
        <v>115</v>
      </c>
      <c r="AB247" s="29">
        <v>24.3</v>
      </c>
      <c r="AC247" s="29">
        <v>0.28999999999999998</v>
      </c>
      <c r="AD247" s="29">
        <v>173</v>
      </c>
      <c r="AE247" s="28" t="s">
        <v>115</v>
      </c>
      <c r="AF247" s="28">
        <v>29.4</v>
      </c>
      <c r="AG247" s="28">
        <v>243</v>
      </c>
      <c r="AM247" s="29">
        <v>34</v>
      </c>
      <c r="AN247" s="29">
        <v>21</v>
      </c>
    </row>
    <row r="248" spans="1:40" x14ac:dyDescent="0.35">
      <c r="A248" s="44">
        <v>41708</v>
      </c>
      <c r="B248" s="52">
        <v>0.39718750000000003</v>
      </c>
      <c r="C248" s="29">
        <v>444.5</v>
      </c>
      <c r="D248" s="29">
        <v>0.28920000000000001</v>
      </c>
      <c r="E248" s="29">
        <v>14.33</v>
      </c>
      <c r="F248" s="29">
        <v>8.3000000000000007</v>
      </c>
      <c r="G248" s="29">
        <v>3.7</v>
      </c>
      <c r="K248" s="56">
        <v>20</v>
      </c>
      <c r="AM248" s="29">
        <v>34</v>
      </c>
      <c r="AN248" s="29">
        <v>21</v>
      </c>
    </row>
    <row r="249" spans="1:40" x14ac:dyDescent="0.35">
      <c r="A249" s="44">
        <v>41715</v>
      </c>
      <c r="B249" s="52">
        <v>0.39260416666666664</v>
      </c>
      <c r="C249" s="29">
        <v>491</v>
      </c>
      <c r="D249" s="29">
        <v>0.31919999999999998</v>
      </c>
      <c r="E249" s="29">
        <v>13.79</v>
      </c>
      <c r="F249" s="29">
        <v>8.48</v>
      </c>
      <c r="G249" s="29">
        <v>2.4</v>
      </c>
      <c r="K249" s="56">
        <v>20</v>
      </c>
      <c r="AM249" s="29">
        <v>34</v>
      </c>
      <c r="AN249" s="29">
        <v>21</v>
      </c>
    </row>
    <row r="250" spans="1:40" x14ac:dyDescent="0.35">
      <c r="A250" s="44">
        <v>41717</v>
      </c>
      <c r="B250" s="52">
        <v>0.4255902777777778</v>
      </c>
      <c r="C250" s="29">
        <v>583</v>
      </c>
      <c r="D250" s="29">
        <v>0.379</v>
      </c>
      <c r="E250" s="29">
        <v>13.04</v>
      </c>
      <c r="F250" s="29">
        <v>8.26</v>
      </c>
      <c r="G250" s="29">
        <v>5</v>
      </c>
      <c r="K250" s="56">
        <v>86</v>
      </c>
      <c r="AM250" s="29">
        <v>34</v>
      </c>
      <c r="AN250" s="29">
        <v>21</v>
      </c>
    </row>
    <row r="251" spans="1:40" x14ac:dyDescent="0.35">
      <c r="A251" s="44">
        <v>41725</v>
      </c>
      <c r="B251" s="52">
        <v>0.3972222222222222</v>
      </c>
      <c r="C251" s="29">
        <v>582</v>
      </c>
      <c r="D251" s="29">
        <v>0.37830000000000003</v>
      </c>
      <c r="E251" s="29">
        <v>13.25</v>
      </c>
      <c r="F251" s="29">
        <v>8.44</v>
      </c>
      <c r="G251" s="29">
        <v>5.4</v>
      </c>
      <c r="K251" s="54">
        <v>10</v>
      </c>
      <c r="L251" s="45">
        <f>AVERAGE(K247:K251)</f>
        <v>37.6</v>
      </c>
      <c r="M251" s="46">
        <f>GEOMEAN(K247:K251)</f>
        <v>28.217098697511986</v>
      </c>
      <c r="N251" s="47" t="s">
        <v>168</v>
      </c>
      <c r="AM251" s="29">
        <v>34</v>
      </c>
      <c r="AN251" s="29">
        <v>21</v>
      </c>
    </row>
    <row r="252" spans="1:40" x14ac:dyDescent="0.35">
      <c r="A252" s="44">
        <v>41732</v>
      </c>
      <c r="B252" s="60">
        <v>0.41410879629629632</v>
      </c>
      <c r="C252" s="29">
        <v>596</v>
      </c>
      <c r="D252" s="29">
        <v>0.38740000000000002</v>
      </c>
      <c r="E252" s="29">
        <v>10.34</v>
      </c>
      <c r="F252" s="29">
        <v>8.3699999999999992</v>
      </c>
      <c r="G252" s="29">
        <v>9.3000000000000007</v>
      </c>
      <c r="K252" s="54">
        <v>228</v>
      </c>
      <c r="AM252" s="29">
        <v>34</v>
      </c>
      <c r="AN252" s="29">
        <v>21</v>
      </c>
    </row>
    <row r="253" spans="1:40" x14ac:dyDescent="0.35">
      <c r="A253" s="44">
        <v>41737</v>
      </c>
      <c r="B253" s="51">
        <v>0.41812500000000002</v>
      </c>
      <c r="C253" s="29">
        <v>564</v>
      </c>
      <c r="D253" s="29">
        <v>0.36659999999999998</v>
      </c>
      <c r="E253" s="29">
        <v>14.66</v>
      </c>
      <c r="F253" s="29">
        <v>8.24</v>
      </c>
      <c r="G253" s="29">
        <v>9</v>
      </c>
      <c r="K253" s="54">
        <v>309</v>
      </c>
      <c r="AM253" s="29">
        <v>34</v>
      </c>
      <c r="AN253" s="29">
        <v>21</v>
      </c>
    </row>
    <row r="254" spans="1:40" x14ac:dyDescent="0.35">
      <c r="A254" s="44">
        <v>41746</v>
      </c>
      <c r="B254" s="55">
        <v>0.3628703703703704</v>
      </c>
      <c r="C254" s="29">
        <v>567</v>
      </c>
      <c r="D254" s="29">
        <v>0.36849999999999999</v>
      </c>
      <c r="E254" s="29">
        <v>11.05</v>
      </c>
      <c r="F254" s="29">
        <v>8.14</v>
      </c>
      <c r="G254" s="29">
        <v>10.3</v>
      </c>
      <c r="K254" s="56">
        <v>52</v>
      </c>
      <c r="AM254" s="29">
        <v>34</v>
      </c>
      <c r="AN254" s="29">
        <v>21</v>
      </c>
    </row>
    <row r="255" spans="1:40" x14ac:dyDescent="0.35">
      <c r="A255" s="44">
        <v>41752</v>
      </c>
      <c r="B255" s="58">
        <v>0.46788194444444442</v>
      </c>
      <c r="C255" s="29">
        <v>548</v>
      </c>
      <c r="D255" s="29">
        <f>356.2/1000</f>
        <v>0.35619999999999996</v>
      </c>
      <c r="E255" s="29">
        <v>12.93</v>
      </c>
      <c r="F255" s="29">
        <v>8.3800000000000008</v>
      </c>
      <c r="G255" s="29">
        <v>14</v>
      </c>
      <c r="K255" s="56">
        <v>63</v>
      </c>
      <c r="AM255" s="29">
        <v>34</v>
      </c>
      <c r="AN255" s="29">
        <v>21</v>
      </c>
    </row>
    <row r="256" spans="1:40" x14ac:dyDescent="0.35">
      <c r="A256" s="44">
        <v>41757</v>
      </c>
      <c r="B256" s="58">
        <v>0.40552083333333333</v>
      </c>
      <c r="C256" s="29">
        <v>556</v>
      </c>
      <c r="D256" s="29">
        <v>0.3614</v>
      </c>
      <c r="E256" s="29">
        <v>7.52</v>
      </c>
      <c r="F256" s="29">
        <v>8.35</v>
      </c>
      <c r="G256" s="29">
        <v>16.2</v>
      </c>
      <c r="K256" s="56">
        <v>422</v>
      </c>
      <c r="L256" s="45">
        <f>AVERAGE(K252:K256)</f>
        <v>214.8</v>
      </c>
      <c r="M256" s="46">
        <f>GEOMEAN(K252:K256)</f>
        <v>157.65579326802205</v>
      </c>
      <c r="N256" s="47" t="s">
        <v>169</v>
      </c>
      <c r="AM256" s="29">
        <v>34</v>
      </c>
      <c r="AN256" s="29">
        <v>21</v>
      </c>
    </row>
    <row r="257" spans="1:40" x14ac:dyDescent="0.35">
      <c r="A257" s="44">
        <v>41772</v>
      </c>
      <c r="B257" s="58">
        <v>0.41193287037037035</v>
      </c>
      <c r="C257" s="29">
        <v>529</v>
      </c>
      <c r="D257" s="29">
        <v>0.34379999999999999</v>
      </c>
      <c r="E257" s="29">
        <v>9.16</v>
      </c>
      <c r="F257" s="29">
        <v>8.43</v>
      </c>
      <c r="G257" s="29">
        <v>20.3</v>
      </c>
      <c r="K257" s="54">
        <v>836</v>
      </c>
      <c r="AM257" s="29">
        <v>34</v>
      </c>
      <c r="AN257" s="29">
        <v>21</v>
      </c>
    </row>
    <row r="258" spans="1:40" x14ac:dyDescent="0.35">
      <c r="A258" s="44">
        <v>41774</v>
      </c>
      <c r="B258" s="58">
        <v>0.4198263888888889</v>
      </c>
      <c r="C258" s="29">
        <v>481.4</v>
      </c>
      <c r="D258" s="29">
        <v>0.31269999999999998</v>
      </c>
      <c r="E258" s="29">
        <v>8.27</v>
      </c>
      <c r="F258" s="29">
        <v>8.06</v>
      </c>
      <c r="G258" s="29">
        <v>17.3</v>
      </c>
      <c r="K258" s="54">
        <v>2909</v>
      </c>
      <c r="AM258" s="29">
        <v>34</v>
      </c>
      <c r="AN258" s="29">
        <v>21</v>
      </c>
    </row>
    <row r="259" spans="1:40" x14ac:dyDescent="0.35">
      <c r="A259" s="44">
        <v>41778</v>
      </c>
      <c r="B259" s="55">
        <v>0.39746527777777779</v>
      </c>
      <c r="C259" s="29">
        <v>509</v>
      </c>
      <c r="D259" s="29">
        <v>0.33079999999999998</v>
      </c>
      <c r="E259" s="29">
        <v>9.2799999999999994</v>
      </c>
      <c r="F259" s="29">
        <v>8.24</v>
      </c>
      <c r="G259" s="29">
        <v>15.9</v>
      </c>
      <c r="K259" s="54">
        <v>175</v>
      </c>
      <c r="AM259" s="29">
        <v>34</v>
      </c>
      <c r="AN259" s="29">
        <v>21</v>
      </c>
    </row>
    <row r="260" spans="1:40" x14ac:dyDescent="0.35">
      <c r="A260" s="44">
        <v>41780</v>
      </c>
      <c r="B260" s="55">
        <v>0.41141203703703705</v>
      </c>
      <c r="C260" s="29">
        <v>507</v>
      </c>
      <c r="D260" s="29">
        <v>0.3296</v>
      </c>
      <c r="E260" s="29">
        <v>8.5399999999999991</v>
      </c>
      <c r="F260" s="29">
        <v>8.2100000000000009</v>
      </c>
      <c r="G260" s="29">
        <v>17</v>
      </c>
      <c r="K260" s="54">
        <v>98</v>
      </c>
      <c r="AM260" s="29">
        <v>34</v>
      </c>
      <c r="AN260" s="29">
        <v>21</v>
      </c>
    </row>
    <row r="261" spans="1:40" x14ac:dyDescent="0.35">
      <c r="A261" s="44">
        <v>41788</v>
      </c>
      <c r="B261" s="55">
        <v>0.39377314814814812</v>
      </c>
      <c r="C261" s="29">
        <v>532</v>
      </c>
      <c r="D261" s="29">
        <v>0.34449999999999997</v>
      </c>
      <c r="E261" s="29">
        <v>5.72</v>
      </c>
      <c r="F261" s="29">
        <v>8.01</v>
      </c>
      <c r="G261" s="29">
        <v>22.8</v>
      </c>
      <c r="K261" s="54">
        <v>197</v>
      </c>
      <c r="L261" s="45">
        <f>AVERAGE(K257:K261)</f>
        <v>843</v>
      </c>
      <c r="M261" s="46">
        <f>GEOMEAN(K257:K261)</f>
        <v>382.76839389303694</v>
      </c>
      <c r="N261" s="47" t="s">
        <v>170</v>
      </c>
      <c r="AM261" s="29">
        <v>34</v>
      </c>
      <c r="AN261" s="29">
        <v>21</v>
      </c>
    </row>
    <row r="262" spans="1:40" x14ac:dyDescent="0.35">
      <c r="A262" s="44">
        <v>41795</v>
      </c>
      <c r="B262" s="55">
        <v>0.41796296296296293</v>
      </c>
      <c r="C262" s="29">
        <v>486.6</v>
      </c>
      <c r="D262" s="29">
        <v>0.3165</v>
      </c>
      <c r="E262" s="29">
        <v>5.89</v>
      </c>
      <c r="F262" s="29">
        <v>8.2100000000000009</v>
      </c>
      <c r="G262" s="29">
        <v>22</v>
      </c>
      <c r="K262" s="54">
        <v>988</v>
      </c>
      <c r="AM262" s="29">
        <v>34</v>
      </c>
      <c r="AN262" s="29">
        <v>21</v>
      </c>
    </row>
    <row r="263" spans="1:40" x14ac:dyDescent="0.35">
      <c r="A263" s="44">
        <v>41799</v>
      </c>
      <c r="B263" s="58">
        <v>0.42584490740740738</v>
      </c>
      <c r="C263" s="29">
        <v>515</v>
      </c>
      <c r="D263" s="29">
        <v>0.3347</v>
      </c>
      <c r="E263" s="29">
        <v>5.93</v>
      </c>
      <c r="F263" s="29">
        <v>8.18</v>
      </c>
      <c r="G263" s="29">
        <v>22.2</v>
      </c>
      <c r="K263" s="54">
        <v>295</v>
      </c>
      <c r="AM263" s="29">
        <v>34</v>
      </c>
      <c r="AN263" s="29">
        <v>21</v>
      </c>
    </row>
    <row r="264" spans="1:40" x14ac:dyDescent="0.35">
      <c r="A264" s="44">
        <v>41808</v>
      </c>
      <c r="B264" s="58">
        <v>0.38484953703703706</v>
      </c>
      <c r="C264" s="29">
        <v>586</v>
      </c>
      <c r="D264" s="29">
        <v>0.38350000000000001</v>
      </c>
      <c r="E264" s="29">
        <v>5.55</v>
      </c>
      <c r="F264" s="29">
        <v>7.95</v>
      </c>
      <c r="G264" s="29">
        <v>24.4</v>
      </c>
      <c r="K264" s="54">
        <v>408</v>
      </c>
      <c r="AM264" s="29">
        <v>34</v>
      </c>
      <c r="AN264" s="29">
        <v>21</v>
      </c>
    </row>
    <row r="265" spans="1:40" x14ac:dyDescent="0.35">
      <c r="A265" s="44">
        <v>41813</v>
      </c>
      <c r="B265" s="58">
        <v>0.36803240740740745</v>
      </c>
      <c r="C265" s="29">
        <v>544</v>
      </c>
      <c r="D265" s="29">
        <v>0.35099999999999998</v>
      </c>
      <c r="E265" s="29">
        <v>5.71</v>
      </c>
      <c r="F265" s="29">
        <v>8.1</v>
      </c>
      <c r="G265" s="29">
        <v>25.1</v>
      </c>
      <c r="K265" s="54">
        <v>331</v>
      </c>
      <c r="AM265" s="29">
        <v>34</v>
      </c>
      <c r="AN265" s="29">
        <v>21</v>
      </c>
    </row>
    <row r="266" spans="1:40" x14ac:dyDescent="0.35">
      <c r="A266" s="44">
        <v>41816</v>
      </c>
      <c r="B266" s="58">
        <v>0.36767361111111113</v>
      </c>
      <c r="C266" s="29">
        <v>520</v>
      </c>
      <c r="D266" s="29">
        <v>0.33800000000000002</v>
      </c>
      <c r="E266" s="29">
        <v>5.74</v>
      </c>
      <c r="F266" s="29">
        <v>8.1</v>
      </c>
      <c r="G266" s="29">
        <v>24.9</v>
      </c>
      <c r="K266" s="54">
        <v>512</v>
      </c>
      <c r="L266" s="45">
        <f>AVERAGE(K262:K266)</f>
        <v>506.8</v>
      </c>
      <c r="M266" s="46">
        <f>GEOMEAN(K262:K266)</f>
        <v>458.00204344827313</v>
      </c>
      <c r="N266" s="47" t="s">
        <v>171</v>
      </c>
      <c r="AM266" s="29">
        <v>34</v>
      </c>
      <c r="AN266" s="29">
        <v>21</v>
      </c>
    </row>
    <row r="267" spans="1:40" x14ac:dyDescent="0.35">
      <c r="A267" s="44">
        <v>41822</v>
      </c>
      <c r="B267" s="58">
        <v>0.42281250000000004</v>
      </c>
      <c r="C267" s="29">
        <v>555</v>
      </c>
      <c r="D267" s="29">
        <v>0.35749999999999998</v>
      </c>
      <c r="E267" s="29">
        <v>5.94</v>
      </c>
      <c r="F267" s="29">
        <v>7.9</v>
      </c>
      <c r="G267" s="29">
        <v>25</v>
      </c>
      <c r="K267" s="54">
        <v>278</v>
      </c>
      <c r="AM267" s="29">
        <v>34</v>
      </c>
      <c r="AN267" s="29">
        <v>21</v>
      </c>
    </row>
    <row r="268" spans="1:40" x14ac:dyDescent="0.35">
      <c r="A268" s="44">
        <v>41828</v>
      </c>
      <c r="B268" s="58">
        <v>0.38185185185185189</v>
      </c>
      <c r="C268" s="29">
        <v>586</v>
      </c>
      <c r="D268" s="29">
        <v>0.38350000000000001</v>
      </c>
      <c r="E268" s="29">
        <v>5.9</v>
      </c>
      <c r="F268" s="29">
        <v>7.91</v>
      </c>
      <c r="G268" s="29">
        <v>23</v>
      </c>
      <c r="K268" s="54">
        <v>1565</v>
      </c>
      <c r="AM268" s="29">
        <v>34</v>
      </c>
      <c r="AN268" s="29">
        <v>21</v>
      </c>
    </row>
    <row r="269" spans="1:40" x14ac:dyDescent="0.35">
      <c r="A269" s="44">
        <v>41836</v>
      </c>
      <c r="B269" s="55">
        <v>0.39219907407407412</v>
      </c>
      <c r="C269" s="29">
        <v>541</v>
      </c>
      <c r="D269" s="29">
        <v>0.35099999999999998</v>
      </c>
      <c r="E269" s="29">
        <v>7.04</v>
      </c>
      <c r="F269" s="29">
        <v>8.0500000000000007</v>
      </c>
      <c r="G269" s="29">
        <v>21.6</v>
      </c>
      <c r="K269" s="54">
        <v>670</v>
      </c>
      <c r="AM269" s="29">
        <v>34</v>
      </c>
      <c r="AN269" s="29">
        <v>21</v>
      </c>
    </row>
    <row r="270" spans="1:40" x14ac:dyDescent="0.35">
      <c r="A270" s="44">
        <v>41842</v>
      </c>
      <c r="B270" s="58">
        <v>0.39825231481481477</v>
      </c>
      <c r="C270" s="29">
        <v>552</v>
      </c>
      <c r="D270" s="29">
        <v>0.35749999999999998</v>
      </c>
      <c r="E270" s="29">
        <v>6</v>
      </c>
      <c r="F270" s="29">
        <v>8.01</v>
      </c>
      <c r="G270" s="29">
        <v>23.5</v>
      </c>
      <c r="K270" s="28">
        <v>233</v>
      </c>
      <c r="AM270" s="29">
        <v>34</v>
      </c>
      <c r="AN270" s="29">
        <v>21</v>
      </c>
    </row>
    <row r="271" spans="1:40" x14ac:dyDescent="0.35">
      <c r="A271" s="44">
        <v>41849</v>
      </c>
      <c r="B271" s="55">
        <v>0.41585648148148152</v>
      </c>
      <c r="C271" s="29">
        <v>528</v>
      </c>
      <c r="D271" s="29">
        <v>0.34320000000000001</v>
      </c>
      <c r="E271" s="29">
        <v>6.86</v>
      </c>
      <c r="F271" s="29">
        <v>7.91</v>
      </c>
      <c r="G271" s="29">
        <v>20.8</v>
      </c>
      <c r="K271" s="28">
        <v>341</v>
      </c>
      <c r="L271" s="45">
        <f>AVERAGE(K267:K271)</f>
        <v>617.4</v>
      </c>
      <c r="M271" s="46">
        <f>GEOMEAN(K267:K271)</f>
        <v>470.92185720374954</v>
      </c>
      <c r="N271" s="47" t="s">
        <v>172</v>
      </c>
      <c r="O271" s="28">
        <v>3</v>
      </c>
      <c r="P271" s="28">
        <v>75.2</v>
      </c>
      <c r="Q271" s="39" t="s">
        <v>115</v>
      </c>
      <c r="R271" s="39" t="s">
        <v>115</v>
      </c>
      <c r="S271" s="39" t="s">
        <v>115</v>
      </c>
      <c r="T271" s="39" t="s">
        <v>115</v>
      </c>
      <c r="U271" s="39" t="s">
        <v>115</v>
      </c>
      <c r="V271" s="39" t="s">
        <v>115</v>
      </c>
      <c r="W271" s="39" t="s">
        <v>115</v>
      </c>
      <c r="X271" s="28">
        <v>46</v>
      </c>
      <c r="Y271" s="39" t="s">
        <v>115</v>
      </c>
      <c r="Z271" s="28">
        <v>0.51</v>
      </c>
      <c r="AA271" s="39" t="s">
        <v>115</v>
      </c>
      <c r="AB271" s="28">
        <v>26.9</v>
      </c>
      <c r="AC271" s="39" t="s">
        <v>115</v>
      </c>
      <c r="AD271" s="28">
        <v>238</v>
      </c>
      <c r="AE271" s="39" t="s">
        <v>115</v>
      </c>
      <c r="AF271" s="28">
        <v>70.900000000000006</v>
      </c>
      <c r="AG271" s="28">
        <v>346</v>
      </c>
      <c r="AM271" s="29">
        <v>34</v>
      </c>
      <c r="AN271" s="29">
        <v>21</v>
      </c>
    </row>
    <row r="272" spans="1:40" x14ac:dyDescent="0.35">
      <c r="A272" s="44">
        <v>41857</v>
      </c>
      <c r="B272" s="58">
        <v>0.41394675925925922</v>
      </c>
      <c r="C272" s="29">
        <v>530</v>
      </c>
      <c r="D272" s="29">
        <v>0.34449999999999997</v>
      </c>
      <c r="E272" s="29">
        <v>6.89</v>
      </c>
      <c r="F272" s="29">
        <v>7.86</v>
      </c>
      <c r="G272" s="29">
        <v>22.6</v>
      </c>
      <c r="K272" s="54">
        <v>226</v>
      </c>
      <c r="AM272" s="29">
        <v>34</v>
      </c>
      <c r="AN272" s="29">
        <v>21</v>
      </c>
    </row>
    <row r="273" spans="1:40" x14ac:dyDescent="0.35">
      <c r="A273" s="44">
        <v>41862</v>
      </c>
      <c r="B273" s="58">
        <v>0.37745370370370374</v>
      </c>
      <c r="C273" s="29">
        <v>578</v>
      </c>
      <c r="D273" s="29">
        <v>0.377</v>
      </c>
      <c r="E273" s="29">
        <v>5.66</v>
      </c>
      <c r="F273" s="29">
        <v>7.84</v>
      </c>
      <c r="G273" s="29">
        <v>23.8</v>
      </c>
      <c r="K273" s="54">
        <v>160</v>
      </c>
      <c r="AM273" s="29">
        <v>34</v>
      </c>
      <c r="AN273" s="29">
        <v>21</v>
      </c>
    </row>
    <row r="274" spans="1:40" x14ac:dyDescent="0.35">
      <c r="A274" s="44">
        <v>41864</v>
      </c>
      <c r="B274" s="55">
        <v>0.37600694444444444</v>
      </c>
      <c r="C274" s="29">
        <v>589</v>
      </c>
      <c r="D274" s="29">
        <v>0.38350000000000001</v>
      </c>
      <c r="E274" s="29">
        <v>7.07</v>
      </c>
      <c r="F274" s="29">
        <v>7.74</v>
      </c>
      <c r="G274" s="29">
        <v>21.1</v>
      </c>
      <c r="K274" s="54">
        <v>259</v>
      </c>
      <c r="AM274" s="29">
        <v>34</v>
      </c>
      <c r="AN274" s="29">
        <v>21</v>
      </c>
    </row>
    <row r="275" spans="1:40" x14ac:dyDescent="0.35">
      <c r="A275" s="44">
        <v>41869</v>
      </c>
      <c r="B275" s="61">
        <v>0.41366898148148151</v>
      </c>
      <c r="C275" s="62">
        <v>570</v>
      </c>
      <c r="D275" s="62">
        <v>0.3705</v>
      </c>
      <c r="E275" s="62">
        <v>7.98</v>
      </c>
      <c r="F275" s="62">
        <v>7.89</v>
      </c>
      <c r="G275" s="62">
        <v>21.7</v>
      </c>
      <c r="K275" s="54">
        <v>134</v>
      </c>
      <c r="AM275" s="29">
        <v>34</v>
      </c>
      <c r="AN275" s="29">
        <v>21</v>
      </c>
    </row>
    <row r="276" spans="1:40" x14ac:dyDescent="0.35">
      <c r="A276" s="44">
        <v>41872</v>
      </c>
      <c r="B276" s="58">
        <v>0.38193287037037038</v>
      </c>
      <c r="C276" s="29">
        <v>520</v>
      </c>
      <c r="D276" s="29">
        <v>0.33800000000000002</v>
      </c>
      <c r="E276" s="29">
        <v>4.59</v>
      </c>
      <c r="F276" s="29">
        <v>8.0299999999999994</v>
      </c>
      <c r="G276" s="29">
        <v>23.6</v>
      </c>
      <c r="K276" s="28">
        <v>504</v>
      </c>
      <c r="L276" s="45">
        <f>AVERAGE(K272:K276)</f>
        <v>256.60000000000002</v>
      </c>
      <c r="M276" s="46">
        <f>GEOMEAN(K272:K276)</f>
        <v>229.19899244016099</v>
      </c>
      <c r="N276" s="47" t="s">
        <v>173</v>
      </c>
      <c r="AM276" s="29">
        <v>34</v>
      </c>
      <c r="AN276" s="29">
        <v>21</v>
      </c>
    </row>
    <row r="277" spans="1:40" x14ac:dyDescent="0.35">
      <c r="A277" s="44">
        <v>41890</v>
      </c>
      <c r="B277" s="55">
        <v>0.40381944444444445</v>
      </c>
      <c r="C277" s="29">
        <v>521</v>
      </c>
      <c r="D277" s="29">
        <v>0.3387</v>
      </c>
      <c r="E277" s="29">
        <v>6.31</v>
      </c>
      <c r="F277" s="29">
        <v>7.91</v>
      </c>
      <c r="G277" s="29">
        <v>21.2</v>
      </c>
      <c r="K277" s="28">
        <v>86</v>
      </c>
      <c r="AM277" s="29">
        <v>34</v>
      </c>
      <c r="AN277" s="29">
        <v>21</v>
      </c>
    </row>
    <row r="278" spans="1:40" x14ac:dyDescent="0.35">
      <c r="A278" s="44">
        <v>41898</v>
      </c>
      <c r="B278" s="58">
        <v>0.42200231481481482</v>
      </c>
      <c r="C278" s="29">
        <v>489</v>
      </c>
      <c r="D278" s="29">
        <v>0.31790000000000002</v>
      </c>
      <c r="E278" s="29">
        <v>6.51</v>
      </c>
      <c r="F278" s="29">
        <v>7.9</v>
      </c>
      <c r="G278" s="29">
        <v>18.399999999999999</v>
      </c>
      <c r="K278" s="54">
        <v>573</v>
      </c>
      <c r="AM278" s="29">
        <v>34</v>
      </c>
      <c r="AN278" s="29">
        <v>21</v>
      </c>
    </row>
    <row r="279" spans="1:40" x14ac:dyDescent="0.35">
      <c r="A279" s="44">
        <v>41900</v>
      </c>
      <c r="B279" s="58">
        <v>0.40412037037037035</v>
      </c>
      <c r="C279" s="29">
        <v>515</v>
      </c>
      <c r="D279" s="29">
        <v>0.3347</v>
      </c>
      <c r="E279" s="29">
        <v>7.9</v>
      </c>
      <c r="F279" s="29">
        <v>7.86</v>
      </c>
      <c r="G279" s="29">
        <v>17.600000000000001</v>
      </c>
      <c r="K279" s="54">
        <v>158</v>
      </c>
      <c r="AM279" s="29">
        <v>34</v>
      </c>
      <c r="AN279" s="29">
        <v>21</v>
      </c>
    </row>
    <row r="280" spans="1:40" x14ac:dyDescent="0.35">
      <c r="A280" s="44">
        <v>41905</v>
      </c>
      <c r="B280" s="55">
        <v>0.38142361111111112</v>
      </c>
      <c r="C280" s="29">
        <v>569</v>
      </c>
      <c r="D280" s="29">
        <v>0.36980000000000002</v>
      </c>
      <c r="E280" s="29">
        <v>7.51</v>
      </c>
      <c r="F280" s="29">
        <v>7.87</v>
      </c>
      <c r="G280" s="29">
        <v>16.899999999999999</v>
      </c>
      <c r="K280" s="28">
        <v>231</v>
      </c>
      <c r="AM280" s="29">
        <v>34</v>
      </c>
      <c r="AN280" s="29">
        <v>21</v>
      </c>
    </row>
    <row r="281" spans="1:40" x14ac:dyDescent="0.35">
      <c r="A281" s="44">
        <v>41911</v>
      </c>
      <c r="B281" s="58">
        <v>0.41787037037037034</v>
      </c>
      <c r="C281" s="29">
        <v>596</v>
      </c>
      <c r="D281" s="29">
        <v>0.39</v>
      </c>
      <c r="E281" s="29">
        <v>5.6</v>
      </c>
      <c r="F281" s="29">
        <v>7.85</v>
      </c>
      <c r="G281" s="29">
        <v>19.5</v>
      </c>
      <c r="K281" s="28">
        <v>189</v>
      </c>
      <c r="L281" s="45">
        <f>AVERAGE(K277:K281)</f>
        <v>247.4</v>
      </c>
      <c r="M281" s="46">
        <f>GEOMEAN(K277:K281)</f>
        <v>202.43089201823085</v>
      </c>
      <c r="N281" s="47" t="s">
        <v>174</v>
      </c>
      <c r="AM281" s="29">
        <v>34</v>
      </c>
      <c r="AN281" s="29">
        <v>21</v>
      </c>
    </row>
    <row r="282" spans="1:40" x14ac:dyDescent="0.35">
      <c r="A282" s="44">
        <v>41914</v>
      </c>
      <c r="B282" s="55">
        <v>0.39395833333333335</v>
      </c>
      <c r="C282" s="29">
        <v>588</v>
      </c>
      <c r="D282" s="29">
        <v>0.38350000000000001</v>
      </c>
      <c r="E282" s="29">
        <v>8.06</v>
      </c>
      <c r="F282" s="29">
        <v>7.74</v>
      </c>
      <c r="G282" s="29">
        <v>18.5</v>
      </c>
      <c r="K282" s="54">
        <v>74</v>
      </c>
      <c r="AM282" s="29">
        <v>34</v>
      </c>
      <c r="AN282" s="29">
        <v>21</v>
      </c>
    </row>
    <row r="283" spans="1:40" x14ac:dyDescent="0.35">
      <c r="A283" s="44">
        <v>41920</v>
      </c>
      <c r="B283" s="58">
        <v>0.38814814814814813</v>
      </c>
      <c r="C283" s="29">
        <v>563</v>
      </c>
      <c r="D283" s="29">
        <v>0.36599999999999999</v>
      </c>
      <c r="E283" s="29">
        <v>8.27</v>
      </c>
      <c r="F283" s="29">
        <v>8.01</v>
      </c>
      <c r="G283" s="29">
        <v>14.2</v>
      </c>
      <c r="K283" s="54">
        <v>119</v>
      </c>
      <c r="AM283" s="29">
        <v>34</v>
      </c>
      <c r="AN283" s="29">
        <v>21</v>
      </c>
    </row>
    <row r="284" spans="1:40" x14ac:dyDescent="0.35">
      <c r="A284" s="44">
        <v>41925</v>
      </c>
      <c r="B284" s="58">
        <v>0.41111111111111115</v>
      </c>
      <c r="C284" s="29">
        <v>557</v>
      </c>
      <c r="D284" s="29">
        <v>0.36199999999999999</v>
      </c>
      <c r="E284" s="29">
        <v>7.92</v>
      </c>
      <c r="F284" s="29">
        <v>8.2100000000000009</v>
      </c>
      <c r="G284" s="29">
        <v>14.9</v>
      </c>
      <c r="K284" s="54">
        <v>97</v>
      </c>
      <c r="AM284" s="29">
        <v>34</v>
      </c>
      <c r="AN284" s="29">
        <v>21</v>
      </c>
    </row>
    <row r="285" spans="1:40" x14ac:dyDescent="0.35">
      <c r="A285" s="44">
        <v>41933</v>
      </c>
      <c r="B285" s="55">
        <v>0.39101851851851849</v>
      </c>
      <c r="C285" s="29">
        <v>525</v>
      </c>
      <c r="D285" s="29">
        <v>0.3412</v>
      </c>
      <c r="E285" s="29">
        <v>8.32</v>
      </c>
      <c r="F285" s="29">
        <v>7.84</v>
      </c>
      <c r="G285" s="29">
        <v>14</v>
      </c>
      <c r="K285" s="28">
        <v>73</v>
      </c>
      <c r="O285" s="39" t="s">
        <v>115</v>
      </c>
      <c r="P285" s="28">
        <v>55.8</v>
      </c>
      <c r="Q285" s="39" t="s">
        <v>115</v>
      </c>
      <c r="R285" s="39" t="s">
        <v>115</v>
      </c>
      <c r="S285" s="39" t="s">
        <v>115</v>
      </c>
      <c r="T285" s="39" t="s">
        <v>115</v>
      </c>
      <c r="U285" s="39" t="s">
        <v>115</v>
      </c>
      <c r="V285" s="39" t="s">
        <v>115</v>
      </c>
      <c r="W285" s="39" t="s">
        <v>115</v>
      </c>
      <c r="X285" s="28">
        <v>44</v>
      </c>
      <c r="Y285" s="39" t="s">
        <v>115</v>
      </c>
      <c r="Z285" s="39" t="s">
        <v>115</v>
      </c>
      <c r="AA285" s="39" t="s">
        <v>115</v>
      </c>
      <c r="AB285" s="28">
        <v>33.9</v>
      </c>
      <c r="AC285" s="39" t="s">
        <v>115</v>
      </c>
      <c r="AD285" s="28">
        <v>215</v>
      </c>
      <c r="AE285" s="39" t="s">
        <v>115</v>
      </c>
      <c r="AF285" s="28">
        <v>31.4</v>
      </c>
      <c r="AG285" s="39" t="s">
        <v>115</v>
      </c>
      <c r="AM285" s="29">
        <v>34</v>
      </c>
      <c r="AN285" s="29">
        <v>21</v>
      </c>
    </row>
    <row r="286" spans="1:40" x14ac:dyDescent="0.35">
      <c r="A286" s="44">
        <v>41942</v>
      </c>
      <c r="B286" s="58">
        <v>0.41865740740740742</v>
      </c>
      <c r="C286" s="29">
        <v>564</v>
      </c>
      <c r="D286" s="29">
        <v>0.36659999999999998</v>
      </c>
      <c r="E286" s="29">
        <v>15.95</v>
      </c>
      <c r="F286" s="29">
        <v>8.23</v>
      </c>
      <c r="G286" s="29">
        <v>12.2</v>
      </c>
      <c r="K286" s="28">
        <v>10</v>
      </c>
      <c r="L286" s="45">
        <f>AVERAGE(K282:K286)</f>
        <v>74.599999999999994</v>
      </c>
      <c r="M286" s="46">
        <f>GEOMEAN(K282:K286)</f>
        <v>57.408295844621982</v>
      </c>
      <c r="N286" s="47" t="s">
        <v>175</v>
      </c>
      <c r="AM286" s="29">
        <v>34</v>
      </c>
      <c r="AN286" s="29">
        <v>21</v>
      </c>
    </row>
    <row r="287" spans="1:40" x14ac:dyDescent="0.35">
      <c r="A287" s="44">
        <v>41946</v>
      </c>
      <c r="B287" s="51">
        <v>0.42268518518518516</v>
      </c>
      <c r="C287" s="29">
        <v>586</v>
      </c>
      <c r="D287" s="29">
        <v>0.38090000000000002</v>
      </c>
      <c r="E287" s="29">
        <v>15.32</v>
      </c>
      <c r="F287" s="29">
        <v>8.17</v>
      </c>
      <c r="G287" s="29">
        <v>9</v>
      </c>
      <c r="K287" s="28">
        <v>109</v>
      </c>
      <c r="AM287" s="29">
        <v>34</v>
      </c>
      <c r="AN287" s="29">
        <v>21</v>
      </c>
    </row>
    <row r="288" spans="1:40" x14ac:dyDescent="0.35">
      <c r="A288" s="44">
        <v>41954</v>
      </c>
      <c r="B288" s="58">
        <v>0.40626157407407404</v>
      </c>
      <c r="C288" s="29">
        <v>575</v>
      </c>
      <c r="D288" s="29">
        <v>0.37369999999999998</v>
      </c>
      <c r="E288" s="29">
        <v>10.24</v>
      </c>
      <c r="F288" s="29">
        <v>7.84</v>
      </c>
      <c r="G288" s="29">
        <v>9.1</v>
      </c>
      <c r="K288" s="28">
        <v>74</v>
      </c>
      <c r="AM288" s="29">
        <v>34</v>
      </c>
      <c r="AN288" s="29">
        <v>21</v>
      </c>
    </row>
    <row r="289" spans="1:40" x14ac:dyDescent="0.35">
      <c r="A289" s="44">
        <v>41956</v>
      </c>
      <c r="B289" s="58">
        <v>0.40569444444444441</v>
      </c>
      <c r="C289" s="29">
        <v>587</v>
      </c>
      <c r="D289" s="29">
        <v>0.38150000000000001</v>
      </c>
      <c r="E289" s="29">
        <v>13.35</v>
      </c>
      <c r="F289" s="29">
        <v>7.95</v>
      </c>
      <c r="G289" s="29">
        <v>5.9</v>
      </c>
      <c r="K289" s="54">
        <v>20</v>
      </c>
      <c r="AM289" s="29">
        <v>34</v>
      </c>
      <c r="AN289" s="29">
        <v>21</v>
      </c>
    </row>
    <row r="290" spans="1:40" x14ac:dyDescent="0.35">
      <c r="A290" s="44">
        <v>41962</v>
      </c>
      <c r="B290" s="55">
        <v>0.38931712962962961</v>
      </c>
      <c r="C290" s="29">
        <v>624</v>
      </c>
      <c r="D290" s="29">
        <v>0.40560000000000002</v>
      </c>
      <c r="E290" s="29">
        <v>20.07</v>
      </c>
      <c r="F290" s="29">
        <v>8.18</v>
      </c>
      <c r="G290" s="29">
        <v>0.5</v>
      </c>
      <c r="K290" s="54">
        <v>10</v>
      </c>
      <c r="AM290" s="29">
        <v>34</v>
      </c>
      <c r="AN290" s="29">
        <v>21</v>
      </c>
    </row>
    <row r="291" spans="1:40" x14ac:dyDescent="0.35">
      <c r="A291" s="44">
        <v>41967</v>
      </c>
      <c r="B291" s="58">
        <v>0.39631944444444445</v>
      </c>
      <c r="C291" s="29">
        <v>551</v>
      </c>
      <c r="D291" s="29">
        <v>0.35809999999999997</v>
      </c>
      <c r="E291" s="29">
        <v>13.99</v>
      </c>
      <c r="F291" s="29">
        <v>8.32</v>
      </c>
      <c r="G291" s="29">
        <v>6.8</v>
      </c>
      <c r="K291" s="54">
        <v>1100</v>
      </c>
      <c r="L291" s="45">
        <f>AVERAGE(K287:K291)</f>
        <v>262.60000000000002</v>
      </c>
      <c r="M291" s="46">
        <f>GEOMEAN(K287:K291)</f>
        <v>70.764620132218127</v>
      </c>
      <c r="N291" s="47" t="s">
        <v>176</v>
      </c>
      <c r="AM291" s="29">
        <v>34</v>
      </c>
      <c r="AN291" s="29">
        <v>21</v>
      </c>
    </row>
    <row r="292" spans="1:40" x14ac:dyDescent="0.35">
      <c r="A292" s="44">
        <v>41974</v>
      </c>
      <c r="B292" s="55">
        <v>0.42545138888888889</v>
      </c>
      <c r="C292" s="29">
        <v>592</v>
      </c>
      <c r="D292" s="29">
        <v>0.38479999999999998</v>
      </c>
      <c r="E292" s="29">
        <v>12.58</v>
      </c>
      <c r="F292" s="29">
        <v>8</v>
      </c>
      <c r="G292" s="29">
        <v>5.5</v>
      </c>
      <c r="K292" s="54">
        <v>84</v>
      </c>
      <c r="AM292" s="29">
        <v>34</v>
      </c>
      <c r="AN292" s="29">
        <v>21</v>
      </c>
    </row>
    <row r="293" spans="1:40" x14ac:dyDescent="0.35">
      <c r="A293" s="44">
        <v>41976</v>
      </c>
      <c r="B293" s="55">
        <v>0.39303240740740741</v>
      </c>
      <c r="C293" s="29">
        <v>607</v>
      </c>
      <c r="D293" s="29">
        <v>0.39460000000000001</v>
      </c>
      <c r="E293" s="29">
        <v>14.67</v>
      </c>
      <c r="F293" s="29">
        <v>8.02</v>
      </c>
      <c r="G293" s="29">
        <v>3.6</v>
      </c>
      <c r="K293" s="54">
        <v>63</v>
      </c>
      <c r="AM293" s="29">
        <v>34</v>
      </c>
      <c r="AN293" s="29">
        <v>21</v>
      </c>
    </row>
    <row r="294" spans="1:40" x14ac:dyDescent="0.35">
      <c r="A294" s="44">
        <v>41982</v>
      </c>
      <c r="B294" s="58">
        <v>0.42807870370370371</v>
      </c>
      <c r="C294" s="29">
        <v>596</v>
      </c>
      <c r="D294" s="29">
        <v>0.38740000000000002</v>
      </c>
      <c r="E294" s="29">
        <v>16.13</v>
      </c>
      <c r="F294" s="29">
        <v>8.27</v>
      </c>
      <c r="G294" s="29">
        <v>4.3</v>
      </c>
      <c r="K294" s="54">
        <v>73</v>
      </c>
      <c r="AM294" s="29">
        <v>34</v>
      </c>
      <c r="AN294" s="29">
        <v>21</v>
      </c>
    </row>
    <row r="295" spans="1:40" x14ac:dyDescent="0.35">
      <c r="A295" s="44">
        <v>41989</v>
      </c>
      <c r="B295" s="55">
        <v>0.42320601851851852</v>
      </c>
      <c r="C295" s="29">
        <v>646</v>
      </c>
      <c r="D295" s="29">
        <v>0.41930000000000001</v>
      </c>
      <c r="E295" s="29">
        <v>14.73</v>
      </c>
      <c r="F295" s="29">
        <v>8.24</v>
      </c>
      <c r="G295" s="29">
        <v>5.3</v>
      </c>
      <c r="K295" s="54">
        <v>63</v>
      </c>
      <c r="AM295" s="29">
        <v>34</v>
      </c>
      <c r="AN295" s="29">
        <v>21</v>
      </c>
    </row>
    <row r="296" spans="1:40" x14ac:dyDescent="0.35">
      <c r="A296" s="44">
        <v>42002</v>
      </c>
      <c r="B296" s="58">
        <v>0.39832175925925922</v>
      </c>
      <c r="C296" s="29">
        <v>624</v>
      </c>
      <c r="D296" s="29">
        <v>0.40560000000000002</v>
      </c>
      <c r="E296" s="29">
        <v>13.57</v>
      </c>
      <c r="F296" s="29">
        <v>8.0399999999999991</v>
      </c>
      <c r="G296" s="29">
        <v>2.5</v>
      </c>
      <c r="K296" s="28">
        <v>31</v>
      </c>
      <c r="L296" s="45">
        <f>AVERAGE(K292:K296)</f>
        <v>62.8</v>
      </c>
      <c r="M296" s="46">
        <f>GEOMEAN(K292:K296)</f>
        <v>59.638812552908114</v>
      </c>
      <c r="N296" s="47" t="s">
        <v>177</v>
      </c>
      <c r="AM296" s="29">
        <v>34</v>
      </c>
      <c r="AN296" s="29">
        <v>21</v>
      </c>
    </row>
    <row r="297" spans="1:40" x14ac:dyDescent="0.35">
      <c r="A297" s="44">
        <v>42018</v>
      </c>
      <c r="G297" s="27" t="s">
        <v>113</v>
      </c>
      <c r="AM297" s="29">
        <v>34</v>
      </c>
      <c r="AN297" s="29">
        <v>21</v>
      </c>
    </row>
    <row r="298" spans="1:40" x14ac:dyDescent="0.35">
      <c r="A298" s="44">
        <v>42019</v>
      </c>
      <c r="B298" s="51"/>
      <c r="C298" s="48"/>
      <c r="D298" s="48"/>
      <c r="E298" s="48"/>
      <c r="F298" s="48"/>
      <c r="G298" s="27" t="s">
        <v>113</v>
      </c>
      <c r="AM298" s="29">
        <v>34</v>
      </c>
      <c r="AN298" s="29">
        <v>21</v>
      </c>
    </row>
    <row r="299" spans="1:40" x14ac:dyDescent="0.35">
      <c r="A299" s="44">
        <v>42024</v>
      </c>
      <c r="B299" s="55">
        <v>0.40354166666666669</v>
      </c>
      <c r="C299" s="29">
        <v>693</v>
      </c>
      <c r="D299" s="29">
        <v>0.45050000000000001</v>
      </c>
      <c r="E299" s="29">
        <v>17.010000000000002</v>
      </c>
      <c r="F299" s="29">
        <v>8.3000000000000007</v>
      </c>
      <c r="G299" s="29">
        <v>2.4</v>
      </c>
      <c r="K299" s="28">
        <v>10</v>
      </c>
      <c r="AM299" s="29">
        <v>34</v>
      </c>
      <c r="AN299" s="29">
        <v>21</v>
      </c>
    </row>
    <row r="300" spans="1:40" x14ac:dyDescent="0.35">
      <c r="A300" s="44">
        <v>42026</v>
      </c>
      <c r="B300" s="58">
        <v>0.3976041666666667</v>
      </c>
      <c r="C300" s="29">
        <v>697</v>
      </c>
      <c r="D300" s="29">
        <v>0.4531</v>
      </c>
      <c r="E300" s="29">
        <v>14.55</v>
      </c>
      <c r="F300" s="29">
        <v>8.1999999999999993</v>
      </c>
      <c r="G300" s="29">
        <v>2.7</v>
      </c>
      <c r="K300" s="54">
        <v>10</v>
      </c>
      <c r="AM300" s="29">
        <v>34</v>
      </c>
      <c r="AN300" s="29">
        <v>21</v>
      </c>
    </row>
    <row r="301" spans="1:40" x14ac:dyDescent="0.35">
      <c r="A301" s="44">
        <v>42032</v>
      </c>
      <c r="B301" s="55">
        <v>0.38145833333333329</v>
      </c>
      <c r="C301" s="29">
        <v>620</v>
      </c>
      <c r="D301" s="29">
        <v>0.40300000000000002</v>
      </c>
      <c r="E301" s="29">
        <v>15.91</v>
      </c>
      <c r="F301" s="29">
        <v>8.0500000000000007</v>
      </c>
      <c r="G301" s="29">
        <v>1.2</v>
      </c>
      <c r="K301" s="54">
        <v>20</v>
      </c>
      <c r="L301" s="45">
        <f>AVERAGE(K297:K301)</f>
        <v>13.333333333333334</v>
      </c>
      <c r="M301" s="46">
        <f>GEOMEAN(K297:K301)</f>
        <v>12.599210498948731</v>
      </c>
      <c r="N301" s="47" t="s">
        <v>178</v>
      </c>
      <c r="AM301" s="29">
        <v>34</v>
      </c>
      <c r="AN301" s="29">
        <v>21</v>
      </c>
    </row>
    <row r="302" spans="1:40" x14ac:dyDescent="0.35">
      <c r="A302" s="44">
        <v>42039</v>
      </c>
      <c r="B302" s="51">
        <v>0.40578703703703706</v>
      </c>
      <c r="C302" s="29">
        <v>653</v>
      </c>
      <c r="D302" s="29">
        <v>0.42449999999999999</v>
      </c>
      <c r="E302" s="29">
        <v>14.16</v>
      </c>
      <c r="F302" s="29">
        <v>8.0399999999999991</v>
      </c>
      <c r="G302" s="29">
        <v>2.5</v>
      </c>
      <c r="K302" s="28">
        <v>41</v>
      </c>
      <c r="AM302" s="29">
        <v>34</v>
      </c>
      <c r="AN302" s="29">
        <v>21</v>
      </c>
    </row>
    <row r="303" spans="1:40" x14ac:dyDescent="0.35">
      <c r="A303" s="44">
        <v>42047</v>
      </c>
      <c r="B303" s="51">
        <v>0.38472222222222219</v>
      </c>
      <c r="C303" s="29">
        <v>646</v>
      </c>
      <c r="D303" s="29">
        <v>0.4199</v>
      </c>
      <c r="E303" s="29">
        <v>15.19</v>
      </c>
      <c r="F303" s="29">
        <v>8.3000000000000007</v>
      </c>
      <c r="G303" s="29">
        <v>2.2000000000000002</v>
      </c>
      <c r="K303" s="28">
        <v>20</v>
      </c>
      <c r="AM303" s="29">
        <v>34</v>
      </c>
      <c r="AN303" s="29">
        <v>21</v>
      </c>
    </row>
    <row r="304" spans="1:40" x14ac:dyDescent="0.35">
      <c r="A304" s="44">
        <v>42053</v>
      </c>
      <c r="G304" s="27" t="s">
        <v>113</v>
      </c>
      <c r="AM304" s="29">
        <v>34</v>
      </c>
      <c r="AN304" s="29">
        <v>21</v>
      </c>
    </row>
    <row r="305" spans="1:40" x14ac:dyDescent="0.35">
      <c r="A305" s="44">
        <v>42058</v>
      </c>
      <c r="G305" s="27" t="s">
        <v>113</v>
      </c>
      <c r="AM305" s="29">
        <v>34</v>
      </c>
      <c r="AN305" s="29">
        <v>21</v>
      </c>
    </row>
    <row r="306" spans="1:40" x14ac:dyDescent="0.35">
      <c r="A306" s="44">
        <v>42059</v>
      </c>
      <c r="G306" s="27" t="s">
        <v>113</v>
      </c>
      <c r="L306" s="45">
        <f>AVERAGE(K302:K306)</f>
        <v>30.5</v>
      </c>
      <c r="M306" s="46">
        <f>GEOMEAN(K302:K306)</f>
        <v>28.635642126552707</v>
      </c>
      <c r="N306" s="47" t="s">
        <v>179</v>
      </c>
      <c r="AM306" s="29">
        <v>34</v>
      </c>
      <c r="AN306" s="29">
        <v>21</v>
      </c>
    </row>
    <row r="307" spans="1:40" x14ac:dyDescent="0.35">
      <c r="A307" s="44">
        <v>42066</v>
      </c>
      <c r="B307" s="58">
        <v>0.41775462962962967</v>
      </c>
      <c r="C307" s="29">
        <v>780</v>
      </c>
      <c r="D307" s="29">
        <v>0.50700000000000001</v>
      </c>
      <c r="E307" s="29">
        <v>19.2</v>
      </c>
      <c r="F307" s="29">
        <v>8.0299999999999994</v>
      </c>
      <c r="G307" s="29">
        <v>2.6</v>
      </c>
      <c r="K307" s="28">
        <v>20</v>
      </c>
      <c r="O307" s="39" t="s">
        <v>115</v>
      </c>
      <c r="P307" s="28">
        <v>73.099999999999994</v>
      </c>
      <c r="Q307" s="39" t="s">
        <v>115</v>
      </c>
      <c r="R307" s="39" t="s">
        <v>115</v>
      </c>
      <c r="S307" s="39" t="s">
        <v>115</v>
      </c>
      <c r="T307" s="39" t="s">
        <v>115</v>
      </c>
      <c r="U307" s="39" t="s">
        <v>115</v>
      </c>
      <c r="V307" s="39" t="s">
        <v>115</v>
      </c>
      <c r="W307" s="39" t="s">
        <v>115</v>
      </c>
      <c r="X307" s="28">
        <v>74.099999999999994</v>
      </c>
      <c r="Y307" s="39" t="s">
        <v>115</v>
      </c>
      <c r="Z307" s="28">
        <v>1.3</v>
      </c>
      <c r="AA307" s="39" t="s">
        <v>115</v>
      </c>
      <c r="AB307" s="28">
        <v>39</v>
      </c>
      <c r="AC307" s="39" t="s">
        <v>115</v>
      </c>
      <c r="AD307" s="28">
        <v>293</v>
      </c>
      <c r="AE307" s="39" t="s">
        <v>115</v>
      </c>
      <c r="AF307" s="28">
        <v>33.299999999999997</v>
      </c>
      <c r="AG307" s="39" t="s">
        <v>115</v>
      </c>
      <c r="AH307" s="28">
        <v>72900</v>
      </c>
      <c r="AI307" s="28">
        <v>26800</v>
      </c>
      <c r="AJ307" s="28">
        <v>2.7</v>
      </c>
      <c r="AK307" s="39" t="s">
        <v>115</v>
      </c>
      <c r="AL307" s="39" t="s">
        <v>115</v>
      </c>
      <c r="AM307" s="29">
        <v>34</v>
      </c>
      <c r="AN307" s="29">
        <v>21</v>
      </c>
    </row>
    <row r="308" spans="1:40" x14ac:dyDescent="0.35">
      <c r="A308" s="44">
        <v>42073</v>
      </c>
      <c r="B308" s="58">
        <v>0.36188657407407404</v>
      </c>
      <c r="C308" s="29">
        <v>722</v>
      </c>
      <c r="D308" s="29">
        <v>0.46929999999999999</v>
      </c>
      <c r="E308" s="29">
        <v>18.77</v>
      </c>
      <c r="F308" s="29">
        <v>8.11</v>
      </c>
      <c r="G308" s="29">
        <v>4</v>
      </c>
      <c r="K308" s="54">
        <v>173</v>
      </c>
      <c r="AM308" s="29">
        <v>34</v>
      </c>
      <c r="AN308" s="29">
        <v>21</v>
      </c>
    </row>
    <row r="309" spans="1:40" x14ac:dyDescent="0.35">
      <c r="A309" s="44">
        <v>42079</v>
      </c>
      <c r="B309" s="55">
        <v>0.41326388888888888</v>
      </c>
      <c r="C309" s="29">
        <v>712</v>
      </c>
      <c r="D309" s="29">
        <v>0.46279999999999999</v>
      </c>
      <c r="E309" s="29">
        <v>13.98</v>
      </c>
      <c r="F309" s="29">
        <v>8.01</v>
      </c>
      <c r="G309" s="29">
        <v>4.9000000000000004</v>
      </c>
      <c r="K309" s="54">
        <v>20</v>
      </c>
      <c r="AM309" s="29">
        <v>34</v>
      </c>
      <c r="AN309" s="29">
        <v>21</v>
      </c>
    </row>
    <row r="310" spans="1:40" x14ac:dyDescent="0.35">
      <c r="A310" s="44">
        <v>42081</v>
      </c>
      <c r="B310" s="55">
        <v>0.39719907407407407</v>
      </c>
      <c r="C310" s="29">
        <v>638</v>
      </c>
      <c r="D310" s="29">
        <v>0.41470000000000001</v>
      </c>
      <c r="E310" s="29">
        <v>12.58</v>
      </c>
      <c r="F310" s="29">
        <v>7.97</v>
      </c>
      <c r="G310" s="29">
        <v>5.4</v>
      </c>
      <c r="K310" s="54">
        <v>10</v>
      </c>
      <c r="AM310" s="29">
        <v>34</v>
      </c>
      <c r="AN310" s="29">
        <v>21</v>
      </c>
    </row>
    <row r="311" spans="1:40" x14ac:dyDescent="0.35">
      <c r="A311" s="44">
        <v>42089</v>
      </c>
      <c r="B311" s="58">
        <v>0.41230324074074076</v>
      </c>
      <c r="C311" s="29">
        <v>654</v>
      </c>
      <c r="D311" s="29">
        <v>0.42509999999999998</v>
      </c>
      <c r="E311" s="29">
        <v>11.94</v>
      </c>
      <c r="F311" s="29">
        <v>8.08</v>
      </c>
      <c r="G311" s="29">
        <v>6.8</v>
      </c>
      <c r="K311" s="54">
        <v>231</v>
      </c>
      <c r="L311" s="45">
        <f>AVERAGE(K307:K311)</f>
        <v>90.8</v>
      </c>
      <c r="M311" s="46">
        <f>GEOMEAN(K307:K311)</f>
        <v>43.726389083096045</v>
      </c>
      <c r="N311" s="47" t="s">
        <v>180</v>
      </c>
      <c r="AM311" s="29">
        <v>34</v>
      </c>
      <c r="AN311" s="29">
        <v>21</v>
      </c>
    </row>
    <row r="312" spans="1:40" x14ac:dyDescent="0.35">
      <c r="A312" s="44">
        <v>42096</v>
      </c>
      <c r="B312" s="55">
        <v>0.39898148148148144</v>
      </c>
      <c r="C312" s="29">
        <v>650</v>
      </c>
      <c r="D312" s="29">
        <v>0.42249999999999999</v>
      </c>
      <c r="E312" s="29">
        <v>11.33</v>
      </c>
      <c r="F312" s="29">
        <v>8.25</v>
      </c>
      <c r="G312" s="29">
        <v>10.4</v>
      </c>
      <c r="K312" s="54">
        <v>10</v>
      </c>
      <c r="AM312" s="29">
        <v>34</v>
      </c>
      <c r="AN312" s="29">
        <v>21</v>
      </c>
    </row>
    <row r="313" spans="1:40" x14ac:dyDescent="0.35">
      <c r="A313" s="63">
        <v>42101</v>
      </c>
      <c r="B313" s="64">
        <v>0.39505787037037038</v>
      </c>
      <c r="C313" s="65">
        <v>630</v>
      </c>
      <c r="D313" s="65">
        <v>0.4088</v>
      </c>
      <c r="E313" s="65">
        <v>9.91</v>
      </c>
      <c r="F313" s="65">
        <v>8.26</v>
      </c>
      <c r="G313" s="65">
        <v>10.6</v>
      </c>
      <c r="K313" s="54">
        <v>74</v>
      </c>
      <c r="AM313" s="29">
        <v>34</v>
      </c>
      <c r="AN313" s="29">
        <v>21</v>
      </c>
    </row>
    <row r="314" spans="1:40" x14ac:dyDescent="0.35">
      <c r="A314" s="63">
        <v>42110</v>
      </c>
      <c r="B314" s="55">
        <v>0.4102662037037037</v>
      </c>
      <c r="C314" s="29">
        <v>634</v>
      </c>
      <c r="D314" s="29">
        <v>0.40949999999999998</v>
      </c>
      <c r="E314" s="29">
        <v>8.6199999999999992</v>
      </c>
      <c r="F314" s="29">
        <v>7.95</v>
      </c>
      <c r="G314" s="29">
        <v>14.1</v>
      </c>
      <c r="K314" s="28">
        <v>253</v>
      </c>
      <c r="AM314" s="29">
        <v>34</v>
      </c>
      <c r="AN314" s="29">
        <v>21</v>
      </c>
    </row>
    <row r="315" spans="1:40" x14ac:dyDescent="0.35">
      <c r="A315" s="63">
        <v>42116</v>
      </c>
      <c r="B315" s="55">
        <v>0.40543981481481484</v>
      </c>
      <c r="C315" s="29">
        <v>580</v>
      </c>
      <c r="D315" s="29">
        <v>0.377</v>
      </c>
      <c r="E315" s="29">
        <v>9.52</v>
      </c>
      <c r="F315" s="29">
        <v>8.26</v>
      </c>
      <c r="G315" s="29">
        <v>12.7</v>
      </c>
      <c r="K315" s="54">
        <v>288</v>
      </c>
      <c r="AM315" s="29">
        <v>34</v>
      </c>
      <c r="AN315" s="29">
        <v>21</v>
      </c>
    </row>
    <row r="316" spans="1:40" x14ac:dyDescent="0.35">
      <c r="A316" s="63">
        <v>42121</v>
      </c>
      <c r="B316" s="55">
        <v>0.41041666666666665</v>
      </c>
      <c r="C316" s="29">
        <v>584</v>
      </c>
      <c r="D316" s="29">
        <v>0.37959999999999999</v>
      </c>
      <c r="E316" s="29">
        <v>9.8000000000000007</v>
      </c>
      <c r="F316" s="29">
        <v>8.0500000000000007</v>
      </c>
      <c r="G316" s="29">
        <v>12.2</v>
      </c>
      <c r="K316" s="54">
        <v>135</v>
      </c>
      <c r="L316" s="45">
        <f>AVERAGE(K312:K316)</f>
        <v>152</v>
      </c>
      <c r="M316" s="46">
        <f>GEOMEAN(K312:K316)</f>
        <v>93.845985527058119</v>
      </c>
      <c r="N316" s="47" t="s">
        <v>181</v>
      </c>
      <c r="AM316" s="29">
        <v>34</v>
      </c>
      <c r="AN316" s="29">
        <v>21</v>
      </c>
    </row>
    <row r="317" spans="1:40" x14ac:dyDescent="0.35">
      <c r="A317" s="63">
        <v>42136</v>
      </c>
      <c r="B317" s="58">
        <v>0.43569444444444444</v>
      </c>
      <c r="C317" s="29">
        <v>596</v>
      </c>
      <c r="D317" s="29">
        <v>0.39</v>
      </c>
      <c r="E317" s="29">
        <v>7.46</v>
      </c>
      <c r="F317" s="29">
        <v>8</v>
      </c>
      <c r="G317" s="29">
        <v>17.7</v>
      </c>
      <c r="K317" s="28">
        <v>122</v>
      </c>
      <c r="AM317" s="29">
        <v>34</v>
      </c>
      <c r="AN317" s="29">
        <v>21</v>
      </c>
    </row>
    <row r="318" spans="1:40" x14ac:dyDescent="0.35">
      <c r="A318" s="63">
        <v>42138</v>
      </c>
      <c r="B318" s="55">
        <v>0.39229166666666665</v>
      </c>
      <c r="C318" s="29">
        <v>586</v>
      </c>
      <c r="D318" s="29">
        <v>0.38350000000000001</v>
      </c>
      <c r="E318" s="29">
        <v>5.94</v>
      </c>
      <c r="F318" s="29">
        <v>8.01</v>
      </c>
      <c r="G318" s="29">
        <v>17.8</v>
      </c>
      <c r="K318" s="54">
        <v>132</v>
      </c>
      <c r="AM318" s="29">
        <v>34</v>
      </c>
      <c r="AN318" s="29">
        <v>21</v>
      </c>
    </row>
    <row r="319" spans="1:40" x14ac:dyDescent="0.35">
      <c r="A319" s="63">
        <v>42142</v>
      </c>
      <c r="B319" s="66">
        <v>0.42552083333333335</v>
      </c>
      <c r="C319" s="65">
        <v>605</v>
      </c>
      <c r="D319" s="65">
        <v>0.39</v>
      </c>
      <c r="E319" s="65">
        <v>5.25</v>
      </c>
      <c r="F319" s="65">
        <v>7.79</v>
      </c>
      <c r="G319" s="65">
        <v>20.5</v>
      </c>
      <c r="K319" s="54">
        <v>143</v>
      </c>
      <c r="AM319" s="29">
        <v>34</v>
      </c>
      <c r="AN319" s="29">
        <v>21</v>
      </c>
    </row>
    <row r="320" spans="1:40" x14ac:dyDescent="0.35">
      <c r="A320" s="63">
        <v>42144</v>
      </c>
      <c r="B320" s="66">
        <v>0.40138888888888885</v>
      </c>
      <c r="C320" s="65">
        <v>613</v>
      </c>
      <c r="D320" s="65">
        <v>0.39650000000000002</v>
      </c>
      <c r="E320" s="65">
        <v>6.82</v>
      </c>
      <c r="F320" s="65">
        <v>7.94</v>
      </c>
      <c r="G320" s="65">
        <v>17.899999999999999</v>
      </c>
      <c r="K320" s="54">
        <v>175</v>
      </c>
      <c r="AM320" s="29">
        <v>34</v>
      </c>
      <c r="AN320" s="29">
        <v>21</v>
      </c>
    </row>
    <row r="321" spans="1:40" x14ac:dyDescent="0.35">
      <c r="A321" s="63">
        <v>42152</v>
      </c>
      <c r="B321" s="55">
        <v>0.38770833333333332</v>
      </c>
      <c r="C321" s="29">
        <v>617</v>
      </c>
      <c r="D321" s="29">
        <v>0.40300000000000002</v>
      </c>
      <c r="E321" s="29">
        <v>7.48</v>
      </c>
      <c r="F321" s="29">
        <v>7.89</v>
      </c>
      <c r="G321" s="29">
        <v>21</v>
      </c>
      <c r="K321" s="28">
        <v>121</v>
      </c>
      <c r="L321" s="45">
        <f>AVERAGE(K317:K321)</f>
        <v>138.6</v>
      </c>
      <c r="M321" s="46">
        <f>GEOMEAN(K317:K321)</f>
        <v>137.28359509182573</v>
      </c>
      <c r="N321" s="47" t="s">
        <v>182</v>
      </c>
      <c r="AM321" s="29">
        <v>34</v>
      </c>
      <c r="AN321" s="29">
        <v>21</v>
      </c>
    </row>
    <row r="322" spans="1:40" x14ac:dyDescent="0.35">
      <c r="A322" s="63">
        <v>42159</v>
      </c>
      <c r="B322" s="55">
        <v>0.42171296296296296</v>
      </c>
      <c r="C322" s="29">
        <v>554</v>
      </c>
      <c r="D322" s="29">
        <v>0.35749999999999998</v>
      </c>
      <c r="E322" s="29">
        <v>6.62</v>
      </c>
      <c r="F322" s="29">
        <v>8.18</v>
      </c>
      <c r="G322" s="29">
        <v>20</v>
      </c>
      <c r="K322" s="54">
        <v>243</v>
      </c>
      <c r="AM322" s="29">
        <v>34</v>
      </c>
      <c r="AN322" s="29">
        <v>21</v>
      </c>
    </row>
    <row r="323" spans="1:40" x14ac:dyDescent="0.35">
      <c r="A323" s="63">
        <v>42165</v>
      </c>
      <c r="B323" s="58">
        <v>0.40252314814814816</v>
      </c>
      <c r="C323" s="29">
        <v>525</v>
      </c>
      <c r="D323" s="29">
        <v>0.3412</v>
      </c>
      <c r="E323" s="29">
        <v>5.92</v>
      </c>
      <c r="F323" s="29">
        <v>8.08</v>
      </c>
      <c r="G323" s="29">
        <v>21.6</v>
      </c>
      <c r="K323" s="54">
        <v>556</v>
      </c>
      <c r="AM323" s="29">
        <v>34</v>
      </c>
      <c r="AN323" s="29">
        <v>21</v>
      </c>
    </row>
    <row r="324" spans="1:40" x14ac:dyDescent="0.35">
      <c r="A324" s="63">
        <v>42172</v>
      </c>
      <c r="B324" s="58">
        <v>0.40173611111111113</v>
      </c>
      <c r="C324" s="29">
        <v>535</v>
      </c>
      <c r="D324" s="29">
        <v>0.34449999999999997</v>
      </c>
      <c r="E324" s="29">
        <v>4.07</v>
      </c>
      <c r="F324" s="29">
        <v>8.09</v>
      </c>
      <c r="G324" s="29">
        <v>25.6</v>
      </c>
      <c r="K324" s="54">
        <v>359</v>
      </c>
      <c r="AM324" s="29">
        <v>34</v>
      </c>
      <c r="AN324" s="29">
        <v>21</v>
      </c>
    </row>
    <row r="325" spans="1:40" x14ac:dyDescent="0.35">
      <c r="A325" s="44">
        <v>42177</v>
      </c>
      <c r="B325" s="58">
        <v>0.40019675925925924</v>
      </c>
      <c r="C325" s="29">
        <v>508</v>
      </c>
      <c r="D325" s="29">
        <v>0.33019999999999999</v>
      </c>
      <c r="E325" s="29">
        <v>5.9</v>
      </c>
      <c r="F325" s="29">
        <v>8.07</v>
      </c>
      <c r="G325" s="29">
        <v>24</v>
      </c>
      <c r="K325" s="54">
        <v>223</v>
      </c>
      <c r="AM325" s="29">
        <v>34</v>
      </c>
      <c r="AN325" s="29">
        <v>21</v>
      </c>
    </row>
    <row r="326" spans="1:40" x14ac:dyDescent="0.35">
      <c r="A326" s="63">
        <v>42180</v>
      </c>
      <c r="B326" s="58">
        <v>0.41067129629629634</v>
      </c>
      <c r="C326" s="29">
        <v>504</v>
      </c>
      <c r="D326" s="29">
        <v>0.3276</v>
      </c>
      <c r="E326" s="29">
        <v>5</v>
      </c>
      <c r="F326" s="29">
        <v>8.1300000000000008</v>
      </c>
      <c r="G326" s="29">
        <v>24.2</v>
      </c>
      <c r="K326" s="28">
        <v>633</v>
      </c>
      <c r="L326" s="45">
        <f>AVERAGE(K322:K326)</f>
        <v>402.8</v>
      </c>
      <c r="M326" s="46">
        <f>GEOMEAN(K322:K326)</f>
        <v>369.05986399713731</v>
      </c>
      <c r="N326" s="47" t="s">
        <v>183</v>
      </c>
      <c r="AM326" s="29">
        <v>34</v>
      </c>
      <c r="AN326" s="29">
        <v>21</v>
      </c>
    </row>
    <row r="327" spans="1:40" x14ac:dyDescent="0.35">
      <c r="A327" s="63">
        <v>42186</v>
      </c>
      <c r="B327" s="67">
        <v>0.37013888888888885</v>
      </c>
      <c r="C327" s="65">
        <v>420.5</v>
      </c>
      <c r="D327" s="65">
        <v>0.2737</v>
      </c>
      <c r="E327" s="65">
        <v>8.08</v>
      </c>
      <c r="F327" s="65">
        <v>7.93</v>
      </c>
      <c r="G327" s="65">
        <v>21.1</v>
      </c>
      <c r="K327" s="54">
        <v>571</v>
      </c>
      <c r="AM327" s="29">
        <v>34</v>
      </c>
      <c r="AN327" s="29">
        <v>21</v>
      </c>
    </row>
    <row r="328" spans="1:40" x14ac:dyDescent="0.35">
      <c r="A328" s="68">
        <v>42192</v>
      </c>
      <c r="B328" s="67">
        <v>0.40424768518518522</v>
      </c>
      <c r="C328" s="69">
        <v>457.7</v>
      </c>
      <c r="D328" s="69">
        <v>0.29770000000000002</v>
      </c>
      <c r="E328" s="69">
        <v>4.74</v>
      </c>
      <c r="F328" s="69">
        <v>7.89</v>
      </c>
      <c r="G328" s="69">
        <v>23.3</v>
      </c>
      <c r="K328" s="54">
        <v>175</v>
      </c>
      <c r="AM328" s="29">
        <v>34</v>
      </c>
      <c r="AN328" s="29">
        <v>21</v>
      </c>
    </row>
    <row r="329" spans="1:40" x14ac:dyDescent="0.35">
      <c r="A329" s="68">
        <v>42200</v>
      </c>
      <c r="B329" s="67">
        <v>0.41914351851851855</v>
      </c>
      <c r="C329" s="69">
        <v>436.5</v>
      </c>
      <c r="D329" s="69">
        <v>0.28339999999999999</v>
      </c>
      <c r="E329" s="69">
        <v>6.17</v>
      </c>
      <c r="F329" s="69">
        <v>8.14</v>
      </c>
      <c r="G329" s="69">
        <v>23.3</v>
      </c>
      <c r="K329" s="54">
        <v>601</v>
      </c>
      <c r="AM329" s="29">
        <v>34</v>
      </c>
      <c r="AN329" s="29">
        <v>21</v>
      </c>
    </row>
    <row r="330" spans="1:40" x14ac:dyDescent="0.35">
      <c r="A330" s="70">
        <v>42206</v>
      </c>
      <c r="B330" s="55">
        <v>0.42829861111111112</v>
      </c>
      <c r="C330" s="29">
        <v>516</v>
      </c>
      <c r="D330" s="29">
        <v>0.33800000000000002</v>
      </c>
      <c r="E330" s="29">
        <v>5.42</v>
      </c>
      <c r="F330" s="29">
        <v>7.86</v>
      </c>
      <c r="G330" s="29">
        <v>25</v>
      </c>
      <c r="K330" s="54">
        <v>594</v>
      </c>
      <c r="AM330" s="29">
        <v>34</v>
      </c>
      <c r="AN330" s="29">
        <v>21</v>
      </c>
    </row>
    <row r="331" spans="1:40" x14ac:dyDescent="0.35">
      <c r="A331" s="70">
        <v>42213</v>
      </c>
      <c r="B331" s="55">
        <v>0.4206597222222222</v>
      </c>
      <c r="C331" s="29">
        <v>437.9</v>
      </c>
      <c r="D331" s="29">
        <v>0.28470000000000001</v>
      </c>
      <c r="E331" s="29">
        <v>4.53</v>
      </c>
      <c r="F331" s="29">
        <v>7.66</v>
      </c>
      <c r="G331" s="29">
        <v>25.5</v>
      </c>
      <c r="K331" s="54">
        <v>1313</v>
      </c>
      <c r="L331" s="45">
        <f>AVERAGE(K327:K331)</f>
        <v>650.79999999999995</v>
      </c>
      <c r="M331" s="46">
        <f>GEOMEAN(K327:K331)</f>
        <v>542.1506215416332</v>
      </c>
      <c r="N331" s="47" t="s">
        <v>184</v>
      </c>
      <c r="O331" s="28">
        <v>2.2000000000000002</v>
      </c>
      <c r="P331" s="28">
        <v>50.1</v>
      </c>
      <c r="Q331" s="39" t="s">
        <v>115</v>
      </c>
      <c r="R331" s="39" t="s">
        <v>115</v>
      </c>
      <c r="S331" s="39" t="s">
        <v>115</v>
      </c>
      <c r="T331" s="39" t="s">
        <v>115</v>
      </c>
      <c r="U331" s="39" t="s">
        <v>115</v>
      </c>
      <c r="V331" s="39" t="s">
        <v>115</v>
      </c>
      <c r="W331" s="39" t="s">
        <v>115</v>
      </c>
      <c r="X331" s="28">
        <v>27.7</v>
      </c>
      <c r="Y331" s="39" t="s">
        <v>115</v>
      </c>
      <c r="Z331" s="28">
        <v>0.67</v>
      </c>
      <c r="AA331" s="39" t="s">
        <v>115</v>
      </c>
      <c r="AB331" s="28">
        <v>20.2</v>
      </c>
      <c r="AC331" s="39" t="s">
        <v>115</v>
      </c>
      <c r="AD331" s="28">
        <v>192</v>
      </c>
      <c r="AE331" s="39" t="s">
        <v>115</v>
      </c>
      <c r="AF331" s="28">
        <v>61.6</v>
      </c>
      <c r="AG331" s="28">
        <v>385</v>
      </c>
      <c r="AH331" s="28">
        <v>48200</v>
      </c>
      <c r="AI331" s="28">
        <v>17400</v>
      </c>
      <c r="AJ331" s="39" t="s">
        <v>115</v>
      </c>
      <c r="AK331" s="39" t="s">
        <v>115</v>
      </c>
      <c r="AL331" s="39" t="s">
        <v>115</v>
      </c>
      <c r="AM331" s="29">
        <v>34</v>
      </c>
      <c r="AN331" s="29">
        <v>21</v>
      </c>
    </row>
    <row r="332" spans="1:40" x14ac:dyDescent="0.35">
      <c r="A332" s="71">
        <v>42219</v>
      </c>
      <c r="B332" s="72">
        <v>0.42635416666666665</v>
      </c>
      <c r="C332" s="73">
        <v>547</v>
      </c>
      <c r="D332" s="73">
        <v>0.35749999999999998</v>
      </c>
      <c r="E332" s="73">
        <v>4.99</v>
      </c>
      <c r="F332" s="73">
        <v>7.57</v>
      </c>
      <c r="G332" s="73">
        <v>24.8</v>
      </c>
      <c r="K332" s="54">
        <v>218</v>
      </c>
      <c r="AM332" s="29">
        <v>34</v>
      </c>
      <c r="AN332" s="29">
        <v>21</v>
      </c>
    </row>
    <row r="333" spans="1:40" x14ac:dyDescent="0.35">
      <c r="A333" s="74">
        <v>42221</v>
      </c>
      <c r="B333" s="75">
        <v>0.37870370370370371</v>
      </c>
      <c r="C333" s="76">
        <v>516</v>
      </c>
      <c r="D333" s="76">
        <v>0.33800000000000002</v>
      </c>
      <c r="E333" s="76">
        <v>4.97</v>
      </c>
      <c r="F333" s="76">
        <v>7.76</v>
      </c>
      <c r="G333" s="76">
        <v>24.2</v>
      </c>
      <c r="K333" s="54">
        <v>197</v>
      </c>
      <c r="AM333" s="29">
        <v>34</v>
      </c>
      <c r="AN333" s="29">
        <v>21</v>
      </c>
    </row>
    <row r="334" spans="1:40" x14ac:dyDescent="0.35">
      <c r="A334" s="70">
        <v>42226</v>
      </c>
      <c r="B334" s="55">
        <v>0.42776620370370372</v>
      </c>
      <c r="C334" s="29">
        <v>532</v>
      </c>
      <c r="D334" s="29">
        <v>0.34449999999999997</v>
      </c>
      <c r="E334" s="29">
        <v>5.7</v>
      </c>
      <c r="F334" s="29">
        <v>7.67</v>
      </c>
      <c r="G334" s="29">
        <v>24.1</v>
      </c>
      <c r="K334" s="54">
        <v>231</v>
      </c>
      <c r="AM334" s="29">
        <v>34</v>
      </c>
      <c r="AN334" s="29">
        <v>21</v>
      </c>
    </row>
    <row r="335" spans="1:40" x14ac:dyDescent="0.35">
      <c r="A335" s="77">
        <v>42233</v>
      </c>
      <c r="B335" s="78">
        <v>0.41572916666666665</v>
      </c>
      <c r="C335" s="79">
        <v>536</v>
      </c>
      <c r="D335" s="79">
        <v>0.35099999999999998</v>
      </c>
      <c r="E335" s="79">
        <v>5.38</v>
      </c>
      <c r="F335" s="79">
        <v>7.63</v>
      </c>
      <c r="G335" s="79">
        <v>24.7</v>
      </c>
      <c r="K335" s="54">
        <v>171</v>
      </c>
      <c r="AM335" s="29">
        <v>34</v>
      </c>
      <c r="AN335" s="29">
        <v>21</v>
      </c>
    </row>
    <row r="336" spans="1:40" x14ac:dyDescent="0.35">
      <c r="A336" s="77">
        <v>42236</v>
      </c>
      <c r="B336" s="78">
        <v>0.39180555555555552</v>
      </c>
      <c r="C336" s="79">
        <v>539</v>
      </c>
      <c r="D336" s="79">
        <v>0.35099999999999998</v>
      </c>
      <c r="E336" s="79">
        <v>5.17</v>
      </c>
      <c r="F336" s="79">
        <v>7.54</v>
      </c>
      <c r="G336" s="79">
        <v>23.2</v>
      </c>
      <c r="K336" s="54">
        <v>435</v>
      </c>
      <c r="AM336" s="29">
        <v>34</v>
      </c>
      <c r="AN336" s="29">
        <v>21</v>
      </c>
    </row>
    <row r="337" spans="1:40" x14ac:dyDescent="0.35">
      <c r="A337" s="77">
        <v>42247</v>
      </c>
      <c r="B337" s="78">
        <v>0.43315972222222227</v>
      </c>
      <c r="C337" s="79">
        <v>563</v>
      </c>
      <c r="D337" s="79">
        <v>0.36399999999999999</v>
      </c>
      <c r="E337" s="79">
        <v>7.72</v>
      </c>
      <c r="F337" s="79">
        <v>7.85</v>
      </c>
      <c r="G337" s="79">
        <v>23.7</v>
      </c>
      <c r="K337" s="54">
        <v>120</v>
      </c>
      <c r="L337" s="45">
        <f>AVERAGE(K333:K337)</f>
        <v>230.8</v>
      </c>
      <c r="M337" s="46">
        <f>GEOMEAN(K333:K337)</f>
        <v>209.77269797754795</v>
      </c>
      <c r="N337" s="47" t="s">
        <v>185</v>
      </c>
      <c r="AM337" s="29">
        <v>34</v>
      </c>
      <c r="AN337" s="29">
        <v>21</v>
      </c>
    </row>
    <row r="338" spans="1:40" x14ac:dyDescent="0.35">
      <c r="A338" s="70">
        <v>42256</v>
      </c>
      <c r="B338" s="51">
        <v>0.42435185185185187</v>
      </c>
      <c r="C338" s="29">
        <v>527</v>
      </c>
      <c r="D338" s="29">
        <v>0.34449999999999997</v>
      </c>
      <c r="E338" s="29">
        <v>5.66</v>
      </c>
      <c r="F338" s="29">
        <v>7.77</v>
      </c>
      <c r="G338" s="29">
        <v>25.3</v>
      </c>
      <c r="K338" s="54">
        <v>109</v>
      </c>
      <c r="AM338" s="29">
        <v>34</v>
      </c>
      <c r="AN338" s="29">
        <v>21</v>
      </c>
    </row>
    <row r="339" spans="1:40" x14ac:dyDescent="0.35">
      <c r="A339" s="77">
        <v>42262</v>
      </c>
      <c r="B339" s="78">
        <v>0.45394675925925926</v>
      </c>
      <c r="C339" s="79">
        <v>555</v>
      </c>
      <c r="D339" s="79">
        <v>0.36080000000000001</v>
      </c>
      <c r="E339" s="79">
        <v>8.1199999999999992</v>
      </c>
      <c r="F339" s="79">
        <v>7.98</v>
      </c>
      <c r="G339" s="79">
        <v>19.3</v>
      </c>
      <c r="K339" s="54">
        <v>179</v>
      </c>
      <c r="AM339" s="29">
        <v>34</v>
      </c>
      <c r="AN339" s="29">
        <v>21</v>
      </c>
    </row>
    <row r="340" spans="1:40" x14ac:dyDescent="0.35">
      <c r="A340" s="77">
        <v>42264</v>
      </c>
      <c r="B340" s="78">
        <v>0.43599537037037034</v>
      </c>
      <c r="C340" s="79">
        <v>556</v>
      </c>
      <c r="D340" s="79">
        <v>0.36399999999999999</v>
      </c>
      <c r="E340" s="79">
        <v>7.16</v>
      </c>
      <c r="F340" s="79">
        <v>7.99</v>
      </c>
      <c r="G340" s="79">
        <v>20.6</v>
      </c>
      <c r="K340" s="54">
        <v>85</v>
      </c>
      <c r="AM340" s="29">
        <v>34</v>
      </c>
      <c r="AN340" s="29">
        <v>21</v>
      </c>
    </row>
    <row r="341" spans="1:40" x14ac:dyDescent="0.35">
      <c r="A341" s="70">
        <v>42271</v>
      </c>
      <c r="B341" s="58">
        <v>0.37745370370370374</v>
      </c>
      <c r="C341" s="29">
        <v>529</v>
      </c>
      <c r="D341" s="29">
        <v>0.34320000000000001</v>
      </c>
      <c r="E341" s="29">
        <v>7.52</v>
      </c>
      <c r="F341" s="29">
        <v>7.68</v>
      </c>
      <c r="G341" s="29">
        <v>19.7</v>
      </c>
      <c r="K341" s="54">
        <v>108</v>
      </c>
      <c r="AM341" s="29">
        <v>34</v>
      </c>
      <c r="AN341" s="29">
        <v>21</v>
      </c>
    </row>
    <row r="342" spans="1:40" x14ac:dyDescent="0.35">
      <c r="A342" s="80">
        <v>42275</v>
      </c>
      <c r="B342" s="81">
        <v>0.40222222222222226</v>
      </c>
      <c r="C342" s="82">
        <v>553</v>
      </c>
      <c r="D342" s="82">
        <v>0.35749999999999998</v>
      </c>
      <c r="E342" s="82">
        <v>6.8</v>
      </c>
      <c r="F342" s="82">
        <v>7.95</v>
      </c>
      <c r="G342" s="82">
        <v>20.8</v>
      </c>
      <c r="K342" s="28">
        <v>97</v>
      </c>
      <c r="L342" s="45">
        <f>AVERAGE(K338:K342)</f>
        <v>115.6</v>
      </c>
      <c r="M342" s="46">
        <f>GEOMEAN(K338:K342)</f>
        <v>111.68087010489411</v>
      </c>
      <c r="N342" s="47" t="s">
        <v>186</v>
      </c>
      <c r="AM342" s="29">
        <v>34</v>
      </c>
      <c r="AN342" s="29">
        <v>21</v>
      </c>
    </row>
    <row r="343" spans="1:40" x14ac:dyDescent="0.35">
      <c r="A343" s="80">
        <v>42278</v>
      </c>
      <c r="B343" s="81">
        <v>0.40733796296296299</v>
      </c>
      <c r="C343" s="82">
        <v>503</v>
      </c>
      <c r="D343" s="82">
        <v>0.32629999999999998</v>
      </c>
      <c r="E343" s="82">
        <v>6.76</v>
      </c>
      <c r="F343" s="82">
        <v>7.77</v>
      </c>
      <c r="G343" s="82">
        <v>18.600000000000001</v>
      </c>
      <c r="K343" s="54">
        <v>145</v>
      </c>
      <c r="AM343" s="29">
        <v>34</v>
      </c>
      <c r="AN343" s="29">
        <v>21</v>
      </c>
    </row>
    <row r="344" spans="1:40" x14ac:dyDescent="0.35">
      <c r="A344" s="70">
        <v>42284</v>
      </c>
      <c r="B344" s="55">
        <v>0.41084490740740742</v>
      </c>
      <c r="C344" s="29">
        <v>573</v>
      </c>
      <c r="D344" s="29">
        <v>0.3725</v>
      </c>
      <c r="E344" s="29">
        <v>7.92</v>
      </c>
      <c r="F344" s="29">
        <v>7.88</v>
      </c>
      <c r="G344" s="29">
        <v>17.899999999999999</v>
      </c>
      <c r="K344" s="54">
        <v>85</v>
      </c>
      <c r="AM344" s="29">
        <v>34</v>
      </c>
      <c r="AN344" s="29">
        <v>21</v>
      </c>
    </row>
    <row r="345" spans="1:40" x14ac:dyDescent="0.35">
      <c r="A345" s="83">
        <v>42290</v>
      </c>
      <c r="B345" s="84">
        <v>0.37481481481481477</v>
      </c>
      <c r="C345" s="85">
        <v>558</v>
      </c>
      <c r="D345" s="85">
        <v>0.36270000000000002</v>
      </c>
      <c r="E345" s="85">
        <v>6.74</v>
      </c>
      <c r="F345" s="85">
        <v>7.83</v>
      </c>
      <c r="G345" s="85">
        <v>15.9</v>
      </c>
      <c r="K345" s="54">
        <v>98</v>
      </c>
      <c r="AM345" s="29">
        <v>34</v>
      </c>
      <c r="AN345" s="29">
        <v>21</v>
      </c>
    </row>
    <row r="346" spans="1:40" x14ac:dyDescent="0.35">
      <c r="A346" s="70">
        <v>42297</v>
      </c>
      <c r="B346" s="58">
        <v>0.42533564814814812</v>
      </c>
      <c r="C346" s="29">
        <v>567</v>
      </c>
      <c r="D346" s="29">
        <v>0.36849999999999999</v>
      </c>
      <c r="E346" s="29">
        <v>10.199999999999999</v>
      </c>
      <c r="F346" s="29">
        <v>7.75</v>
      </c>
      <c r="G346" s="29">
        <v>11</v>
      </c>
      <c r="K346" s="28">
        <v>31</v>
      </c>
      <c r="O346" s="39" t="s">
        <v>115</v>
      </c>
      <c r="P346" s="28">
        <v>67.2</v>
      </c>
      <c r="Q346" s="39" t="s">
        <v>115</v>
      </c>
      <c r="R346" s="39" t="s">
        <v>115</v>
      </c>
      <c r="S346" s="39" t="s">
        <v>115</v>
      </c>
      <c r="T346" s="39" t="s">
        <v>115</v>
      </c>
      <c r="U346" s="39" t="s">
        <v>115</v>
      </c>
      <c r="V346" s="39" t="s">
        <v>115</v>
      </c>
      <c r="W346" s="39" t="s">
        <v>115</v>
      </c>
      <c r="X346" s="28">
        <v>48.1</v>
      </c>
      <c r="Y346" s="39" t="s">
        <v>115</v>
      </c>
      <c r="Z346" s="39" t="s">
        <v>115</v>
      </c>
      <c r="AA346" s="39" t="s">
        <v>115</v>
      </c>
      <c r="AB346" s="28">
        <v>33.200000000000003</v>
      </c>
      <c r="AC346" s="39" t="s">
        <v>115</v>
      </c>
      <c r="AD346" s="28">
        <v>236</v>
      </c>
      <c r="AE346" s="39" t="s">
        <v>115</v>
      </c>
      <c r="AF346" s="28">
        <v>21.9</v>
      </c>
      <c r="AG346" s="39" t="s">
        <v>115</v>
      </c>
      <c r="AH346" s="28">
        <v>52000</v>
      </c>
      <c r="AI346" s="28">
        <v>25900</v>
      </c>
      <c r="AJ346" s="28">
        <v>3.3</v>
      </c>
      <c r="AK346" s="39" t="s">
        <v>115</v>
      </c>
      <c r="AL346" s="39" t="s">
        <v>115</v>
      </c>
      <c r="AM346" s="29">
        <v>34</v>
      </c>
      <c r="AN346" s="29">
        <v>21</v>
      </c>
    </row>
    <row r="347" spans="1:40" x14ac:dyDescent="0.35">
      <c r="A347" s="86">
        <v>42306</v>
      </c>
      <c r="B347" s="87">
        <v>0.39863425925925927</v>
      </c>
      <c r="C347" s="88">
        <v>323.7</v>
      </c>
      <c r="D347" s="88">
        <v>0.21060000000000001</v>
      </c>
      <c r="E347" s="88">
        <v>12.23</v>
      </c>
      <c r="F347" s="88">
        <v>7.54</v>
      </c>
      <c r="G347" s="88">
        <v>12.2</v>
      </c>
      <c r="K347" s="54">
        <v>359</v>
      </c>
      <c r="L347" s="45">
        <f>AVERAGE(K343:K347)</f>
        <v>143.6</v>
      </c>
      <c r="M347" s="46">
        <f>GEOMEAN(K343:K347)</f>
        <v>106.09473422757456</v>
      </c>
      <c r="N347" s="47" t="s">
        <v>187</v>
      </c>
      <c r="AM347" s="29">
        <v>34</v>
      </c>
      <c r="AN347" s="29">
        <v>21</v>
      </c>
    </row>
    <row r="348" spans="1:40" x14ac:dyDescent="0.35">
      <c r="A348" s="70">
        <v>42310</v>
      </c>
      <c r="B348" s="58">
        <v>0.4982638888888889</v>
      </c>
      <c r="C348" s="29">
        <v>525</v>
      </c>
      <c r="D348" s="29">
        <v>0.3412</v>
      </c>
      <c r="E348" s="29">
        <v>8.83</v>
      </c>
      <c r="F348" s="29">
        <v>7.8</v>
      </c>
      <c r="G348" s="29">
        <v>12.4</v>
      </c>
      <c r="K348" s="54">
        <v>63</v>
      </c>
      <c r="AM348" s="29">
        <v>34</v>
      </c>
      <c r="AN348" s="29">
        <v>21</v>
      </c>
    </row>
    <row r="349" spans="1:40" x14ac:dyDescent="0.35">
      <c r="A349" s="89">
        <v>42318</v>
      </c>
      <c r="B349" s="90">
        <v>0.39166666666666666</v>
      </c>
      <c r="C349" s="91">
        <v>553</v>
      </c>
      <c r="D349" s="91">
        <v>0.3594</v>
      </c>
      <c r="E349" s="91">
        <v>10.34</v>
      </c>
      <c r="F349" s="91">
        <v>7.99</v>
      </c>
      <c r="G349" s="91">
        <v>10.1</v>
      </c>
      <c r="K349" s="54">
        <v>109</v>
      </c>
      <c r="AM349" s="29">
        <v>34</v>
      </c>
      <c r="AN349" s="29">
        <v>21</v>
      </c>
    </row>
    <row r="350" spans="1:40" x14ac:dyDescent="0.35">
      <c r="A350" s="89">
        <v>42320</v>
      </c>
      <c r="B350" s="90">
        <v>0.45554398148148145</v>
      </c>
      <c r="C350" s="91">
        <v>535</v>
      </c>
      <c r="D350" s="91">
        <v>0.3478</v>
      </c>
      <c r="E350" s="91">
        <v>9</v>
      </c>
      <c r="F350" s="91">
        <v>7.69</v>
      </c>
      <c r="G350" s="91">
        <v>10.8</v>
      </c>
      <c r="K350" s="54">
        <v>63</v>
      </c>
      <c r="AM350" s="29">
        <v>34</v>
      </c>
      <c r="AN350" s="29">
        <v>21</v>
      </c>
    </row>
    <row r="351" spans="1:40" x14ac:dyDescent="0.35">
      <c r="A351" s="70">
        <v>42326</v>
      </c>
      <c r="B351" s="55">
        <v>0.38831018518518517</v>
      </c>
      <c r="C351" s="29">
        <v>572</v>
      </c>
      <c r="D351" s="29">
        <v>0.37109999999999999</v>
      </c>
      <c r="E351" s="29">
        <v>11.06</v>
      </c>
      <c r="F351" s="29">
        <v>7.56</v>
      </c>
      <c r="G351" s="29">
        <v>11</v>
      </c>
      <c r="K351" s="54">
        <v>63</v>
      </c>
      <c r="AM351" s="29">
        <v>34</v>
      </c>
      <c r="AN351" s="29">
        <v>21</v>
      </c>
    </row>
    <row r="352" spans="1:40" x14ac:dyDescent="0.35">
      <c r="A352" s="92">
        <v>42331</v>
      </c>
      <c r="B352" s="93">
        <v>0.44731481481481478</v>
      </c>
      <c r="C352" s="94">
        <v>579</v>
      </c>
      <c r="D352" s="94">
        <v>0.37630000000000002</v>
      </c>
      <c r="E352" s="94">
        <v>12.64</v>
      </c>
      <c r="F352" s="94">
        <v>7.77</v>
      </c>
      <c r="G352" s="94">
        <v>4.7</v>
      </c>
      <c r="K352" s="54">
        <v>31</v>
      </c>
      <c r="L352" s="45">
        <f>AVERAGE(K348:K352)</f>
        <v>65.8</v>
      </c>
      <c r="M352" s="46">
        <f>GEOMEAN(K348:K352)</f>
        <v>61.00451349624494</v>
      </c>
      <c r="N352" s="47" t="s">
        <v>188</v>
      </c>
      <c r="AM352" s="29">
        <v>34</v>
      </c>
      <c r="AN352" s="29">
        <v>21</v>
      </c>
    </row>
    <row r="353" spans="1:40" x14ac:dyDescent="0.35">
      <c r="A353" s="70">
        <v>42338</v>
      </c>
      <c r="B353" s="55">
        <v>0.40989583333333335</v>
      </c>
      <c r="C353" s="29">
        <v>538</v>
      </c>
      <c r="D353" s="29">
        <v>0.34970000000000001</v>
      </c>
      <c r="E353" s="29">
        <v>12.65</v>
      </c>
      <c r="F353" s="29">
        <v>8.0500000000000007</v>
      </c>
      <c r="G353" s="29">
        <v>7</v>
      </c>
      <c r="K353" s="54">
        <v>231</v>
      </c>
      <c r="AM353" s="29">
        <v>34</v>
      </c>
      <c r="AN353" s="29">
        <v>21</v>
      </c>
    </row>
    <row r="354" spans="1:40" x14ac:dyDescent="0.35">
      <c r="A354" s="70">
        <v>42340</v>
      </c>
      <c r="B354" s="55">
        <v>0.39356481481481481</v>
      </c>
      <c r="C354" s="29">
        <v>586</v>
      </c>
      <c r="D354" s="29">
        <v>0.38090000000000002</v>
      </c>
      <c r="E354" s="29">
        <v>13.13</v>
      </c>
      <c r="F354" s="29">
        <v>8.18</v>
      </c>
      <c r="G354" s="29">
        <v>7</v>
      </c>
      <c r="K354" s="54">
        <v>74</v>
      </c>
      <c r="AM354" s="29">
        <v>34</v>
      </c>
      <c r="AN354" s="29">
        <v>21</v>
      </c>
    </row>
    <row r="355" spans="1:40" x14ac:dyDescent="0.35">
      <c r="A355" s="95">
        <v>42346</v>
      </c>
      <c r="B355" s="96">
        <v>0.42212962962962958</v>
      </c>
      <c r="C355" s="97">
        <v>594</v>
      </c>
      <c r="D355" s="97">
        <v>0.3861</v>
      </c>
      <c r="E355" s="97">
        <v>11.71</v>
      </c>
      <c r="F355" s="97">
        <v>7.99</v>
      </c>
      <c r="G355" s="97">
        <v>6.5</v>
      </c>
      <c r="K355" s="54">
        <v>30</v>
      </c>
      <c r="AM355" s="29">
        <v>34</v>
      </c>
      <c r="AN355" s="29">
        <v>21</v>
      </c>
    </row>
    <row r="356" spans="1:40" x14ac:dyDescent="0.35">
      <c r="A356" s="70">
        <v>42354</v>
      </c>
      <c r="B356" s="55">
        <v>0.40284722222222219</v>
      </c>
      <c r="C356" s="29">
        <v>571</v>
      </c>
      <c r="D356" s="29">
        <v>0.37109999999999999</v>
      </c>
      <c r="E356" s="29">
        <v>11.73</v>
      </c>
      <c r="F356" s="29">
        <v>8.1</v>
      </c>
      <c r="G356" s="29">
        <v>7.4</v>
      </c>
      <c r="K356" s="28">
        <v>20</v>
      </c>
      <c r="AM356" s="29">
        <v>34</v>
      </c>
      <c r="AN356" s="29">
        <v>21</v>
      </c>
    </row>
    <row r="357" spans="1:40" x14ac:dyDescent="0.35">
      <c r="A357" s="70">
        <v>42366</v>
      </c>
      <c r="B357" s="55">
        <v>0.44481481481481483</v>
      </c>
      <c r="C357" s="29">
        <v>431.2</v>
      </c>
      <c r="D357" s="29">
        <v>0.2802</v>
      </c>
      <c r="E357" s="29">
        <v>12.57</v>
      </c>
      <c r="F357" s="29">
        <v>8.08</v>
      </c>
      <c r="G357" s="29">
        <v>7.1</v>
      </c>
      <c r="K357" s="28">
        <v>1071</v>
      </c>
      <c r="L357" s="45">
        <f>AVERAGE(K353:K357)</f>
        <v>285.2</v>
      </c>
      <c r="M357" s="46">
        <f>GEOMEAN(K353:K357)</f>
        <v>101.89594096050806</v>
      </c>
      <c r="N357" s="47" t="s">
        <v>189</v>
      </c>
      <c r="AM357" s="29">
        <v>34</v>
      </c>
      <c r="AN357" s="29">
        <v>21</v>
      </c>
    </row>
    <row r="358" spans="1:40" x14ac:dyDescent="0.35">
      <c r="A358" s="70">
        <v>42375</v>
      </c>
      <c r="B358" s="55">
        <v>0.40332175925925928</v>
      </c>
      <c r="C358" s="29">
        <v>491.6</v>
      </c>
      <c r="D358" s="29">
        <v>0.31979999999999997</v>
      </c>
      <c r="E358" s="29">
        <v>14.59</v>
      </c>
      <c r="F358" s="29">
        <v>8.0299999999999994</v>
      </c>
      <c r="G358" s="29">
        <v>2.2000000000000002</v>
      </c>
      <c r="K358" s="28">
        <v>886</v>
      </c>
      <c r="AM358" s="29">
        <v>34</v>
      </c>
      <c r="AN358" s="29">
        <v>21</v>
      </c>
    </row>
    <row r="359" spans="1:40" x14ac:dyDescent="0.35">
      <c r="A359" s="98">
        <v>42380</v>
      </c>
      <c r="B359" s="99">
        <v>0.41348379629629628</v>
      </c>
      <c r="C359" s="100">
        <v>457.3</v>
      </c>
      <c r="D359" s="100">
        <v>0.29699999999999999</v>
      </c>
      <c r="E359" s="100">
        <v>15.42</v>
      </c>
      <c r="F359" s="100">
        <v>7.91</v>
      </c>
      <c r="G359" s="100">
        <v>1.7</v>
      </c>
      <c r="K359" s="28">
        <v>331</v>
      </c>
      <c r="AM359" s="29">
        <v>34</v>
      </c>
      <c r="AN359" s="29">
        <v>21</v>
      </c>
    </row>
    <row r="360" spans="1:40" x14ac:dyDescent="0.35">
      <c r="A360" s="98">
        <v>42383</v>
      </c>
      <c r="B360" s="99">
        <v>0.47131944444444446</v>
      </c>
      <c r="C360" s="100">
        <v>495.4</v>
      </c>
      <c r="D360" s="100">
        <v>0.32169999999999999</v>
      </c>
      <c r="E360" s="100">
        <v>14.99</v>
      </c>
      <c r="F360" s="100">
        <v>7.99</v>
      </c>
      <c r="G360" s="100">
        <v>1.4</v>
      </c>
      <c r="K360" s="28">
        <v>240</v>
      </c>
      <c r="AM360" s="29">
        <v>34</v>
      </c>
      <c r="AN360" s="29">
        <v>21</v>
      </c>
    </row>
    <row r="361" spans="1:40" x14ac:dyDescent="0.35">
      <c r="A361" s="70">
        <v>42389</v>
      </c>
      <c r="B361" s="55">
        <v>0.48947916666666669</v>
      </c>
      <c r="C361" s="29">
        <v>532</v>
      </c>
      <c r="D361" s="29">
        <v>0.3458</v>
      </c>
      <c r="E361" s="29">
        <v>15.17</v>
      </c>
      <c r="F361" s="29">
        <v>7.9</v>
      </c>
      <c r="G361" s="29">
        <v>0.2</v>
      </c>
      <c r="K361" s="28">
        <v>295</v>
      </c>
      <c r="AM361" s="29">
        <v>34</v>
      </c>
      <c r="AN361" s="29">
        <v>21</v>
      </c>
    </row>
    <row r="362" spans="1:40" x14ac:dyDescent="0.35">
      <c r="A362" s="101">
        <v>42396</v>
      </c>
      <c r="B362" s="102">
        <v>0.40733796296296299</v>
      </c>
      <c r="C362" s="103">
        <v>570</v>
      </c>
      <c r="D362" s="103">
        <v>0.3705</v>
      </c>
      <c r="E362" s="103">
        <v>14.31</v>
      </c>
      <c r="F362" s="103">
        <v>8.01</v>
      </c>
      <c r="G362" s="103">
        <v>1.6</v>
      </c>
      <c r="K362" s="28">
        <v>171</v>
      </c>
      <c r="L362" s="45">
        <f>AVERAGE(K358:K362)</f>
        <v>384.6</v>
      </c>
      <c r="M362" s="46">
        <f>GEOMEAN(K358:K362)</f>
        <v>323.63703724913717</v>
      </c>
      <c r="N362" s="47" t="s">
        <v>190</v>
      </c>
      <c r="AM362" s="29">
        <v>34</v>
      </c>
      <c r="AN362" s="29">
        <v>21</v>
      </c>
    </row>
    <row r="363" spans="1:40" x14ac:dyDescent="0.35">
      <c r="A363" s="70">
        <v>42402</v>
      </c>
      <c r="B363" s="55">
        <v>0.39466435185185184</v>
      </c>
      <c r="C363" s="29">
        <v>584</v>
      </c>
      <c r="D363" s="29">
        <v>0.37959999999999999</v>
      </c>
      <c r="E363" s="29">
        <v>15.87</v>
      </c>
      <c r="F363" s="29">
        <v>7.83</v>
      </c>
      <c r="G363" s="29">
        <v>3.8</v>
      </c>
      <c r="K363" s="28">
        <v>20</v>
      </c>
      <c r="AM363" s="29">
        <v>34</v>
      </c>
      <c r="AN363" s="29">
        <v>21</v>
      </c>
    </row>
    <row r="364" spans="1:40" x14ac:dyDescent="0.35">
      <c r="A364" s="104">
        <v>42408</v>
      </c>
      <c r="B364" s="105">
        <v>0.40203703703703703</v>
      </c>
      <c r="C364" s="106">
        <v>572</v>
      </c>
      <c r="D364" s="106">
        <v>0.37180000000000002</v>
      </c>
      <c r="E364" s="106">
        <v>13.86</v>
      </c>
      <c r="F364" s="106">
        <v>7.87</v>
      </c>
      <c r="G364" s="106">
        <v>4.3</v>
      </c>
      <c r="K364" s="28">
        <v>41</v>
      </c>
      <c r="AM364" s="29">
        <v>34</v>
      </c>
      <c r="AN364" s="29">
        <v>21</v>
      </c>
    </row>
    <row r="365" spans="1:40" x14ac:dyDescent="0.35">
      <c r="A365" s="63">
        <v>42411</v>
      </c>
      <c r="B365" s="107">
        <v>0.39922453703703703</v>
      </c>
      <c r="C365" s="65">
        <v>610</v>
      </c>
      <c r="D365" s="65">
        <v>0.39650000000000002</v>
      </c>
      <c r="E365" s="65">
        <v>15.16</v>
      </c>
      <c r="F365" s="65">
        <v>8.33</v>
      </c>
      <c r="G365" s="65">
        <v>0.7</v>
      </c>
      <c r="K365" s="36">
        <v>10</v>
      </c>
      <c r="AM365" s="29">
        <v>34</v>
      </c>
      <c r="AN365" s="29">
        <v>21</v>
      </c>
    </row>
    <row r="366" spans="1:40" x14ac:dyDescent="0.35">
      <c r="A366" s="70">
        <v>42418</v>
      </c>
      <c r="B366" s="55">
        <v>0.41237268518518522</v>
      </c>
      <c r="C366" s="29">
        <v>638</v>
      </c>
      <c r="D366" s="29">
        <v>0.41470000000000001</v>
      </c>
      <c r="E366" s="29">
        <v>15.73</v>
      </c>
      <c r="F366" s="29">
        <v>8.1199999999999992</v>
      </c>
      <c r="G366" s="29">
        <v>3</v>
      </c>
      <c r="K366" s="28">
        <v>10</v>
      </c>
      <c r="AM366" s="29">
        <v>34</v>
      </c>
      <c r="AN366" s="29">
        <v>21</v>
      </c>
    </row>
    <row r="367" spans="1:40" x14ac:dyDescent="0.35">
      <c r="A367" s="108">
        <v>42424</v>
      </c>
      <c r="B367" s="109">
        <v>0.38751157407407405</v>
      </c>
      <c r="C367" s="110">
        <v>587</v>
      </c>
      <c r="D367" s="110">
        <v>0.38150000000000001</v>
      </c>
      <c r="E367" s="110">
        <v>14.12</v>
      </c>
      <c r="F367" s="110">
        <v>8.2100000000000009</v>
      </c>
      <c r="G367" s="110">
        <v>4.8</v>
      </c>
      <c r="K367" s="28">
        <v>457</v>
      </c>
      <c r="L367" s="45">
        <f>AVERAGE(K363:K367)</f>
        <v>107.6</v>
      </c>
      <c r="M367" s="46">
        <f>GEOMEAN(K363:K367)</f>
        <v>32.714931138478903</v>
      </c>
      <c r="N367" s="47" t="s">
        <v>191</v>
      </c>
      <c r="AM367" s="29">
        <v>34</v>
      </c>
      <c r="AN367" s="29">
        <v>21</v>
      </c>
    </row>
    <row r="368" spans="1:40" x14ac:dyDescent="0.35">
      <c r="A368" s="70">
        <v>42430</v>
      </c>
      <c r="B368" s="51">
        <v>0.3853935185185185</v>
      </c>
      <c r="C368" s="29">
        <v>597</v>
      </c>
      <c r="D368" s="29">
        <v>0.3881</v>
      </c>
      <c r="E368" s="29">
        <v>12.59</v>
      </c>
      <c r="F368" s="29">
        <v>8.25</v>
      </c>
      <c r="G368" s="29">
        <v>5.7</v>
      </c>
      <c r="K368" s="28">
        <v>30</v>
      </c>
      <c r="O368" s="39" t="s">
        <v>115</v>
      </c>
      <c r="P368" s="28">
        <v>69.8</v>
      </c>
      <c r="Q368" s="39" t="s">
        <v>115</v>
      </c>
      <c r="R368" s="39" t="s">
        <v>115</v>
      </c>
      <c r="S368" s="39" t="s">
        <v>115</v>
      </c>
      <c r="T368" s="39" t="s">
        <v>115</v>
      </c>
      <c r="U368" s="39" t="s">
        <v>115</v>
      </c>
      <c r="V368" s="39" t="s">
        <v>115</v>
      </c>
      <c r="W368" s="39" t="s">
        <v>115</v>
      </c>
      <c r="X368" s="28">
        <v>51.4</v>
      </c>
      <c r="Y368" s="39" t="s">
        <v>115</v>
      </c>
      <c r="Z368" s="28">
        <v>1.9</v>
      </c>
      <c r="AA368" s="39" t="s">
        <v>115</v>
      </c>
      <c r="AB368" s="28">
        <v>35.9</v>
      </c>
      <c r="AC368" s="39" t="s">
        <v>115</v>
      </c>
      <c r="AD368" s="28">
        <v>276</v>
      </c>
      <c r="AE368" s="39" t="s">
        <v>115</v>
      </c>
      <c r="AF368" s="28">
        <v>28.2</v>
      </c>
      <c r="AG368" s="39" t="s">
        <v>115</v>
      </c>
      <c r="AH368" s="28">
        <v>74500</v>
      </c>
      <c r="AI368" s="28">
        <v>21700</v>
      </c>
      <c r="AJ368" s="39" t="s">
        <v>115</v>
      </c>
      <c r="AK368" s="39" t="s">
        <v>115</v>
      </c>
      <c r="AL368" s="39" t="s">
        <v>115</v>
      </c>
      <c r="AM368" s="29">
        <v>34</v>
      </c>
      <c r="AN368" s="29">
        <v>21</v>
      </c>
    </row>
    <row r="369" spans="1:40" x14ac:dyDescent="0.35">
      <c r="A369" s="70">
        <v>42432</v>
      </c>
      <c r="B369" s="55">
        <v>0.43159722222222219</v>
      </c>
      <c r="C369" s="29">
        <v>588</v>
      </c>
      <c r="D369" s="29">
        <v>0.38219999999999998</v>
      </c>
      <c r="E369" s="29">
        <v>13.6</v>
      </c>
      <c r="F369" s="29">
        <v>8.39</v>
      </c>
      <c r="G369" s="29">
        <v>4.7</v>
      </c>
      <c r="K369" s="28">
        <v>41</v>
      </c>
      <c r="AM369" s="29">
        <v>34</v>
      </c>
      <c r="AN369" s="29">
        <v>21</v>
      </c>
    </row>
    <row r="370" spans="1:40" x14ac:dyDescent="0.35">
      <c r="A370" s="70">
        <v>42443</v>
      </c>
      <c r="B370" s="55">
        <v>0.45820601851851855</v>
      </c>
      <c r="C370" s="29">
        <v>576</v>
      </c>
      <c r="D370" s="29">
        <v>0.37440000000000001</v>
      </c>
      <c r="E370" s="29">
        <v>10.88</v>
      </c>
      <c r="F370" s="29">
        <v>8.16</v>
      </c>
      <c r="G370" s="29">
        <v>10.4</v>
      </c>
      <c r="K370" s="54">
        <v>96</v>
      </c>
      <c r="AM370" s="29">
        <v>34</v>
      </c>
      <c r="AN370" s="29">
        <v>21</v>
      </c>
    </row>
    <row r="371" spans="1:40" x14ac:dyDescent="0.35">
      <c r="A371" s="111">
        <v>42453</v>
      </c>
      <c r="B371" s="112">
        <v>0.41806712962962966</v>
      </c>
      <c r="C371" s="113">
        <v>636</v>
      </c>
      <c r="D371" s="113">
        <v>0.41339999999999999</v>
      </c>
      <c r="E371" s="113">
        <v>9.74</v>
      </c>
      <c r="F371" s="113">
        <v>7.93</v>
      </c>
      <c r="G371" s="113">
        <v>12</v>
      </c>
      <c r="K371" s="54">
        <v>10</v>
      </c>
      <c r="AM371" s="29">
        <v>34</v>
      </c>
      <c r="AN371" s="29">
        <v>21</v>
      </c>
    </row>
    <row r="372" spans="1:40" x14ac:dyDescent="0.35">
      <c r="A372" s="70">
        <v>42458</v>
      </c>
      <c r="B372" s="55">
        <v>0.40843750000000001</v>
      </c>
      <c r="C372" s="29">
        <v>558</v>
      </c>
      <c r="D372" s="29">
        <v>0.36199999999999999</v>
      </c>
      <c r="E372" s="29">
        <v>12.38</v>
      </c>
      <c r="F372" s="29">
        <v>8.06</v>
      </c>
      <c r="G372" s="29">
        <v>10.5</v>
      </c>
      <c r="K372" s="28">
        <v>74</v>
      </c>
      <c r="L372" s="45">
        <f>AVERAGE(K368:K372)</f>
        <v>50.2</v>
      </c>
      <c r="M372" s="46">
        <f>GEOMEAN(K368:K372)</f>
        <v>38.750883874607233</v>
      </c>
      <c r="N372" s="47" t="s">
        <v>192</v>
      </c>
      <c r="AM372" s="29">
        <v>34</v>
      </c>
      <c r="AN372" s="29">
        <v>21</v>
      </c>
    </row>
    <row r="373" spans="1:40" x14ac:dyDescent="0.35">
      <c r="A373" s="114">
        <v>42464</v>
      </c>
      <c r="B373" s="115">
        <v>0.43254629629629626</v>
      </c>
      <c r="C373" s="116">
        <v>581</v>
      </c>
      <c r="D373" s="116">
        <v>0.37759999999999999</v>
      </c>
      <c r="E373" s="116">
        <v>10.98</v>
      </c>
      <c r="F373" s="116">
        <v>8.0500000000000007</v>
      </c>
      <c r="G373" s="116">
        <v>10.9</v>
      </c>
      <c r="K373" s="28">
        <v>173</v>
      </c>
      <c r="AM373" s="29">
        <v>34</v>
      </c>
      <c r="AN373" s="29">
        <v>21</v>
      </c>
    </row>
    <row r="374" spans="1:40" x14ac:dyDescent="0.35">
      <c r="A374" s="114">
        <v>42467</v>
      </c>
      <c r="B374" s="117">
        <v>0.41631944444444446</v>
      </c>
      <c r="C374" s="116">
        <v>609</v>
      </c>
      <c r="D374" s="116">
        <v>0.39589999999999997</v>
      </c>
      <c r="E374" s="116">
        <v>13.05</v>
      </c>
      <c r="F374" s="116">
        <v>8.16</v>
      </c>
      <c r="G374" s="116">
        <v>9.6</v>
      </c>
      <c r="K374" s="54">
        <v>201</v>
      </c>
      <c r="AM374" s="29">
        <v>34</v>
      </c>
      <c r="AN374" s="29">
        <v>21</v>
      </c>
    </row>
    <row r="375" spans="1:40" x14ac:dyDescent="0.35">
      <c r="A375" s="70">
        <v>42471</v>
      </c>
      <c r="B375" s="58">
        <v>0.42211805555555554</v>
      </c>
      <c r="C375" s="29">
        <v>534</v>
      </c>
      <c r="D375" s="29">
        <v>0.34710000000000002</v>
      </c>
      <c r="E375" s="29">
        <v>11.9</v>
      </c>
      <c r="F375" s="29">
        <v>8.0299999999999994</v>
      </c>
      <c r="G375" s="29">
        <v>9.6999999999999993</v>
      </c>
      <c r="K375" s="54">
        <v>798</v>
      </c>
      <c r="AM375" s="29">
        <v>34</v>
      </c>
      <c r="AN375" s="29">
        <v>21</v>
      </c>
    </row>
    <row r="376" spans="1:40" x14ac:dyDescent="0.35">
      <c r="A376" s="70">
        <v>42473</v>
      </c>
      <c r="B376" s="55">
        <v>0.39613425925925921</v>
      </c>
      <c r="C376" s="29">
        <v>534</v>
      </c>
      <c r="D376" s="29">
        <v>0.34710000000000002</v>
      </c>
      <c r="E376" s="29">
        <v>12.3</v>
      </c>
      <c r="F376" s="29">
        <v>8</v>
      </c>
      <c r="G376" s="29">
        <v>9</v>
      </c>
      <c r="K376" s="54">
        <v>120</v>
      </c>
      <c r="AM376" s="29">
        <v>34</v>
      </c>
      <c r="AN376" s="29">
        <v>21</v>
      </c>
    </row>
    <row r="377" spans="1:40" x14ac:dyDescent="0.35">
      <c r="A377" s="70">
        <v>42485</v>
      </c>
      <c r="B377" s="55">
        <v>0.4481944444444444</v>
      </c>
      <c r="C377" s="29">
        <v>544</v>
      </c>
      <c r="D377" s="29">
        <v>0.35360000000000003</v>
      </c>
      <c r="E377" s="29">
        <v>8.16</v>
      </c>
      <c r="F377" s="29">
        <v>8.06</v>
      </c>
      <c r="G377" s="29">
        <v>17.100000000000001</v>
      </c>
      <c r="K377" s="28">
        <v>86</v>
      </c>
      <c r="L377" s="45">
        <f>AVERAGE(K373:K377)</f>
        <v>275.60000000000002</v>
      </c>
      <c r="M377" s="46">
        <f>GEOMEAN(K373:K377)</f>
        <v>195.60725106702975</v>
      </c>
      <c r="N377" s="47" t="s">
        <v>193</v>
      </c>
      <c r="AM377" s="29">
        <v>34</v>
      </c>
      <c r="AN377" s="29">
        <v>21</v>
      </c>
    </row>
    <row r="378" spans="1:40" x14ac:dyDescent="0.35">
      <c r="A378" s="118">
        <v>42506</v>
      </c>
      <c r="B378" s="119">
        <v>0.40520833333333334</v>
      </c>
      <c r="C378" s="120">
        <v>568</v>
      </c>
      <c r="D378" s="120">
        <v>0.36919999999999997</v>
      </c>
      <c r="E378" s="120">
        <v>9.07</v>
      </c>
      <c r="F378" s="120">
        <v>8.01</v>
      </c>
      <c r="G378" s="120">
        <v>14</v>
      </c>
      <c r="K378" s="54">
        <v>160</v>
      </c>
      <c r="AM378" s="29">
        <v>34</v>
      </c>
      <c r="AN378" s="29">
        <v>21</v>
      </c>
    </row>
    <row r="379" spans="1:40" x14ac:dyDescent="0.35">
      <c r="A379" s="118">
        <v>42508</v>
      </c>
      <c r="B379" s="119">
        <v>0.38318287037037035</v>
      </c>
      <c r="C379" s="120">
        <v>566</v>
      </c>
      <c r="D379" s="120">
        <v>0.3679</v>
      </c>
      <c r="E379" s="120">
        <v>7.32</v>
      </c>
      <c r="F379" s="120">
        <v>7.83</v>
      </c>
      <c r="G379" s="120">
        <v>15.2</v>
      </c>
      <c r="K379" s="54">
        <v>145</v>
      </c>
      <c r="AM379" s="29">
        <v>34</v>
      </c>
      <c r="AN379" s="29">
        <v>21</v>
      </c>
    </row>
    <row r="380" spans="1:40" x14ac:dyDescent="0.35">
      <c r="A380" s="70">
        <v>42513</v>
      </c>
      <c r="B380" s="58">
        <v>0.40089120370370374</v>
      </c>
      <c r="C380" s="29">
        <v>571</v>
      </c>
      <c r="D380" s="29">
        <v>0.37109999999999999</v>
      </c>
      <c r="E380" s="29">
        <v>10.31</v>
      </c>
      <c r="F380" s="29">
        <v>7.97</v>
      </c>
      <c r="G380" s="29">
        <v>17.899999999999999</v>
      </c>
      <c r="K380" s="54">
        <v>146</v>
      </c>
      <c r="AM380" s="29">
        <v>34</v>
      </c>
      <c r="AN380" s="29">
        <v>21</v>
      </c>
    </row>
    <row r="381" spans="1:40" x14ac:dyDescent="0.35">
      <c r="A381" s="70">
        <v>42515</v>
      </c>
      <c r="B381" s="55">
        <v>0.38877314814814817</v>
      </c>
      <c r="C381" s="29">
        <v>576</v>
      </c>
      <c r="D381" s="29">
        <v>0.377</v>
      </c>
      <c r="E381" s="29">
        <v>6.25</v>
      </c>
      <c r="F381" s="29">
        <v>8.0299999999999994</v>
      </c>
      <c r="G381" s="29">
        <v>20.399999999999999</v>
      </c>
      <c r="K381" s="54">
        <v>134</v>
      </c>
      <c r="AM381" s="29">
        <v>34</v>
      </c>
      <c r="AN381" s="29">
        <v>21</v>
      </c>
    </row>
    <row r="382" spans="1:40" x14ac:dyDescent="0.35">
      <c r="A382" s="70">
        <v>42521</v>
      </c>
      <c r="B382" s="58">
        <v>0.42329861111111117</v>
      </c>
      <c r="C382" s="29">
        <v>528</v>
      </c>
      <c r="D382" s="29">
        <v>0.34449999999999997</v>
      </c>
      <c r="E382" s="29">
        <v>6.28</v>
      </c>
      <c r="F382" s="29">
        <v>7.83</v>
      </c>
      <c r="G382" s="29">
        <v>23</v>
      </c>
      <c r="K382" s="54">
        <v>231</v>
      </c>
      <c r="L382" s="45">
        <f>AVERAGE(K378:K382)</f>
        <v>163.19999999999999</v>
      </c>
      <c r="M382" s="46">
        <f>GEOMEAN(K378:K382)</f>
        <v>159.99688366767077</v>
      </c>
      <c r="N382" s="47" t="s">
        <v>194</v>
      </c>
      <c r="AM382" s="29">
        <v>34</v>
      </c>
      <c r="AN382" s="29">
        <v>21</v>
      </c>
    </row>
    <row r="383" spans="1:40" x14ac:dyDescent="0.35">
      <c r="A383" s="121">
        <v>42528</v>
      </c>
      <c r="B383" s="122">
        <v>0.36797453703703703</v>
      </c>
      <c r="C383" s="123">
        <v>544</v>
      </c>
      <c r="D383" s="123">
        <v>0.35099999999999998</v>
      </c>
      <c r="E383" s="123">
        <v>5.62</v>
      </c>
      <c r="F383" s="123">
        <v>7.8</v>
      </c>
      <c r="G383" s="123">
        <v>22</v>
      </c>
      <c r="K383" s="54">
        <v>763</v>
      </c>
      <c r="AM383" s="29">
        <v>34</v>
      </c>
      <c r="AN383" s="29">
        <v>21</v>
      </c>
    </row>
    <row r="384" spans="1:40" x14ac:dyDescent="0.35">
      <c r="A384" s="121">
        <v>42530</v>
      </c>
      <c r="B384" s="122">
        <v>0.39097222222222222</v>
      </c>
      <c r="C384" s="123">
        <v>560</v>
      </c>
      <c r="D384" s="123">
        <v>0.36399999999999999</v>
      </c>
      <c r="E384" s="123">
        <v>5.4</v>
      </c>
      <c r="F384" s="123">
        <v>7.8</v>
      </c>
      <c r="G384" s="123">
        <v>21.4</v>
      </c>
      <c r="K384" s="54">
        <v>364</v>
      </c>
      <c r="AM384" s="29">
        <v>34</v>
      </c>
      <c r="AN384" s="29">
        <v>21</v>
      </c>
    </row>
    <row r="385" spans="1:40" x14ac:dyDescent="0.35">
      <c r="A385" s="70">
        <v>42534</v>
      </c>
      <c r="B385" s="55">
        <v>0.3996527777777778</v>
      </c>
      <c r="C385" s="29">
        <v>551</v>
      </c>
      <c r="D385" s="29">
        <v>0.35749999999999998</v>
      </c>
      <c r="E385" s="29">
        <v>5.71</v>
      </c>
      <c r="F385" s="29">
        <v>7.84</v>
      </c>
      <c r="G385" s="29">
        <v>24.3</v>
      </c>
      <c r="K385" s="54">
        <v>408</v>
      </c>
      <c r="AM385" s="29">
        <v>34</v>
      </c>
      <c r="AN385" s="29">
        <v>21</v>
      </c>
    </row>
    <row r="386" spans="1:40" x14ac:dyDescent="0.35">
      <c r="A386" s="124">
        <v>42541</v>
      </c>
      <c r="B386" s="125">
        <v>0.42422453703703705</v>
      </c>
      <c r="C386" s="126">
        <v>551</v>
      </c>
      <c r="D386" s="126">
        <v>0.35749999999999998</v>
      </c>
      <c r="E386" s="126">
        <v>5.67</v>
      </c>
      <c r="F386" s="126">
        <v>7.85</v>
      </c>
      <c r="G386" s="126">
        <v>26.1</v>
      </c>
      <c r="K386" s="54">
        <v>529</v>
      </c>
      <c r="AM386" s="29">
        <v>34</v>
      </c>
      <c r="AN386" s="29">
        <v>21</v>
      </c>
    </row>
    <row r="387" spans="1:40" x14ac:dyDescent="0.35">
      <c r="A387" s="124">
        <v>42550</v>
      </c>
      <c r="B387" s="125">
        <v>0.39232638888888888</v>
      </c>
      <c r="C387" s="126">
        <v>528</v>
      </c>
      <c r="D387" s="126">
        <v>0.34449999999999997</v>
      </c>
      <c r="E387" s="126">
        <v>4.75</v>
      </c>
      <c r="F387" s="126">
        <v>8.0399999999999991</v>
      </c>
      <c r="G387" s="126">
        <v>24</v>
      </c>
      <c r="K387" s="54">
        <v>354</v>
      </c>
      <c r="L387" s="45">
        <f>AVERAGE(K383:K387)</f>
        <v>483.6</v>
      </c>
      <c r="M387" s="46">
        <f>GEOMEAN(K383:K387)</f>
        <v>462.75274513826423</v>
      </c>
      <c r="N387" s="47" t="s">
        <v>195</v>
      </c>
      <c r="AM387" s="29">
        <v>34</v>
      </c>
      <c r="AN387" s="29">
        <v>21</v>
      </c>
    </row>
    <row r="388" spans="1:40" x14ac:dyDescent="0.35">
      <c r="A388" s="70">
        <v>42557</v>
      </c>
      <c r="B388" s="55">
        <v>0.39831018518518518</v>
      </c>
      <c r="C388" s="29">
        <v>516</v>
      </c>
      <c r="D388" s="29">
        <v>0.33800000000000002</v>
      </c>
      <c r="E388" s="29">
        <v>5.93</v>
      </c>
      <c r="F388" s="29">
        <v>7.82</v>
      </c>
      <c r="G388" s="29">
        <v>23.8</v>
      </c>
      <c r="K388" s="54">
        <v>2224</v>
      </c>
      <c r="AM388" s="29">
        <v>34</v>
      </c>
      <c r="AN388" s="29">
        <v>21</v>
      </c>
    </row>
    <row r="389" spans="1:40" x14ac:dyDescent="0.35">
      <c r="A389" s="70">
        <v>42562</v>
      </c>
      <c r="B389" s="55">
        <v>0.44268518518518518</v>
      </c>
      <c r="C389" s="29">
        <v>511</v>
      </c>
      <c r="D389" s="29">
        <v>0.33150000000000002</v>
      </c>
      <c r="E389" s="29">
        <v>4.78</v>
      </c>
      <c r="F389" s="29">
        <v>7.86</v>
      </c>
      <c r="G389" s="29">
        <v>24.5</v>
      </c>
      <c r="K389" s="28">
        <v>199</v>
      </c>
      <c r="AM389" s="29">
        <v>34</v>
      </c>
      <c r="AN389" s="29">
        <v>21</v>
      </c>
    </row>
    <row r="390" spans="1:40" x14ac:dyDescent="0.35">
      <c r="A390" s="127">
        <v>42572</v>
      </c>
      <c r="B390" s="128">
        <v>0.36471064814814813</v>
      </c>
      <c r="C390" s="129">
        <v>483.1</v>
      </c>
      <c r="D390" s="129">
        <v>0.314</v>
      </c>
      <c r="E390" s="129">
        <v>4.71</v>
      </c>
      <c r="F390" s="129">
        <v>7.74</v>
      </c>
      <c r="G390" s="129">
        <v>26.7</v>
      </c>
      <c r="K390" s="54">
        <v>213</v>
      </c>
      <c r="AM390" s="29">
        <v>34</v>
      </c>
      <c r="AN390" s="29">
        <v>21</v>
      </c>
    </row>
    <row r="391" spans="1:40" x14ac:dyDescent="0.35">
      <c r="A391" s="70">
        <v>42577</v>
      </c>
      <c r="B391" s="55">
        <v>0.4057986111111111</v>
      </c>
      <c r="C391" s="29">
        <v>494</v>
      </c>
      <c r="D391" s="29">
        <v>0.31850000000000001</v>
      </c>
      <c r="E391" s="29">
        <v>4.67</v>
      </c>
      <c r="F391" s="29">
        <v>7.67</v>
      </c>
      <c r="G391" s="29">
        <v>26.7</v>
      </c>
      <c r="K391" s="54">
        <v>143</v>
      </c>
      <c r="AM391" s="29">
        <v>34</v>
      </c>
      <c r="AN391" s="29">
        <v>21</v>
      </c>
    </row>
    <row r="392" spans="1:40" x14ac:dyDescent="0.35">
      <c r="A392" s="70">
        <v>42578</v>
      </c>
      <c r="B392" s="55">
        <v>0.41023148148148153</v>
      </c>
      <c r="C392" s="29">
        <v>529</v>
      </c>
      <c r="D392" s="29">
        <v>0.34449999999999997</v>
      </c>
      <c r="E392" s="29">
        <v>5.25</v>
      </c>
      <c r="F392" s="29">
        <v>7.76</v>
      </c>
      <c r="G392" s="29">
        <v>25.4</v>
      </c>
      <c r="K392" s="54">
        <v>171</v>
      </c>
      <c r="L392" s="45">
        <f>AVERAGE(K388:K392)</f>
        <v>590</v>
      </c>
      <c r="M392" s="46">
        <f>GEOMEAN(K388:K392)</f>
        <v>296.85196093722925</v>
      </c>
      <c r="N392" s="47" t="s">
        <v>196</v>
      </c>
      <c r="O392" s="28">
        <v>2.8</v>
      </c>
      <c r="P392" s="28">
        <v>68.5</v>
      </c>
      <c r="Q392" s="39" t="s">
        <v>115</v>
      </c>
      <c r="R392" s="39" t="s">
        <v>115</v>
      </c>
      <c r="S392" s="39" t="s">
        <v>115</v>
      </c>
      <c r="T392" s="39" t="s">
        <v>115</v>
      </c>
      <c r="U392" s="39" t="s">
        <v>115</v>
      </c>
      <c r="V392" s="39" t="s">
        <v>112</v>
      </c>
      <c r="W392" s="39" t="s">
        <v>115</v>
      </c>
      <c r="X392" s="28">
        <v>48</v>
      </c>
      <c r="Y392" s="39" t="s">
        <v>115</v>
      </c>
      <c r="Z392" s="28">
        <v>0.57999999999999996</v>
      </c>
      <c r="AA392" s="39" t="s">
        <v>115</v>
      </c>
      <c r="AB392" s="28">
        <v>29.5</v>
      </c>
      <c r="AC392" s="39" t="s">
        <v>115</v>
      </c>
      <c r="AD392" s="28">
        <v>215</v>
      </c>
      <c r="AE392" s="39" t="s">
        <v>115</v>
      </c>
      <c r="AF392" s="28">
        <v>65.599999999999994</v>
      </c>
      <c r="AG392" s="28">
        <v>323</v>
      </c>
      <c r="AH392" s="28">
        <v>49300</v>
      </c>
      <c r="AI392" s="28">
        <v>22400</v>
      </c>
      <c r="AJ392" s="28">
        <v>3.3</v>
      </c>
      <c r="AK392" s="39" t="s">
        <v>115</v>
      </c>
      <c r="AL392" s="39" t="s">
        <v>115</v>
      </c>
      <c r="AM392" s="29">
        <v>34</v>
      </c>
      <c r="AN392" s="29">
        <v>21</v>
      </c>
    </row>
    <row r="393" spans="1:40" x14ac:dyDescent="0.35">
      <c r="A393" s="130">
        <v>42583</v>
      </c>
      <c r="B393" s="131">
        <v>0.41262731481481479</v>
      </c>
      <c r="C393" s="132">
        <v>479.7</v>
      </c>
      <c r="D393" s="132">
        <v>0.312</v>
      </c>
      <c r="E393" s="132">
        <v>5.16</v>
      </c>
      <c r="F393" s="132">
        <v>7.76</v>
      </c>
      <c r="G393" s="132">
        <v>25.3</v>
      </c>
      <c r="K393" s="54">
        <v>1126</v>
      </c>
      <c r="AM393" s="29">
        <v>34</v>
      </c>
      <c r="AN393" s="29">
        <v>21</v>
      </c>
    </row>
    <row r="394" spans="1:40" x14ac:dyDescent="0.35">
      <c r="A394" s="133">
        <v>42585</v>
      </c>
      <c r="B394" s="134">
        <v>0.40327546296296296</v>
      </c>
      <c r="C394" s="135">
        <v>515</v>
      </c>
      <c r="D394" s="135">
        <v>0.33800000000000002</v>
      </c>
      <c r="E394" s="135">
        <v>5.71</v>
      </c>
      <c r="F394" s="135">
        <v>8.0399999999999991</v>
      </c>
      <c r="G394" s="135">
        <v>25.8</v>
      </c>
      <c r="K394" s="54">
        <v>594</v>
      </c>
      <c r="AM394" s="29">
        <v>34</v>
      </c>
      <c r="AN394" s="29">
        <v>21</v>
      </c>
    </row>
    <row r="395" spans="1:40" x14ac:dyDescent="0.35">
      <c r="A395" s="133">
        <v>42586</v>
      </c>
      <c r="B395" s="134">
        <v>0.38665509259259262</v>
      </c>
      <c r="C395" s="135">
        <v>523</v>
      </c>
      <c r="D395" s="135">
        <v>0.33800000000000002</v>
      </c>
      <c r="E395" s="135">
        <v>4.62</v>
      </c>
      <c r="F395" s="135">
        <v>7.72</v>
      </c>
      <c r="G395" s="135">
        <v>26.3</v>
      </c>
      <c r="K395" s="54">
        <v>404</v>
      </c>
      <c r="AM395" s="29">
        <v>34</v>
      </c>
      <c r="AN395" s="29">
        <v>21</v>
      </c>
    </row>
    <row r="396" spans="1:40" x14ac:dyDescent="0.35">
      <c r="A396" s="136">
        <v>42598</v>
      </c>
      <c r="B396" s="137">
        <v>0.44787037037037036</v>
      </c>
      <c r="C396" s="138">
        <v>416.2</v>
      </c>
      <c r="D396" s="138">
        <v>0.27039999999999997</v>
      </c>
      <c r="E396" s="138">
        <v>5.53</v>
      </c>
      <c r="F396" s="138">
        <v>7.95</v>
      </c>
      <c r="G396" s="138">
        <v>24.5</v>
      </c>
      <c r="K396" s="54">
        <v>545</v>
      </c>
      <c r="AM396" s="29">
        <v>34</v>
      </c>
      <c r="AN396" s="29">
        <v>21</v>
      </c>
    </row>
    <row r="397" spans="1:40" x14ac:dyDescent="0.35">
      <c r="A397" s="136">
        <v>42600</v>
      </c>
      <c r="B397" s="137">
        <v>0.38666666666666666</v>
      </c>
      <c r="C397" s="138">
        <v>485.2</v>
      </c>
      <c r="D397" s="138">
        <v>0.31530000000000002</v>
      </c>
      <c r="E397" s="138">
        <v>5.67</v>
      </c>
      <c r="F397" s="138">
        <v>7.84</v>
      </c>
      <c r="G397" s="138">
        <v>25</v>
      </c>
      <c r="K397" s="54">
        <v>185</v>
      </c>
      <c r="L397" s="45">
        <f>AVERAGE(K393:K397)</f>
        <v>570.79999999999995</v>
      </c>
      <c r="M397" s="46">
        <f>GEOMEAN(K393:K397)</f>
        <v>486.46868185394311</v>
      </c>
      <c r="N397" s="47" t="s">
        <v>197</v>
      </c>
      <c r="AM397" s="29">
        <v>34</v>
      </c>
      <c r="AN397" s="29">
        <v>21</v>
      </c>
    </row>
    <row r="398" spans="1:40" x14ac:dyDescent="0.35">
      <c r="A398" s="139">
        <v>42628</v>
      </c>
      <c r="B398" s="140">
        <v>0.46262731481481478</v>
      </c>
      <c r="C398" s="141">
        <v>559</v>
      </c>
      <c r="D398" s="141">
        <v>0.36399999999999999</v>
      </c>
      <c r="E398" s="141">
        <v>5.78</v>
      </c>
      <c r="F398" s="141">
        <v>7.77</v>
      </c>
      <c r="G398" s="141">
        <v>22.4</v>
      </c>
      <c r="K398" s="54">
        <v>285</v>
      </c>
      <c r="AM398" s="29">
        <v>34</v>
      </c>
      <c r="AN398" s="29">
        <v>21</v>
      </c>
    </row>
    <row r="399" spans="1:40" x14ac:dyDescent="0.35">
      <c r="A399" s="139">
        <v>42628</v>
      </c>
      <c r="B399" s="140">
        <v>0.44577546296296294</v>
      </c>
      <c r="C399" s="141">
        <v>562</v>
      </c>
      <c r="D399" s="141">
        <v>0.36399999999999999</v>
      </c>
      <c r="E399" s="141">
        <v>5.88</v>
      </c>
      <c r="F399" s="141">
        <v>7.53</v>
      </c>
      <c r="G399" s="141">
        <v>22.3</v>
      </c>
      <c r="K399" s="54">
        <v>285</v>
      </c>
      <c r="AM399" s="29">
        <v>34</v>
      </c>
      <c r="AN399" s="29">
        <v>21</v>
      </c>
    </row>
    <row r="400" spans="1:40" x14ac:dyDescent="0.35">
      <c r="A400" s="70">
        <v>42634</v>
      </c>
      <c r="B400" s="58">
        <v>0.39874999999999999</v>
      </c>
      <c r="C400" s="29">
        <v>526</v>
      </c>
      <c r="D400" s="29">
        <v>0.34449999999999997</v>
      </c>
      <c r="E400" s="29">
        <v>5.53</v>
      </c>
      <c r="F400" s="29">
        <v>7.85</v>
      </c>
      <c r="G400" s="29">
        <v>22.5</v>
      </c>
      <c r="K400" s="54">
        <v>201</v>
      </c>
      <c r="AM400" s="29">
        <v>34</v>
      </c>
      <c r="AN400" s="29">
        <v>21</v>
      </c>
    </row>
    <row r="401" spans="1:40" x14ac:dyDescent="0.35">
      <c r="A401" s="142">
        <v>42640</v>
      </c>
      <c r="B401" s="143">
        <v>0.45042824074074073</v>
      </c>
      <c r="C401" s="144">
        <v>485.2</v>
      </c>
      <c r="D401" s="144">
        <v>0.31530000000000002</v>
      </c>
      <c r="E401" s="144">
        <v>5.94</v>
      </c>
      <c r="F401" s="144">
        <v>7.81</v>
      </c>
      <c r="G401" s="144">
        <v>20.399999999999999</v>
      </c>
      <c r="K401" s="28">
        <v>1145</v>
      </c>
      <c r="AM401" s="29">
        <v>34</v>
      </c>
      <c r="AN401" s="29">
        <v>21</v>
      </c>
    </row>
    <row r="402" spans="1:40" x14ac:dyDescent="0.35">
      <c r="A402" s="142">
        <v>42642</v>
      </c>
      <c r="B402" s="143">
        <v>0.38098379629629631</v>
      </c>
      <c r="C402" s="144">
        <v>490.7</v>
      </c>
      <c r="D402" s="144">
        <v>0.31919999999999998</v>
      </c>
      <c r="E402" s="144">
        <v>7.18</v>
      </c>
      <c r="F402" s="144">
        <v>7.83</v>
      </c>
      <c r="G402" s="144">
        <v>19.100000000000001</v>
      </c>
      <c r="K402" s="28">
        <v>663</v>
      </c>
      <c r="L402" s="45">
        <f>AVERAGE(K398:K402)</f>
        <v>515.79999999999995</v>
      </c>
      <c r="M402" s="46">
        <f>GEOMEAN(K398:K402)</f>
        <v>415.56690947041261</v>
      </c>
      <c r="N402" s="47" t="s">
        <v>198</v>
      </c>
      <c r="AM402" s="29">
        <v>34</v>
      </c>
      <c r="AN402" s="29">
        <v>21</v>
      </c>
    </row>
    <row r="403" spans="1:40" x14ac:dyDescent="0.35">
      <c r="A403" s="70">
        <v>42647</v>
      </c>
      <c r="B403" s="55">
        <v>0.45923611111111112</v>
      </c>
      <c r="C403" s="29">
        <v>524</v>
      </c>
      <c r="D403" s="29">
        <v>0.34060000000000001</v>
      </c>
      <c r="E403" s="29">
        <v>7.44</v>
      </c>
      <c r="F403" s="29">
        <v>8.06</v>
      </c>
      <c r="G403" s="29">
        <v>19.399999999999999</v>
      </c>
      <c r="K403" s="54">
        <v>134</v>
      </c>
      <c r="O403" s="28">
        <v>2.2000000000000002</v>
      </c>
      <c r="P403" s="28">
        <v>65.400000000000006</v>
      </c>
      <c r="Q403" s="39" t="s">
        <v>115</v>
      </c>
      <c r="R403" s="39" t="s">
        <v>115</v>
      </c>
      <c r="S403" s="39" t="s">
        <v>115</v>
      </c>
      <c r="T403" s="39" t="s">
        <v>115</v>
      </c>
      <c r="U403" s="39" t="s">
        <v>115</v>
      </c>
      <c r="V403" s="39" t="s">
        <v>112</v>
      </c>
      <c r="W403" s="39" t="s">
        <v>115</v>
      </c>
      <c r="X403" s="28">
        <v>40.200000000000003</v>
      </c>
      <c r="Y403" s="39" t="s">
        <v>115</v>
      </c>
      <c r="Z403" s="28">
        <v>0.75</v>
      </c>
      <c r="AA403" s="28">
        <v>0.4</v>
      </c>
      <c r="AB403" s="28">
        <v>28.2</v>
      </c>
      <c r="AC403" s="39" t="s">
        <v>115</v>
      </c>
      <c r="AD403" s="28">
        <v>215</v>
      </c>
      <c r="AE403" s="39" t="s">
        <v>115</v>
      </c>
      <c r="AF403" s="28">
        <v>41.6</v>
      </c>
      <c r="AG403" s="28">
        <v>300</v>
      </c>
      <c r="AH403" s="28">
        <v>51100</v>
      </c>
      <c r="AI403" s="28">
        <v>21300</v>
      </c>
      <c r="AJ403" s="28">
        <v>3.7</v>
      </c>
      <c r="AK403" s="39" t="s">
        <v>115</v>
      </c>
      <c r="AL403" s="39" t="s">
        <v>115</v>
      </c>
      <c r="AM403" s="29">
        <v>34</v>
      </c>
      <c r="AN403" s="29">
        <v>21</v>
      </c>
    </row>
    <row r="404" spans="1:40" x14ac:dyDescent="0.35">
      <c r="A404" s="145">
        <v>42653</v>
      </c>
      <c r="B404" s="146">
        <v>0.39797453703703706</v>
      </c>
      <c r="C404" s="147">
        <v>521</v>
      </c>
      <c r="D404" s="147">
        <v>0.3387</v>
      </c>
      <c r="E404" s="147">
        <v>9.7200000000000006</v>
      </c>
      <c r="F404" s="147">
        <v>8.1300000000000008</v>
      </c>
      <c r="G404" s="147">
        <v>16.7</v>
      </c>
      <c r="K404" s="54">
        <v>246</v>
      </c>
      <c r="AM404" s="29">
        <v>34</v>
      </c>
      <c r="AN404" s="29">
        <v>21</v>
      </c>
    </row>
    <row r="405" spans="1:40" x14ac:dyDescent="0.35">
      <c r="A405" s="70">
        <v>42662</v>
      </c>
      <c r="B405" s="55">
        <v>0.39986111111111106</v>
      </c>
      <c r="C405" s="29">
        <v>555</v>
      </c>
      <c r="D405" s="29">
        <v>0.36080000000000001</v>
      </c>
      <c r="E405" s="29">
        <v>8.65</v>
      </c>
      <c r="F405" s="29">
        <v>8.09</v>
      </c>
      <c r="G405" s="29">
        <v>18.8</v>
      </c>
      <c r="K405" s="54">
        <v>143</v>
      </c>
      <c r="AM405" s="29">
        <v>34</v>
      </c>
      <c r="AN405" s="29">
        <v>21</v>
      </c>
    </row>
    <row r="406" spans="1:40" x14ac:dyDescent="0.35">
      <c r="A406" s="148">
        <v>42667</v>
      </c>
      <c r="B406" s="149">
        <v>0.41667824074074072</v>
      </c>
      <c r="C406" s="150">
        <v>508</v>
      </c>
      <c r="D406" s="150">
        <v>0.33019999999999999</v>
      </c>
      <c r="E406" s="150">
        <v>8.17</v>
      </c>
      <c r="F406" s="150">
        <v>8.09</v>
      </c>
      <c r="G406" s="150">
        <v>15.4</v>
      </c>
      <c r="K406" s="54">
        <v>335</v>
      </c>
      <c r="AM406" s="29">
        <v>34</v>
      </c>
      <c r="AN406" s="29">
        <v>21</v>
      </c>
    </row>
    <row r="407" spans="1:40" x14ac:dyDescent="0.35">
      <c r="A407" s="148">
        <v>42670</v>
      </c>
      <c r="B407" s="149">
        <v>0.4158101851851852</v>
      </c>
      <c r="C407" s="150">
        <v>548</v>
      </c>
      <c r="D407" s="150">
        <v>0.35620000000000002</v>
      </c>
      <c r="E407" s="150">
        <v>7.68</v>
      </c>
      <c r="F407" s="150">
        <v>7.92</v>
      </c>
      <c r="G407" s="150">
        <v>15.1</v>
      </c>
      <c r="K407" s="54">
        <v>382</v>
      </c>
      <c r="L407" s="45">
        <f>AVERAGE(K403:K407)</f>
        <v>248</v>
      </c>
      <c r="M407" s="46">
        <f>GEOMEAN(K403:K407)</f>
        <v>227.03709570092587</v>
      </c>
      <c r="N407" s="47" t="s">
        <v>199</v>
      </c>
      <c r="AM407" s="29">
        <v>34</v>
      </c>
      <c r="AN407" s="29">
        <v>21</v>
      </c>
    </row>
    <row r="408" spans="1:40" x14ac:dyDescent="0.35">
      <c r="A408" s="70">
        <v>42675</v>
      </c>
      <c r="B408" s="55">
        <v>0.43356481481481479</v>
      </c>
      <c r="C408" s="29">
        <v>568</v>
      </c>
      <c r="D408" s="29">
        <v>0.36919999999999997</v>
      </c>
      <c r="E408" s="29">
        <v>8.36</v>
      </c>
      <c r="F408" s="29">
        <v>7.85</v>
      </c>
      <c r="G408" s="29">
        <v>14.5</v>
      </c>
      <c r="K408" s="54">
        <v>108</v>
      </c>
      <c r="AM408" s="29">
        <v>34</v>
      </c>
      <c r="AN408" s="29">
        <v>21</v>
      </c>
    </row>
    <row r="409" spans="1:40" x14ac:dyDescent="0.35">
      <c r="A409" s="70">
        <v>42677</v>
      </c>
      <c r="B409" s="55">
        <v>0.41724537037037041</v>
      </c>
      <c r="C409" s="29">
        <v>576</v>
      </c>
      <c r="D409" s="29">
        <v>0.37440000000000001</v>
      </c>
      <c r="E409" s="29">
        <v>6.93</v>
      </c>
      <c r="F409" s="29">
        <v>7.82</v>
      </c>
      <c r="G409" s="29">
        <v>16.399999999999999</v>
      </c>
      <c r="K409" s="54">
        <v>231</v>
      </c>
      <c r="AM409" s="29">
        <v>34</v>
      </c>
      <c r="AN409" s="29">
        <v>21</v>
      </c>
    </row>
    <row r="410" spans="1:40" x14ac:dyDescent="0.35">
      <c r="A410" s="151">
        <v>42681</v>
      </c>
      <c r="B410" s="152">
        <v>0.41523148148148148</v>
      </c>
      <c r="C410" s="153">
        <v>572</v>
      </c>
      <c r="D410" s="153">
        <v>0.37180000000000002</v>
      </c>
      <c r="E410" s="153">
        <v>9.5500000000000007</v>
      </c>
      <c r="F410" s="153">
        <v>7.81</v>
      </c>
      <c r="G410" s="153">
        <v>12.8</v>
      </c>
      <c r="K410" s="54">
        <v>52</v>
      </c>
      <c r="AM410" s="29">
        <v>34</v>
      </c>
      <c r="AN410" s="29">
        <v>21</v>
      </c>
    </row>
    <row r="411" spans="1:40" x14ac:dyDescent="0.35">
      <c r="A411" s="70">
        <v>42688</v>
      </c>
      <c r="B411" s="55">
        <v>0.40892361111111114</v>
      </c>
      <c r="C411" s="29">
        <v>578</v>
      </c>
      <c r="D411" s="29">
        <v>0.37569999999999998</v>
      </c>
      <c r="E411" s="29">
        <v>10.58</v>
      </c>
      <c r="F411" s="29">
        <v>7.88</v>
      </c>
      <c r="G411" s="29">
        <v>8.5</v>
      </c>
      <c r="K411" s="54">
        <v>134</v>
      </c>
      <c r="AM411" s="29">
        <v>34</v>
      </c>
      <c r="AN411" s="29">
        <v>21</v>
      </c>
    </row>
    <row r="412" spans="1:40" x14ac:dyDescent="0.35">
      <c r="A412" s="63">
        <v>42690</v>
      </c>
      <c r="B412" s="55">
        <v>0.43533564814814812</v>
      </c>
      <c r="C412" s="29">
        <v>606</v>
      </c>
      <c r="D412" s="29">
        <v>0.39389999999999997</v>
      </c>
      <c r="E412" s="29">
        <v>11.63</v>
      </c>
      <c r="F412" s="29">
        <v>7.98</v>
      </c>
      <c r="G412" s="29">
        <v>10.3</v>
      </c>
      <c r="K412" s="28">
        <v>10</v>
      </c>
      <c r="L412" s="45">
        <f>AVERAGE(K408:K412)</f>
        <v>107</v>
      </c>
      <c r="M412" s="46">
        <f>GEOMEAN(K408:K412)</f>
        <v>70.473976205433956</v>
      </c>
      <c r="N412" s="47" t="s">
        <v>200</v>
      </c>
      <c r="AM412" s="29">
        <v>34</v>
      </c>
      <c r="AN412" s="29">
        <v>21</v>
      </c>
    </row>
    <row r="413" spans="1:40" x14ac:dyDescent="0.35">
      <c r="A413" s="154">
        <v>42709</v>
      </c>
      <c r="B413" s="155">
        <v>0.40443287037037035</v>
      </c>
      <c r="C413" s="156">
        <v>585</v>
      </c>
      <c r="D413" s="156">
        <v>0.38019999999999998</v>
      </c>
      <c r="E413" s="156">
        <v>11.82</v>
      </c>
      <c r="F413" s="156">
        <v>7.96</v>
      </c>
      <c r="G413" s="156">
        <v>6.4</v>
      </c>
      <c r="K413" s="28">
        <v>158</v>
      </c>
      <c r="AM413" s="29">
        <v>34</v>
      </c>
      <c r="AN413" s="29">
        <v>21</v>
      </c>
    </row>
    <row r="414" spans="1:40" x14ac:dyDescent="0.35">
      <c r="A414" s="154">
        <v>42712</v>
      </c>
      <c r="B414" s="155">
        <v>0.42357638888888888</v>
      </c>
      <c r="C414" s="156">
        <v>596</v>
      </c>
      <c r="D414" s="156">
        <v>0.38740000000000002</v>
      </c>
      <c r="E414" s="156">
        <v>12.07</v>
      </c>
      <c r="F414" s="156">
        <v>8.0299999999999994</v>
      </c>
      <c r="G414" s="156">
        <v>4.0999999999999996</v>
      </c>
      <c r="K414" s="28">
        <v>41</v>
      </c>
      <c r="AM414" s="29">
        <v>34</v>
      </c>
      <c r="AN414" s="29">
        <v>21</v>
      </c>
    </row>
    <row r="415" spans="1:40" x14ac:dyDescent="0.35">
      <c r="A415" s="70">
        <v>42719</v>
      </c>
      <c r="G415" s="27" t="s">
        <v>113</v>
      </c>
      <c r="AM415" s="29">
        <v>34</v>
      </c>
      <c r="AN415" s="29">
        <v>21</v>
      </c>
    </row>
    <row r="416" spans="1:40" x14ac:dyDescent="0.35">
      <c r="A416" s="157">
        <v>42724</v>
      </c>
      <c r="G416" s="27" t="s">
        <v>113</v>
      </c>
      <c r="L416" s="45">
        <f>AVERAGE(K412:K416)</f>
        <v>69.666666666666671</v>
      </c>
      <c r="M416" s="46">
        <f>GEOMEAN(K412:K416)</f>
        <v>40.161844277562288</v>
      </c>
      <c r="N416" s="47" t="s">
        <v>201</v>
      </c>
      <c r="AM416" s="29">
        <v>34</v>
      </c>
      <c r="AN416" s="29">
        <v>21</v>
      </c>
    </row>
    <row r="417" spans="1:40" x14ac:dyDescent="0.35">
      <c r="A417" s="70">
        <v>42739</v>
      </c>
      <c r="B417" s="55">
        <v>0.40149305555555559</v>
      </c>
      <c r="C417" s="29">
        <v>589</v>
      </c>
      <c r="D417" s="29">
        <v>0.38290000000000002</v>
      </c>
      <c r="E417" s="29">
        <v>12.93</v>
      </c>
      <c r="F417" s="29">
        <v>8.0299999999999994</v>
      </c>
      <c r="G417" s="29">
        <v>3.5</v>
      </c>
      <c r="K417" s="28">
        <v>228</v>
      </c>
      <c r="AM417" s="29">
        <v>34</v>
      </c>
      <c r="AN417" s="29">
        <v>21</v>
      </c>
    </row>
    <row r="418" spans="1:40" x14ac:dyDescent="0.35">
      <c r="A418" s="157">
        <v>42744</v>
      </c>
      <c r="G418" s="27" t="s">
        <v>113</v>
      </c>
      <c r="AM418" s="29">
        <v>34</v>
      </c>
      <c r="AN418" s="29">
        <v>21</v>
      </c>
    </row>
    <row r="419" spans="1:40" x14ac:dyDescent="0.35">
      <c r="A419" s="70">
        <v>42747</v>
      </c>
      <c r="B419" s="55">
        <v>0.46202546296296299</v>
      </c>
      <c r="C419" s="29">
        <v>660</v>
      </c>
      <c r="D419" s="29">
        <v>0.42899999999999999</v>
      </c>
      <c r="E419" s="29">
        <v>13.41</v>
      </c>
      <c r="F419" s="29">
        <v>8.89</v>
      </c>
      <c r="G419" s="29">
        <v>5.0999999999999996</v>
      </c>
      <c r="K419" s="54">
        <v>199</v>
      </c>
      <c r="AM419" s="29">
        <v>34</v>
      </c>
      <c r="AN419" s="29">
        <v>21</v>
      </c>
    </row>
    <row r="420" spans="1:40" x14ac:dyDescent="0.35">
      <c r="A420" s="70">
        <v>42753</v>
      </c>
      <c r="B420" s="55">
        <v>0.39177083333333335</v>
      </c>
      <c r="C420" s="29">
        <v>608</v>
      </c>
      <c r="D420" s="29">
        <v>0.3952</v>
      </c>
      <c r="E420" s="29">
        <v>14.39</v>
      </c>
      <c r="F420" s="29">
        <v>8.0399999999999991</v>
      </c>
      <c r="G420" s="29">
        <v>4.0999999999999996</v>
      </c>
      <c r="K420" s="54">
        <v>231</v>
      </c>
      <c r="AM420" s="29">
        <v>34</v>
      </c>
      <c r="AN420" s="29">
        <v>21</v>
      </c>
    </row>
    <row r="421" spans="1:40" x14ac:dyDescent="0.35">
      <c r="A421" s="158">
        <v>42760</v>
      </c>
      <c r="B421" s="159">
        <v>0.3911458333333333</v>
      </c>
      <c r="C421" s="160">
        <v>541</v>
      </c>
      <c r="D421" s="160">
        <v>0.35170000000000001</v>
      </c>
      <c r="E421" s="160">
        <v>12.74</v>
      </c>
      <c r="F421" s="160">
        <v>7.75</v>
      </c>
      <c r="G421" s="160">
        <v>6.6</v>
      </c>
      <c r="K421" s="28">
        <v>97</v>
      </c>
      <c r="L421" s="45">
        <f>AVERAGE(K417:K422)</f>
        <v>172.8</v>
      </c>
      <c r="M421" s="46">
        <f>GEOMEAN(K417:K422)</f>
        <v>161.7780614660758</v>
      </c>
      <c r="N421" s="47" t="s">
        <v>202</v>
      </c>
      <c r="AM421" s="29">
        <v>34</v>
      </c>
      <c r="AN421" s="29">
        <v>21</v>
      </c>
    </row>
    <row r="422" spans="1:40" x14ac:dyDescent="0.35">
      <c r="A422" s="70">
        <v>42766</v>
      </c>
      <c r="B422" s="55">
        <v>0.41484953703703703</v>
      </c>
      <c r="C422" s="29">
        <v>584</v>
      </c>
      <c r="D422" s="29">
        <v>0.37959999999999999</v>
      </c>
      <c r="E422" s="29">
        <v>12.81</v>
      </c>
      <c r="F422" s="29">
        <v>7.74</v>
      </c>
      <c r="G422" s="29">
        <v>3.7</v>
      </c>
      <c r="K422" s="28">
        <v>109</v>
      </c>
      <c r="AM422" s="29">
        <v>34</v>
      </c>
      <c r="AN422" s="29">
        <v>21</v>
      </c>
    </row>
    <row r="423" spans="1:40" x14ac:dyDescent="0.35">
      <c r="A423" s="161">
        <v>42772</v>
      </c>
      <c r="B423" s="162">
        <v>0.42807870370370371</v>
      </c>
      <c r="C423" s="163">
        <v>595</v>
      </c>
      <c r="D423" s="163">
        <v>0.38679999999999998</v>
      </c>
      <c r="E423" s="163">
        <v>13.83</v>
      </c>
      <c r="F423" s="163">
        <v>7.85</v>
      </c>
      <c r="G423" s="163">
        <v>3.2</v>
      </c>
      <c r="K423" s="28">
        <v>84</v>
      </c>
      <c r="AM423" s="29">
        <v>34</v>
      </c>
      <c r="AN423" s="29">
        <v>21</v>
      </c>
    </row>
    <row r="424" spans="1:40" x14ac:dyDescent="0.35">
      <c r="A424" s="70">
        <v>42780</v>
      </c>
      <c r="B424" s="55">
        <v>0.45987268518518515</v>
      </c>
      <c r="C424" s="29">
        <v>620</v>
      </c>
      <c r="D424" s="29">
        <v>0.40300000000000002</v>
      </c>
      <c r="E424" s="29">
        <v>14.03</v>
      </c>
      <c r="F424" s="29">
        <v>7.84</v>
      </c>
      <c r="G424" s="29">
        <v>5.4</v>
      </c>
      <c r="K424" s="54">
        <v>97</v>
      </c>
      <c r="AM424" s="29">
        <v>34</v>
      </c>
      <c r="AN424" s="29">
        <v>21</v>
      </c>
    </row>
    <row r="425" spans="1:40" x14ac:dyDescent="0.35">
      <c r="A425" s="164">
        <v>42782</v>
      </c>
      <c r="B425" s="165">
        <v>0.38761574074074073</v>
      </c>
      <c r="C425" s="166">
        <v>625</v>
      </c>
      <c r="D425" s="166">
        <v>0.40629999999999999</v>
      </c>
      <c r="E425" s="166">
        <v>13.65</v>
      </c>
      <c r="F425" s="166">
        <v>8.1300000000000008</v>
      </c>
      <c r="G425" s="166">
        <v>4.8</v>
      </c>
      <c r="K425" s="36">
        <v>10</v>
      </c>
      <c r="AM425" s="29">
        <v>34</v>
      </c>
      <c r="AN425" s="29">
        <v>21</v>
      </c>
    </row>
    <row r="426" spans="1:40" x14ac:dyDescent="0.35">
      <c r="A426" s="70">
        <v>42788</v>
      </c>
      <c r="B426" s="55">
        <v>0.39377314814814812</v>
      </c>
      <c r="C426" s="29">
        <v>638</v>
      </c>
      <c r="D426" s="29">
        <v>0.41470000000000001</v>
      </c>
      <c r="E426" s="29">
        <v>11.67</v>
      </c>
      <c r="F426" s="29">
        <v>8.19</v>
      </c>
      <c r="G426" s="29">
        <v>9</v>
      </c>
      <c r="K426" s="54">
        <v>63</v>
      </c>
      <c r="L426" s="45">
        <f>AVERAGE(K422:K427)</f>
        <v>496</v>
      </c>
      <c r="M426" s="46">
        <f>GEOMEAN(K422:K427)</f>
        <v>106.53514784472449</v>
      </c>
      <c r="N426" s="47" t="s">
        <v>203</v>
      </c>
      <c r="AM426" s="29">
        <v>34</v>
      </c>
      <c r="AN426" s="29">
        <v>21</v>
      </c>
    </row>
    <row r="427" spans="1:40" x14ac:dyDescent="0.35">
      <c r="A427" s="70">
        <v>42794</v>
      </c>
      <c r="B427" s="55">
        <v>0.50559027777777776</v>
      </c>
      <c r="C427" s="29">
        <v>623</v>
      </c>
      <c r="D427" s="29">
        <v>0.40500000000000003</v>
      </c>
      <c r="E427" s="29">
        <v>11.88</v>
      </c>
      <c r="F427" s="29">
        <v>8.2200000000000006</v>
      </c>
      <c r="G427" s="29">
        <v>8.6</v>
      </c>
      <c r="K427" s="28">
        <v>2613</v>
      </c>
      <c r="O427" s="39" t="s">
        <v>115</v>
      </c>
      <c r="P427" s="28">
        <v>67.900000000000006</v>
      </c>
      <c r="Q427" s="39" t="s">
        <v>115</v>
      </c>
      <c r="R427" s="39" t="s">
        <v>115</v>
      </c>
      <c r="S427" s="39" t="s">
        <v>115</v>
      </c>
      <c r="T427" s="39" t="s">
        <v>115</v>
      </c>
      <c r="U427" s="39" t="s">
        <v>115</v>
      </c>
      <c r="V427" s="39" t="s">
        <v>112</v>
      </c>
      <c r="W427" s="39" t="s">
        <v>115</v>
      </c>
      <c r="X427" s="28">
        <v>47.7</v>
      </c>
      <c r="Y427" s="39" t="s">
        <v>115</v>
      </c>
      <c r="Z427" s="28">
        <v>1.4</v>
      </c>
      <c r="AA427" s="39" t="s">
        <v>115</v>
      </c>
      <c r="AB427" s="28">
        <v>32.299999999999997</v>
      </c>
      <c r="AC427" s="39" t="s">
        <v>115</v>
      </c>
      <c r="AD427" s="28">
        <v>239</v>
      </c>
      <c r="AE427" s="39" t="s">
        <v>115</v>
      </c>
      <c r="AF427" s="28">
        <v>32.9</v>
      </c>
      <c r="AG427" s="39" t="s">
        <v>115</v>
      </c>
      <c r="AH427" s="28">
        <v>61100</v>
      </c>
      <c r="AI427" s="28">
        <v>21100</v>
      </c>
      <c r="AJ427" s="39" t="s">
        <v>115</v>
      </c>
      <c r="AK427" s="39" t="s">
        <v>115</v>
      </c>
      <c r="AL427" s="39" t="s">
        <v>115</v>
      </c>
      <c r="AM427" s="29">
        <v>34</v>
      </c>
      <c r="AN427" s="29">
        <v>21</v>
      </c>
    </row>
    <row r="428" spans="1:40" x14ac:dyDescent="0.35">
      <c r="A428" s="70">
        <v>42796</v>
      </c>
      <c r="B428" s="55">
        <v>0.41370370370370368</v>
      </c>
      <c r="C428" s="29">
        <v>685</v>
      </c>
      <c r="D428" s="29">
        <v>0.44519999999999998</v>
      </c>
      <c r="E428" s="29">
        <v>13.38</v>
      </c>
      <c r="F428" s="29">
        <v>8.15</v>
      </c>
      <c r="G428" s="29">
        <v>7.9</v>
      </c>
      <c r="K428" s="28">
        <v>246</v>
      </c>
      <c r="AM428" s="29">
        <v>34</v>
      </c>
      <c r="AN428" s="29">
        <v>21</v>
      </c>
    </row>
    <row r="429" spans="1:40" x14ac:dyDescent="0.35">
      <c r="A429" s="70">
        <v>42807</v>
      </c>
      <c r="B429" s="55">
        <v>0.41703703703703704</v>
      </c>
      <c r="C429" s="29">
        <v>626</v>
      </c>
      <c r="D429" s="29">
        <v>0.40689999999999998</v>
      </c>
      <c r="E429" s="29">
        <v>11.57</v>
      </c>
      <c r="F429" s="29">
        <v>7.82</v>
      </c>
      <c r="G429" s="29">
        <v>6.5</v>
      </c>
      <c r="K429" s="36">
        <v>10</v>
      </c>
      <c r="AM429" s="29">
        <v>34</v>
      </c>
      <c r="AN429" s="29">
        <v>21</v>
      </c>
    </row>
    <row r="430" spans="1:40" x14ac:dyDescent="0.35">
      <c r="A430" s="70">
        <v>42817</v>
      </c>
      <c r="B430" s="55">
        <v>0.39050925925925922</v>
      </c>
      <c r="C430" s="29">
        <v>615</v>
      </c>
      <c r="D430" s="29">
        <v>0.39979999999999999</v>
      </c>
      <c r="E430" s="29">
        <v>11.61</v>
      </c>
      <c r="F430" s="29">
        <v>7.98</v>
      </c>
      <c r="G430" s="29">
        <v>6</v>
      </c>
      <c r="K430" s="54">
        <v>72</v>
      </c>
      <c r="AM430" s="29">
        <v>34</v>
      </c>
      <c r="AN430" s="29">
        <v>21</v>
      </c>
    </row>
    <row r="431" spans="1:40" x14ac:dyDescent="0.35">
      <c r="A431" s="70">
        <v>42821</v>
      </c>
      <c r="B431" s="55">
        <v>0.46317129629629633</v>
      </c>
      <c r="C431" s="29">
        <v>642</v>
      </c>
      <c r="D431" s="29">
        <v>0.4173</v>
      </c>
      <c r="E431" s="29">
        <v>10.66</v>
      </c>
      <c r="F431" s="29">
        <v>7.95</v>
      </c>
      <c r="G431" s="29">
        <v>10.9</v>
      </c>
      <c r="K431" s="54">
        <v>109</v>
      </c>
      <c r="AM431" s="29">
        <v>34</v>
      </c>
      <c r="AN431" s="29">
        <v>21</v>
      </c>
    </row>
    <row r="432" spans="1:40" x14ac:dyDescent="0.35">
      <c r="A432" s="70">
        <v>42822</v>
      </c>
      <c r="B432" s="55">
        <v>0.43915509259259261</v>
      </c>
      <c r="C432" s="29">
        <v>649</v>
      </c>
      <c r="D432" s="29">
        <v>0.42180000000000001</v>
      </c>
      <c r="E432" s="29">
        <v>9.91</v>
      </c>
      <c r="F432" s="29">
        <v>7.98</v>
      </c>
      <c r="G432" s="29">
        <v>11.5</v>
      </c>
      <c r="K432" s="54">
        <v>10</v>
      </c>
      <c r="L432" s="45">
        <f>AVERAGE(K428:K432)</f>
        <v>89.4</v>
      </c>
      <c r="M432" s="46">
        <f>GEOMEAN(K428:K432)</f>
        <v>45.408674025711363</v>
      </c>
      <c r="N432" s="47" t="s">
        <v>204</v>
      </c>
      <c r="AM432" s="29">
        <v>34</v>
      </c>
      <c r="AN432" s="29">
        <v>21</v>
      </c>
    </row>
    <row r="433" spans="1:40" x14ac:dyDescent="0.35">
      <c r="A433" s="167">
        <v>42828</v>
      </c>
      <c r="B433" s="168">
        <v>0.41761574074074076</v>
      </c>
      <c r="C433" s="169">
        <v>619</v>
      </c>
      <c r="D433" s="169">
        <v>0.40239999999999998</v>
      </c>
      <c r="E433" s="169">
        <v>10.98</v>
      </c>
      <c r="F433" s="169">
        <v>7.91</v>
      </c>
      <c r="G433" s="169">
        <v>12.4</v>
      </c>
      <c r="K433" s="36">
        <v>10</v>
      </c>
      <c r="AM433" s="29">
        <v>34</v>
      </c>
      <c r="AN433" s="29">
        <v>21</v>
      </c>
    </row>
    <row r="434" spans="1:40" x14ac:dyDescent="0.35">
      <c r="A434" s="167">
        <v>42830</v>
      </c>
      <c r="B434" s="168">
        <v>0.50133101851851858</v>
      </c>
      <c r="C434" s="169">
        <v>630</v>
      </c>
      <c r="D434" s="169">
        <v>0.40949999999999998</v>
      </c>
      <c r="E434" s="169">
        <v>9.56</v>
      </c>
      <c r="F434" s="169">
        <v>7.88</v>
      </c>
      <c r="G434" s="169">
        <v>12.4</v>
      </c>
      <c r="K434" s="28">
        <v>51</v>
      </c>
      <c r="AM434" s="29">
        <v>34</v>
      </c>
      <c r="AN434" s="29">
        <v>21</v>
      </c>
    </row>
    <row r="435" spans="1:40" x14ac:dyDescent="0.35">
      <c r="A435" s="70">
        <v>42836</v>
      </c>
      <c r="B435" s="55">
        <v>0.39562499999999995</v>
      </c>
      <c r="C435" s="29">
        <v>629</v>
      </c>
      <c r="D435" s="29">
        <v>0.4088</v>
      </c>
      <c r="E435" s="29">
        <v>9.9600000000000009</v>
      </c>
      <c r="F435" s="29">
        <v>8.15</v>
      </c>
      <c r="G435" s="29">
        <v>13.4</v>
      </c>
      <c r="K435" s="56">
        <v>110</v>
      </c>
      <c r="AM435" s="29">
        <v>34</v>
      </c>
      <c r="AN435" s="29">
        <v>21</v>
      </c>
    </row>
    <row r="436" spans="1:40" x14ac:dyDescent="0.35">
      <c r="A436" s="70">
        <v>42838</v>
      </c>
      <c r="B436" s="55">
        <v>0.41707175925925927</v>
      </c>
      <c r="C436" s="29">
        <v>631</v>
      </c>
      <c r="D436" s="29">
        <v>0.41010000000000002</v>
      </c>
      <c r="E436" s="29">
        <v>8.7899999999999991</v>
      </c>
      <c r="F436" s="29">
        <v>8.3000000000000007</v>
      </c>
      <c r="G436" s="29">
        <v>14.1</v>
      </c>
      <c r="K436" s="56">
        <v>41</v>
      </c>
      <c r="AM436" s="29">
        <v>34</v>
      </c>
      <c r="AN436" s="29">
        <v>21</v>
      </c>
    </row>
    <row r="437" spans="1:40" x14ac:dyDescent="0.35">
      <c r="A437" s="70">
        <v>42849</v>
      </c>
      <c r="B437" s="55">
        <v>0.39725694444444443</v>
      </c>
      <c r="C437" s="29">
        <v>0.40300000000000002</v>
      </c>
      <c r="D437" s="29">
        <v>8.0399999999999991</v>
      </c>
      <c r="E437" s="29">
        <v>7.88</v>
      </c>
      <c r="F437" s="29">
        <v>623</v>
      </c>
      <c r="G437" s="29">
        <v>15.7</v>
      </c>
      <c r="K437" s="56">
        <v>85</v>
      </c>
      <c r="L437" s="45">
        <f>AVERAGE(K433:K437)</f>
        <v>59.4</v>
      </c>
      <c r="M437" s="46">
        <f>GEOMEAN(K433:K437)</f>
        <v>45.523236273996325</v>
      </c>
      <c r="N437" s="47" t="s">
        <v>205</v>
      </c>
      <c r="AM437" s="29">
        <v>34</v>
      </c>
      <c r="AN437" s="29">
        <v>21</v>
      </c>
    </row>
    <row r="438" spans="1:40" x14ac:dyDescent="0.35">
      <c r="A438" s="70">
        <v>42865</v>
      </c>
      <c r="B438" s="55">
        <v>0.49186342592592597</v>
      </c>
      <c r="C438" s="29">
        <v>363.8</v>
      </c>
      <c r="D438" s="29">
        <v>0.2366</v>
      </c>
      <c r="E438" s="29">
        <v>8.67</v>
      </c>
      <c r="F438" s="29">
        <v>7.93</v>
      </c>
      <c r="G438" s="29">
        <v>14.2</v>
      </c>
      <c r="K438" s="54">
        <v>1019</v>
      </c>
      <c r="AM438" s="29">
        <v>34</v>
      </c>
      <c r="AN438" s="29">
        <v>21</v>
      </c>
    </row>
    <row r="439" spans="1:40" x14ac:dyDescent="0.35">
      <c r="A439" s="170">
        <v>42870</v>
      </c>
      <c r="B439" s="171">
        <v>0.37986111111111115</v>
      </c>
      <c r="C439" s="172">
        <v>452</v>
      </c>
      <c r="D439" s="172">
        <v>0.29380000000000001</v>
      </c>
      <c r="E439" s="172">
        <v>8.6199999999999992</v>
      </c>
      <c r="F439" s="172">
        <v>7.94</v>
      </c>
      <c r="G439" s="172">
        <v>15.9</v>
      </c>
      <c r="K439" s="54">
        <v>110</v>
      </c>
      <c r="AM439" s="29">
        <v>34</v>
      </c>
      <c r="AN439" s="29">
        <v>21</v>
      </c>
    </row>
    <row r="440" spans="1:40" x14ac:dyDescent="0.35">
      <c r="A440" s="70">
        <v>42878</v>
      </c>
      <c r="B440" s="58">
        <v>0.40915509259259258</v>
      </c>
      <c r="C440" s="29">
        <v>472.5</v>
      </c>
      <c r="D440" s="29">
        <v>0.3075</v>
      </c>
      <c r="E440" s="29">
        <v>7.9</v>
      </c>
      <c r="F440" s="29">
        <v>8.09</v>
      </c>
      <c r="G440" s="29">
        <v>18.899999999999999</v>
      </c>
      <c r="K440" s="54">
        <v>197</v>
      </c>
      <c r="AM440" s="29">
        <v>34</v>
      </c>
      <c r="AN440" s="29">
        <v>21</v>
      </c>
    </row>
    <row r="441" spans="1:40" x14ac:dyDescent="0.35">
      <c r="A441" s="70">
        <v>42879</v>
      </c>
      <c r="B441" s="55">
        <v>0.38409722222222226</v>
      </c>
      <c r="C441" s="29">
        <v>489.3</v>
      </c>
      <c r="D441" s="29">
        <v>0.31790000000000002</v>
      </c>
      <c r="E441" s="29">
        <v>6.74</v>
      </c>
      <c r="F441" s="29">
        <v>7.86</v>
      </c>
      <c r="G441" s="29">
        <v>19.899999999999999</v>
      </c>
      <c r="K441" s="54">
        <v>278</v>
      </c>
      <c r="AM441" s="29">
        <v>34</v>
      </c>
      <c r="AN441" s="29">
        <v>21</v>
      </c>
    </row>
    <row r="442" spans="1:40" x14ac:dyDescent="0.35">
      <c r="A442" s="70">
        <v>42885</v>
      </c>
      <c r="B442" s="58">
        <v>0.45959490740740744</v>
      </c>
      <c r="C442" s="29">
        <v>506</v>
      </c>
      <c r="D442" s="29">
        <v>0.32890000000000003</v>
      </c>
      <c r="E442" s="29">
        <v>7.56</v>
      </c>
      <c r="F442" s="29">
        <v>8.0500000000000007</v>
      </c>
      <c r="G442" s="29">
        <v>20.399999999999999</v>
      </c>
      <c r="K442" s="54">
        <v>288</v>
      </c>
      <c r="L442" s="45">
        <f>AVERAGE(K438:K442)</f>
        <v>378.4</v>
      </c>
      <c r="M442" s="46">
        <f>GEOMEAN(K438:K442)</f>
        <v>281.51016141463543</v>
      </c>
      <c r="N442" s="47" t="s">
        <v>206</v>
      </c>
      <c r="AM442" s="29">
        <v>34</v>
      </c>
      <c r="AN442" s="29">
        <v>21</v>
      </c>
    </row>
    <row r="443" spans="1:40" x14ac:dyDescent="0.35">
      <c r="A443" s="173">
        <v>42892</v>
      </c>
      <c r="B443" s="174">
        <v>0.50362268518518516</v>
      </c>
      <c r="C443" s="175">
        <v>540</v>
      </c>
      <c r="D443" s="175">
        <v>0.35099999999999998</v>
      </c>
      <c r="E443" s="175">
        <v>7.53</v>
      </c>
      <c r="F443" s="175">
        <v>8.08</v>
      </c>
      <c r="G443" s="175">
        <v>23.3</v>
      </c>
      <c r="K443" s="54">
        <v>169</v>
      </c>
      <c r="AM443" s="29">
        <v>34</v>
      </c>
      <c r="AN443" s="29">
        <v>21</v>
      </c>
    </row>
    <row r="444" spans="1:40" x14ac:dyDescent="0.35">
      <c r="A444" s="173">
        <v>42894</v>
      </c>
      <c r="B444" s="174">
        <v>0.40409722222222227</v>
      </c>
      <c r="C444" s="175">
        <v>540</v>
      </c>
      <c r="D444" s="175">
        <v>0.3503</v>
      </c>
      <c r="E444" s="175">
        <v>6.39</v>
      </c>
      <c r="F444" s="175">
        <v>8.08</v>
      </c>
      <c r="G444" s="175">
        <v>20.7</v>
      </c>
      <c r="K444" s="54">
        <v>223</v>
      </c>
      <c r="AM444" s="29">
        <v>34</v>
      </c>
      <c r="AN444" s="29">
        <v>21</v>
      </c>
    </row>
    <row r="445" spans="1:40" x14ac:dyDescent="0.35">
      <c r="A445" s="70">
        <v>42898</v>
      </c>
      <c r="B445" s="55">
        <v>0.40675925925925926</v>
      </c>
      <c r="C445" s="29">
        <v>580</v>
      </c>
      <c r="D445" s="29">
        <v>0.377</v>
      </c>
      <c r="E445" s="29">
        <v>5.95</v>
      </c>
      <c r="F445" s="29">
        <v>7.73</v>
      </c>
      <c r="G445" s="29">
        <v>23.6</v>
      </c>
      <c r="K445" s="54">
        <v>313</v>
      </c>
      <c r="AM445" s="29">
        <v>34</v>
      </c>
      <c r="AN445" s="29">
        <v>21</v>
      </c>
    </row>
    <row r="446" spans="1:40" x14ac:dyDescent="0.35">
      <c r="A446" s="176">
        <v>42905</v>
      </c>
      <c r="B446" s="177">
        <v>0.48532407407407407</v>
      </c>
      <c r="C446" s="178">
        <v>430.8</v>
      </c>
      <c r="D446" s="178">
        <v>0.2802</v>
      </c>
      <c r="E446" s="178">
        <v>6.76</v>
      </c>
      <c r="F446" s="178">
        <v>8.07</v>
      </c>
      <c r="G446" s="178">
        <v>24</v>
      </c>
      <c r="K446" s="28">
        <v>2359</v>
      </c>
      <c r="AM446" s="29">
        <v>34</v>
      </c>
      <c r="AN446" s="29">
        <v>21</v>
      </c>
    </row>
    <row r="447" spans="1:40" x14ac:dyDescent="0.35">
      <c r="A447" s="70">
        <v>42914</v>
      </c>
      <c r="B447" s="55">
        <v>0.38918981481481479</v>
      </c>
      <c r="C447" s="29">
        <v>402</v>
      </c>
      <c r="D447" s="29">
        <v>0.26129999999999998</v>
      </c>
      <c r="E447" s="29">
        <v>7.25</v>
      </c>
      <c r="F447" s="29">
        <v>8.07</v>
      </c>
      <c r="G447" s="29">
        <v>21.5</v>
      </c>
      <c r="K447" s="54">
        <v>158</v>
      </c>
      <c r="L447" s="45">
        <f>AVERAGE(K443:K447)</f>
        <v>644.4</v>
      </c>
      <c r="M447" s="46">
        <f>GEOMEAN(K443:K447)</f>
        <v>337.77242093747219</v>
      </c>
      <c r="N447" s="47" t="s">
        <v>207</v>
      </c>
      <c r="AM447" s="29">
        <v>34</v>
      </c>
      <c r="AN447" s="29">
        <v>21</v>
      </c>
    </row>
    <row r="448" spans="1:40" x14ac:dyDescent="0.35">
      <c r="A448" s="179">
        <v>42926</v>
      </c>
      <c r="B448" s="180">
        <v>0.3865277777777778</v>
      </c>
      <c r="C448" s="181">
        <v>268.7</v>
      </c>
      <c r="D448" s="181">
        <v>0.17480000000000001</v>
      </c>
      <c r="E448" s="181">
        <v>7.15</v>
      </c>
      <c r="F448" s="181">
        <v>7.89</v>
      </c>
      <c r="G448" s="181">
        <v>24</v>
      </c>
      <c r="K448" s="54">
        <v>2755</v>
      </c>
      <c r="AM448" s="29">
        <v>34</v>
      </c>
      <c r="AN448" s="29">
        <v>21</v>
      </c>
    </row>
    <row r="449" spans="1:40" x14ac:dyDescent="0.35">
      <c r="A449" s="70">
        <v>42936</v>
      </c>
      <c r="B449" s="55">
        <v>0.3938888888888889</v>
      </c>
      <c r="C449" s="29">
        <v>368.5</v>
      </c>
      <c r="D449" s="29">
        <v>0.2392</v>
      </c>
      <c r="E449" s="29">
        <v>4.5999999999999996</v>
      </c>
      <c r="F449" s="29">
        <v>7.9</v>
      </c>
      <c r="G449" s="29">
        <v>25.8</v>
      </c>
      <c r="K449" s="54">
        <v>213</v>
      </c>
      <c r="AM449" s="29">
        <v>34</v>
      </c>
      <c r="AN449" s="29">
        <v>21</v>
      </c>
    </row>
    <row r="450" spans="1:40" x14ac:dyDescent="0.35">
      <c r="A450" s="182">
        <v>42940</v>
      </c>
      <c r="B450" s="183">
        <v>0.37224537037037037</v>
      </c>
      <c r="C450" s="184">
        <v>390.7</v>
      </c>
      <c r="D450" s="184">
        <v>0.25419999999999998</v>
      </c>
      <c r="E450" s="184">
        <v>4.95</v>
      </c>
      <c r="F450" s="184">
        <v>7.89</v>
      </c>
      <c r="G450" s="184">
        <v>25.7</v>
      </c>
      <c r="K450" s="54">
        <v>185</v>
      </c>
      <c r="AM450" s="29">
        <v>34</v>
      </c>
      <c r="AN450" s="29">
        <v>21</v>
      </c>
    </row>
    <row r="451" spans="1:40" x14ac:dyDescent="0.35">
      <c r="A451" s="182">
        <v>42942</v>
      </c>
      <c r="B451" s="183">
        <v>0.38825231481481487</v>
      </c>
      <c r="C451" s="184">
        <v>408.5</v>
      </c>
      <c r="D451" s="184">
        <v>0.26590000000000003</v>
      </c>
      <c r="E451" s="184">
        <v>4.32</v>
      </c>
      <c r="F451" s="184">
        <v>8.1300000000000008</v>
      </c>
      <c r="G451" s="184">
        <v>25.3</v>
      </c>
      <c r="K451" s="54">
        <v>158</v>
      </c>
      <c r="O451" s="39" t="s">
        <v>115</v>
      </c>
      <c r="P451" s="28">
        <v>52.3</v>
      </c>
      <c r="Q451" s="39" t="s">
        <v>115</v>
      </c>
      <c r="R451" s="39" t="s">
        <v>115</v>
      </c>
      <c r="S451" s="39" t="s">
        <v>115</v>
      </c>
      <c r="T451" s="39" t="s">
        <v>115</v>
      </c>
      <c r="U451" s="39" t="s">
        <v>115</v>
      </c>
      <c r="V451" s="39" t="s">
        <v>112</v>
      </c>
      <c r="W451" s="39" t="s">
        <v>115</v>
      </c>
      <c r="X451" s="28">
        <v>20.8</v>
      </c>
      <c r="Y451" s="28">
        <v>0.3</v>
      </c>
      <c r="Z451" s="28">
        <v>0.68</v>
      </c>
      <c r="AA451" s="39" t="s">
        <v>115</v>
      </c>
      <c r="AB451" s="28">
        <v>17.5</v>
      </c>
      <c r="AC451" s="39" t="s">
        <v>115</v>
      </c>
      <c r="AD451" s="28">
        <v>170</v>
      </c>
      <c r="AE451" s="39" t="s">
        <v>115</v>
      </c>
      <c r="AF451" s="28">
        <v>26.2</v>
      </c>
      <c r="AG451" s="39" t="s">
        <v>115</v>
      </c>
      <c r="AH451" s="28">
        <v>43900</v>
      </c>
      <c r="AI451" s="28">
        <v>14800</v>
      </c>
      <c r="AJ451" s="39" t="s">
        <v>115</v>
      </c>
      <c r="AK451" s="39" t="s">
        <v>115</v>
      </c>
      <c r="AL451" s="39" t="s">
        <v>115</v>
      </c>
      <c r="AM451" s="29">
        <v>34</v>
      </c>
      <c r="AN451" s="29">
        <v>21</v>
      </c>
    </row>
    <row r="452" spans="1:40" x14ac:dyDescent="0.35">
      <c r="A452" s="70">
        <v>42947</v>
      </c>
      <c r="B452" s="55">
        <v>0.36651620370370369</v>
      </c>
      <c r="C452" s="29">
        <v>444.3</v>
      </c>
      <c r="D452" s="29">
        <v>0.28860000000000002</v>
      </c>
      <c r="E452" s="29">
        <v>5.04</v>
      </c>
      <c r="F452" s="29">
        <v>7.76</v>
      </c>
      <c r="G452" s="29">
        <v>24.2</v>
      </c>
      <c r="K452" s="28">
        <v>146</v>
      </c>
      <c r="L452" s="45">
        <f>AVERAGE(K448:K452)</f>
        <v>691.4</v>
      </c>
      <c r="M452" s="46">
        <f>GEOMEAN(K448:K452)</f>
        <v>301.81205023580225</v>
      </c>
      <c r="N452" s="47" t="s">
        <v>208</v>
      </c>
      <c r="AM452" s="29">
        <v>34</v>
      </c>
      <c r="AN452" s="29">
        <v>21</v>
      </c>
    </row>
    <row r="453" spans="1:40" x14ac:dyDescent="0.35">
      <c r="A453" s="70">
        <v>42950</v>
      </c>
      <c r="B453" s="55">
        <v>0.36866898148148147</v>
      </c>
      <c r="C453" s="29">
        <v>474.2</v>
      </c>
      <c r="D453" s="29">
        <v>0.30809999999999998</v>
      </c>
      <c r="E453" s="29">
        <v>4.91</v>
      </c>
      <c r="F453" s="29">
        <v>8.16</v>
      </c>
      <c r="G453" s="29">
        <v>24.4</v>
      </c>
      <c r="K453" s="28">
        <v>74</v>
      </c>
      <c r="AM453" s="29">
        <v>34</v>
      </c>
      <c r="AN453" s="29">
        <v>21</v>
      </c>
    </row>
    <row r="454" spans="1:40" x14ac:dyDescent="0.35">
      <c r="A454" s="70">
        <v>42962</v>
      </c>
      <c r="B454" s="55">
        <v>0.39980324074074075</v>
      </c>
      <c r="C454" s="29">
        <v>0.3165</v>
      </c>
      <c r="D454" s="29">
        <v>6.16</v>
      </c>
      <c r="E454" s="29">
        <v>7.96</v>
      </c>
      <c r="F454" s="29">
        <v>486.8</v>
      </c>
      <c r="G454" s="29">
        <v>23.7</v>
      </c>
      <c r="K454" s="54">
        <v>109</v>
      </c>
      <c r="AM454" s="29">
        <v>34</v>
      </c>
      <c r="AN454" s="29">
        <v>21</v>
      </c>
    </row>
    <row r="455" spans="1:40" x14ac:dyDescent="0.35">
      <c r="A455" s="70">
        <v>42964</v>
      </c>
      <c r="B455" s="55">
        <v>0.36938657407407405</v>
      </c>
      <c r="C455" s="29">
        <v>475.9</v>
      </c>
      <c r="D455" s="29">
        <v>0.30940000000000001</v>
      </c>
      <c r="E455" s="29">
        <v>5.51</v>
      </c>
      <c r="F455" s="29">
        <v>7.71</v>
      </c>
      <c r="G455" s="29">
        <v>25.2</v>
      </c>
      <c r="K455" s="54">
        <v>146</v>
      </c>
      <c r="AM455" s="29">
        <v>34</v>
      </c>
      <c r="AN455" s="29">
        <v>21</v>
      </c>
    </row>
    <row r="456" spans="1:40" x14ac:dyDescent="0.35">
      <c r="A456" s="70">
        <v>42976</v>
      </c>
      <c r="B456" s="55">
        <v>0.41401620370370368</v>
      </c>
      <c r="C456" s="29">
        <v>391.6</v>
      </c>
      <c r="D456" s="29">
        <v>0.25480000000000003</v>
      </c>
      <c r="E456" s="29">
        <v>8.61</v>
      </c>
      <c r="F456" s="29">
        <v>8.23</v>
      </c>
      <c r="G456" s="29">
        <v>22</v>
      </c>
      <c r="K456" s="54">
        <v>5172</v>
      </c>
      <c r="AM456" s="29">
        <v>34</v>
      </c>
      <c r="AN456" s="29">
        <v>21</v>
      </c>
    </row>
    <row r="457" spans="1:40" x14ac:dyDescent="0.35">
      <c r="A457" s="70">
        <v>42977</v>
      </c>
      <c r="B457" s="55">
        <v>0.37913194444444448</v>
      </c>
      <c r="C457" s="29">
        <v>471.1</v>
      </c>
      <c r="D457" s="29">
        <v>0.30620000000000003</v>
      </c>
      <c r="E457" s="29">
        <v>6.4</v>
      </c>
      <c r="F457" s="29">
        <v>8.02</v>
      </c>
      <c r="G457" s="29">
        <v>23.1</v>
      </c>
      <c r="K457" s="28">
        <v>354</v>
      </c>
      <c r="L457" s="45">
        <f>AVERAGE(K453:K457)</f>
        <v>1171</v>
      </c>
      <c r="M457" s="46">
        <f>GEOMEAN(K453:K457)</f>
        <v>292.91025056627018</v>
      </c>
      <c r="N457" s="47" t="s">
        <v>209</v>
      </c>
      <c r="AM457" s="29">
        <v>34</v>
      </c>
      <c r="AN457" s="29">
        <v>21</v>
      </c>
    </row>
    <row r="458" spans="1:40" x14ac:dyDescent="0.35">
      <c r="A458" s="70">
        <v>42989</v>
      </c>
      <c r="B458" s="58">
        <v>0.39707175925925925</v>
      </c>
      <c r="C458" s="29">
        <v>502</v>
      </c>
      <c r="D458" s="29">
        <v>0.32629999999999998</v>
      </c>
      <c r="E458" s="29">
        <v>6.5</v>
      </c>
      <c r="F458" s="29">
        <v>8.0500000000000007</v>
      </c>
      <c r="G458" s="29">
        <v>18.600000000000001</v>
      </c>
      <c r="K458" s="54">
        <v>171</v>
      </c>
      <c r="AM458" s="29">
        <v>34</v>
      </c>
      <c r="AN458" s="29">
        <v>21</v>
      </c>
    </row>
    <row r="459" spans="1:40" x14ac:dyDescent="0.35">
      <c r="A459" s="70">
        <v>42991</v>
      </c>
      <c r="B459" s="58">
        <v>0.42146990740740736</v>
      </c>
      <c r="C459" s="29">
        <v>503</v>
      </c>
      <c r="D459" s="29">
        <v>0.32700000000000001</v>
      </c>
      <c r="E459" s="29">
        <v>7.28</v>
      </c>
      <c r="F459" s="29">
        <v>7.82</v>
      </c>
      <c r="G459" s="29">
        <v>19.2</v>
      </c>
      <c r="K459" s="54">
        <v>120</v>
      </c>
      <c r="AM459" s="29">
        <v>34</v>
      </c>
      <c r="AN459" s="29">
        <v>21</v>
      </c>
    </row>
    <row r="460" spans="1:40" x14ac:dyDescent="0.35">
      <c r="A460" s="185">
        <v>42996</v>
      </c>
      <c r="B460" s="186">
        <v>0.39413194444444444</v>
      </c>
      <c r="C460" s="187">
        <v>505</v>
      </c>
      <c r="D460" s="187">
        <v>0.32829999999999998</v>
      </c>
      <c r="E460" s="187">
        <v>6.51</v>
      </c>
      <c r="F460" s="187">
        <v>8.94</v>
      </c>
      <c r="G460" s="187">
        <v>22.4</v>
      </c>
      <c r="K460" s="54">
        <v>98</v>
      </c>
      <c r="AM460" s="29">
        <v>34</v>
      </c>
      <c r="AN460" s="29">
        <v>21</v>
      </c>
    </row>
    <row r="461" spans="1:40" x14ac:dyDescent="0.35">
      <c r="A461" s="185">
        <v>42998</v>
      </c>
      <c r="B461" s="186">
        <v>0.39971064814814811</v>
      </c>
      <c r="C461" s="187">
        <v>532</v>
      </c>
      <c r="D461" s="187">
        <v>0.3458</v>
      </c>
      <c r="E461" s="187">
        <v>5.93</v>
      </c>
      <c r="F461" s="187">
        <v>7.84</v>
      </c>
      <c r="G461" s="187">
        <v>21.8</v>
      </c>
      <c r="K461" s="54">
        <v>299</v>
      </c>
      <c r="AM461" s="29">
        <v>34</v>
      </c>
      <c r="AN461" s="29">
        <v>21</v>
      </c>
    </row>
    <row r="462" spans="1:40" x14ac:dyDescent="0.35">
      <c r="A462" s="70">
        <v>43006</v>
      </c>
      <c r="B462" s="55">
        <v>0.40291666666666665</v>
      </c>
      <c r="C462" s="29">
        <v>511</v>
      </c>
      <c r="D462" s="29">
        <v>0.33210000000000001</v>
      </c>
      <c r="E462" s="29">
        <v>5.79</v>
      </c>
      <c r="F462" s="29">
        <v>7.98</v>
      </c>
      <c r="G462" s="29">
        <v>21.7</v>
      </c>
      <c r="K462" s="28">
        <v>496</v>
      </c>
      <c r="L462" s="45">
        <f>AVERAGE(K458:K462)</f>
        <v>236.8</v>
      </c>
      <c r="M462" s="46">
        <f>GEOMEAN(K458:K462)</f>
        <v>197.20197466136742</v>
      </c>
      <c r="N462" s="47" t="s">
        <v>210</v>
      </c>
      <c r="AM462" s="29">
        <v>34</v>
      </c>
      <c r="AN462" s="29">
        <v>21</v>
      </c>
    </row>
    <row r="463" spans="1:40" x14ac:dyDescent="0.35">
      <c r="A463" s="188">
        <v>43011</v>
      </c>
      <c r="B463" s="189">
        <v>0.43092592592592593</v>
      </c>
      <c r="C463" s="190">
        <v>539</v>
      </c>
      <c r="D463" s="190">
        <v>0.3503</v>
      </c>
      <c r="E463" s="190">
        <v>8.01</v>
      </c>
      <c r="F463" s="190">
        <v>8.1999999999999993</v>
      </c>
      <c r="G463" s="190">
        <v>18.399999999999999</v>
      </c>
      <c r="K463" s="54">
        <v>148</v>
      </c>
      <c r="O463" s="39">
        <v>2.5</v>
      </c>
      <c r="P463" s="28">
        <v>63.9</v>
      </c>
      <c r="Q463" s="39" t="s">
        <v>115</v>
      </c>
      <c r="R463" s="39" t="s">
        <v>115</v>
      </c>
      <c r="S463" s="39" t="s">
        <v>115</v>
      </c>
      <c r="T463" s="39" t="s">
        <v>115</v>
      </c>
      <c r="U463" s="39" t="s">
        <v>115</v>
      </c>
      <c r="V463" s="39" t="s">
        <v>112</v>
      </c>
      <c r="W463" s="39" t="s">
        <v>115</v>
      </c>
      <c r="X463" s="28">
        <v>40.4</v>
      </c>
      <c r="Y463" s="39" t="s">
        <v>115</v>
      </c>
      <c r="Z463" s="39" t="s">
        <v>115</v>
      </c>
      <c r="AA463" s="39" t="s">
        <v>115</v>
      </c>
      <c r="AB463" s="28">
        <v>25.9</v>
      </c>
      <c r="AC463" s="39" t="s">
        <v>115</v>
      </c>
      <c r="AD463" s="28">
        <v>208</v>
      </c>
      <c r="AE463" s="39" t="s">
        <v>115</v>
      </c>
      <c r="AF463" s="28">
        <v>18.899999999999999</v>
      </c>
      <c r="AG463" s="39" t="s">
        <v>115</v>
      </c>
      <c r="AH463" s="28">
        <v>45900</v>
      </c>
      <c r="AI463" s="28">
        <v>22800</v>
      </c>
      <c r="AJ463" s="28">
        <v>3.6</v>
      </c>
      <c r="AK463" s="39" t="s">
        <v>115</v>
      </c>
      <c r="AL463" s="39" t="s">
        <v>115</v>
      </c>
      <c r="AM463" s="29">
        <v>34</v>
      </c>
      <c r="AN463" s="29">
        <v>21</v>
      </c>
    </row>
    <row r="464" spans="1:40" x14ac:dyDescent="0.35">
      <c r="A464" s="70">
        <v>43019</v>
      </c>
      <c r="B464" s="55">
        <v>0.44552083333333337</v>
      </c>
      <c r="C464" s="29">
        <v>495.3</v>
      </c>
      <c r="D464" s="29">
        <v>0.32169999999999999</v>
      </c>
      <c r="E464" s="29">
        <v>6.98</v>
      </c>
      <c r="F464" s="29">
        <v>7.79</v>
      </c>
      <c r="G464" s="29">
        <v>19.5</v>
      </c>
      <c r="K464" s="54">
        <v>393</v>
      </c>
      <c r="AM464" s="29">
        <v>34</v>
      </c>
      <c r="AN464" s="29">
        <v>21</v>
      </c>
    </row>
    <row r="465" spans="1:40" x14ac:dyDescent="0.35">
      <c r="A465" s="191">
        <v>43026</v>
      </c>
      <c r="B465" s="192">
        <v>0.39416666666666672</v>
      </c>
      <c r="C465" s="193">
        <v>533</v>
      </c>
      <c r="D465" s="193">
        <v>0.34639999999999999</v>
      </c>
      <c r="E465" s="193">
        <v>7.93</v>
      </c>
      <c r="F465" s="193">
        <v>8.2100000000000009</v>
      </c>
      <c r="G465" s="193">
        <v>14.7</v>
      </c>
      <c r="K465" s="54">
        <v>909</v>
      </c>
      <c r="AM465" s="29">
        <v>34</v>
      </c>
      <c r="AN465" s="29">
        <v>21</v>
      </c>
    </row>
    <row r="466" spans="1:40" x14ac:dyDescent="0.35">
      <c r="A466" s="70">
        <v>43031</v>
      </c>
      <c r="B466" s="55">
        <v>0.39629629629629631</v>
      </c>
      <c r="C466" s="29">
        <v>571</v>
      </c>
      <c r="D466" s="29">
        <v>0.37109999999999999</v>
      </c>
      <c r="E466" s="29">
        <v>8.19</v>
      </c>
      <c r="F466" s="29">
        <v>8.58</v>
      </c>
      <c r="G466" s="29">
        <v>17.8</v>
      </c>
      <c r="K466" s="54">
        <v>52</v>
      </c>
      <c r="AM466" s="29">
        <v>34</v>
      </c>
      <c r="AN466" s="29">
        <v>21</v>
      </c>
    </row>
    <row r="467" spans="1:40" x14ac:dyDescent="0.35">
      <c r="A467" s="70">
        <v>43034</v>
      </c>
      <c r="B467" s="55">
        <v>0.41663194444444446</v>
      </c>
      <c r="C467" s="29">
        <v>543</v>
      </c>
      <c r="D467" s="29">
        <v>0.35289999999999999</v>
      </c>
      <c r="E467" s="29">
        <v>9.84</v>
      </c>
      <c r="F467" s="29">
        <v>8.3800000000000008</v>
      </c>
      <c r="G467" s="29">
        <v>11.6</v>
      </c>
      <c r="K467" s="54">
        <v>341</v>
      </c>
      <c r="L467" s="45">
        <f>AVERAGE(K463:K467)</f>
        <v>368.6</v>
      </c>
      <c r="M467" s="46">
        <f>GEOMEAN(K463:K467)</f>
        <v>247.96773456369417</v>
      </c>
      <c r="N467" s="47" t="s">
        <v>211</v>
      </c>
      <c r="AM467" s="29">
        <v>34</v>
      </c>
      <c r="AN467" s="29">
        <v>21</v>
      </c>
    </row>
    <row r="468" spans="1:40" x14ac:dyDescent="0.35">
      <c r="A468" s="194">
        <v>43039</v>
      </c>
      <c r="B468" s="195">
        <v>0.42091435185185189</v>
      </c>
      <c r="C468" s="196">
        <v>563</v>
      </c>
      <c r="D468" s="196">
        <v>0.36599999999999999</v>
      </c>
      <c r="E468" s="196">
        <v>10.26</v>
      </c>
      <c r="F468" s="196">
        <v>8.5</v>
      </c>
      <c r="G468" s="196">
        <v>8.6</v>
      </c>
      <c r="K468" s="28">
        <v>63</v>
      </c>
      <c r="AM468" s="29">
        <v>34</v>
      </c>
      <c r="AN468" s="29">
        <v>21</v>
      </c>
    </row>
    <row r="469" spans="1:40" x14ac:dyDescent="0.35">
      <c r="A469" s="197">
        <v>43041</v>
      </c>
      <c r="B469" s="198">
        <v>0.41710648148148149</v>
      </c>
      <c r="C469" s="199">
        <v>511</v>
      </c>
      <c r="D469" s="199">
        <v>0.33210000000000001</v>
      </c>
      <c r="E469" s="199">
        <v>10.39</v>
      </c>
      <c r="F469" s="199">
        <v>8.0399999999999991</v>
      </c>
      <c r="G469" s="199">
        <v>10.3</v>
      </c>
      <c r="K469" s="54">
        <v>669</v>
      </c>
      <c r="AM469" s="29">
        <v>34</v>
      </c>
      <c r="AN469" s="29">
        <v>21</v>
      </c>
    </row>
    <row r="470" spans="1:40" x14ac:dyDescent="0.35">
      <c r="A470" s="70">
        <v>43045</v>
      </c>
      <c r="B470" s="55">
        <v>0.48423611111111109</v>
      </c>
      <c r="C470" s="29">
        <v>490.1</v>
      </c>
      <c r="D470" s="29">
        <v>0.31850000000000001</v>
      </c>
      <c r="E470" s="29">
        <v>9.31</v>
      </c>
      <c r="F470" s="29">
        <v>7.94</v>
      </c>
      <c r="G470" s="29">
        <v>12.9</v>
      </c>
      <c r="K470" s="54">
        <v>1414</v>
      </c>
      <c r="AM470" s="29">
        <v>34</v>
      </c>
      <c r="AN470" s="29">
        <v>21</v>
      </c>
    </row>
    <row r="471" spans="1:40" x14ac:dyDescent="0.35">
      <c r="A471" s="200">
        <v>43052</v>
      </c>
      <c r="B471" s="201">
        <v>0.41567129629629629</v>
      </c>
      <c r="C471" s="202">
        <v>560</v>
      </c>
      <c r="D471" s="202">
        <v>0.36399999999999999</v>
      </c>
      <c r="E471" s="202">
        <v>11.32</v>
      </c>
      <c r="F471" s="202">
        <v>8.82</v>
      </c>
      <c r="G471" s="202">
        <v>8.6</v>
      </c>
      <c r="K471" s="54">
        <v>160</v>
      </c>
      <c r="AM471" s="29">
        <v>34</v>
      </c>
      <c r="AN471" s="29">
        <v>21</v>
      </c>
    </row>
    <row r="472" spans="1:40" x14ac:dyDescent="0.35">
      <c r="A472" s="200">
        <v>43054</v>
      </c>
      <c r="B472" s="201">
        <v>0.39645833333333336</v>
      </c>
      <c r="C472" s="202">
        <v>551</v>
      </c>
      <c r="D472" s="202">
        <v>0.35809999999999997</v>
      </c>
      <c r="E472" s="202">
        <v>11.59</v>
      </c>
      <c r="F472" s="202">
        <v>8.27</v>
      </c>
      <c r="G472" s="202">
        <v>7.9</v>
      </c>
      <c r="K472" s="54">
        <v>717</v>
      </c>
      <c r="L472" s="45">
        <f>AVERAGE(K468:K472)</f>
        <v>604.6</v>
      </c>
      <c r="M472" s="46">
        <f>GEOMEAN(K468:K472)</f>
        <v>368.95299745700635</v>
      </c>
      <c r="N472" s="47" t="s">
        <v>212</v>
      </c>
      <c r="AM472" s="29">
        <v>34</v>
      </c>
      <c r="AN472" s="29">
        <v>21</v>
      </c>
    </row>
    <row r="473" spans="1:40" x14ac:dyDescent="0.35">
      <c r="A473" s="70">
        <v>43073</v>
      </c>
      <c r="B473" s="55">
        <v>0.44935185185185184</v>
      </c>
      <c r="C473" s="29">
        <v>564</v>
      </c>
      <c r="D473" s="29">
        <v>0.36659999999999998</v>
      </c>
      <c r="E473" s="29">
        <v>13.35</v>
      </c>
      <c r="F473" s="29">
        <v>8.06</v>
      </c>
      <c r="G473" s="29">
        <v>6.5</v>
      </c>
      <c r="K473" s="54">
        <v>31</v>
      </c>
      <c r="AM473" s="29">
        <v>34</v>
      </c>
      <c r="AN473" s="29">
        <v>21</v>
      </c>
    </row>
    <row r="474" spans="1:40" x14ac:dyDescent="0.35">
      <c r="A474" s="70">
        <v>43076</v>
      </c>
      <c r="B474" s="58">
        <v>0.37285879629629631</v>
      </c>
      <c r="C474" s="29">
        <v>581</v>
      </c>
      <c r="D474" s="29">
        <v>0.37759999999999999</v>
      </c>
      <c r="E474" s="29">
        <v>13.19</v>
      </c>
      <c r="F474" s="29">
        <v>7.83</v>
      </c>
      <c r="G474" s="29">
        <v>4.7</v>
      </c>
      <c r="K474" s="54">
        <v>10</v>
      </c>
      <c r="AM474" s="29">
        <v>34</v>
      </c>
      <c r="AN474" s="29">
        <v>21</v>
      </c>
    </row>
    <row r="475" spans="1:40" x14ac:dyDescent="0.35">
      <c r="A475" s="203">
        <v>43080</v>
      </c>
      <c r="B475" s="204">
        <v>0.40427083333333336</v>
      </c>
      <c r="C475" s="205">
        <v>572</v>
      </c>
      <c r="D475" s="205">
        <v>0.37180000000000002</v>
      </c>
      <c r="E475" s="205">
        <v>15.84</v>
      </c>
      <c r="F475" s="205">
        <v>8.19</v>
      </c>
      <c r="G475" s="205">
        <v>2</v>
      </c>
      <c r="K475" s="54">
        <v>110</v>
      </c>
      <c r="AM475" s="29">
        <v>34</v>
      </c>
      <c r="AN475" s="29">
        <v>21</v>
      </c>
    </row>
    <row r="476" spans="1:40" x14ac:dyDescent="0.35">
      <c r="A476" s="70">
        <v>43087</v>
      </c>
      <c r="B476" s="55">
        <v>0.37357638888888894</v>
      </c>
      <c r="C476" s="29">
        <v>624</v>
      </c>
      <c r="D476" s="29">
        <v>0.40560000000000002</v>
      </c>
      <c r="E476" s="29">
        <v>17.309999999999999</v>
      </c>
      <c r="F476" s="29">
        <v>8.2799999999999994</v>
      </c>
      <c r="G476" s="29">
        <v>3.7</v>
      </c>
      <c r="K476" s="28">
        <v>51</v>
      </c>
      <c r="L476" s="45">
        <f>AVERAGE(K472:K476)</f>
        <v>183.8</v>
      </c>
      <c r="M476" s="46">
        <f>GEOMEAN(K472:K476)</f>
        <v>65.943006251730679</v>
      </c>
      <c r="N476" s="47" t="s">
        <v>213</v>
      </c>
      <c r="AM476" s="29">
        <v>34</v>
      </c>
      <c r="AN476" s="29">
        <v>21</v>
      </c>
    </row>
    <row r="477" spans="1:40" x14ac:dyDescent="0.35">
      <c r="A477" s="70">
        <v>43103</v>
      </c>
      <c r="G477" s="27" t="s">
        <v>113</v>
      </c>
      <c r="AM477" s="29">
        <v>34</v>
      </c>
      <c r="AN477" s="29">
        <v>21</v>
      </c>
    </row>
    <row r="478" spans="1:40" x14ac:dyDescent="0.35">
      <c r="A478" s="206">
        <v>43108</v>
      </c>
      <c r="G478" s="27" t="s">
        <v>113</v>
      </c>
      <c r="AM478" s="29">
        <v>34</v>
      </c>
      <c r="AN478" s="29">
        <v>21</v>
      </c>
    </row>
    <row r="479" spans="1:40" x14ac:dyDescent="0.35">
      <c r="A479" s="206">
        <v>43111</v>
      </c>
      <c r="B479" s="207">
        <v>0.39664351851851848</v>
      </c>
      <c r="C479" s="208">
        <v>497.1</v>
      </c>
      <c r="D479" s="208">
        <v>0.3231</v>
      </c>
      <c r="E479" s="208">
        <v>14.17</v>
      </c>
      <c r="F479" s="208">
        <v>8.23</v>
      </c>
      <c r="G479" s="208">
        <v>0.9</v>
      </c>
      <c r="K479" s="28">
        <v>31</v>
      </c>
      <c r="AM479" s="29">
        <v>34</v>
      </c>
      <c r="AN479" s="29">
        <v>21</v>
      </c>
    </row>
    <row r="480" spans="1:40" x14ac:dyDescent="0.35">
      <c r="A480" s="70">
        <v>43117</v>
      </c>
      <c r="G480" s="27" t="s">
        <v>113</v>
      </c>
      <c r="AM480" s="29">
        <v>34</v>
      </c>
      <c r="AN480" s="29">
        <v>21</v>
      </c>
    </row>
    <row r="481" spans="1:40" x14ac:dyDescent="0.35">
      <c r="A481" s="209">
        <v>43124</v>
      </c>
      <c r="B481" s="210">
        <v>0.40409722222222227</v>
      </c>
      <c r="C481" s="211">
        <v>701</v>
      </c>
      <c r="D481" s="211">
        <v>0.4556</v>
      </c>
      <c r="E481" s="211">
        <v>22.51</v>
      </c>
      <c r="F481" s="211">
        <v>8.14</v>
      </c>
      <c r="G481" s="211">
        <v>2.2999999999999998</v>
      </c>
      <c r="K481" s="28">
        <v>74</v>
      </c>
      <c r="L481" s="45">
        <f>AVERAGE(K477:K481)</f>
        <v>52.5</v>
      </c>
      <c r="M481" s="46">
        <f>GEOMEAN(K477:K481)</f>
        <v>47.89572005931219</v>
      </c>
      <c r="N481" s="47" t="s">
        <v>214</v>
      </c>
      <c r="AM481" s="29">
        <v>34</v>
      </c>
      <c r="AN481" s="29">
        <v>21</v>
      </c>
    </row>
    <row r="482" spans="1:40" x14ac:dyDescent="0.35">
      <c r="A482" s="70">
        <v>43130</v>
      </c>
      <c r="B482" s="55">
        <v>0.39893518518518517</v>
      </c>
      <c r="C482" s="29">
        <v>694</v>
      </c>
      <c r="D482" s="29">
        <v>0.4511</v>
      </c>
      <c r="E482" s="29">
        <v>15.44</v>
      </c>
      <c r="F482" s="29">
        <v>8.32</v>
      </c>
      <c r="G482" s="29">
        <v>1.7</v>
      </c>
      <c r="K482" s="28">
        <v>41</v>
      </c>
      <c r="AM482" s="29">
        <v>34</v>
      </c>
      <c r="AN482" s="29">
        <v>21</v>
      </c>
    </row>
    <row r="483" spans="1:40" x14ac:dyDescent="0.35">
      <c r="A483" s="212">
        <v>43136</v>
      </c>
      <c r="B483" s="213">
        <v>0.40832175925925923</v>
      </c>
      <c r="C483" s="214">
        <v>684</v>
      </c>
      <c r="D483" s="214">
        <v>0.4446</v>
      </c>
      <c r="E483" s="214">
        <v>16.47</v>
      </c>
      <c r="F483" s="214">
        <v>7.96</v>
      </c>
      <c r="G483" s="214">
        <v>1</v>
      </c>
      <c r="K483" s="28">
        <v>31</v>
      </c>
      <c r="AM483" s="29">
        <v>34</v>
      </c>
      <c r="AN483" s="29">
        <v>21</v>
      </c>
    </row>
    <row r="484" spans="1:40" x14ac:dyDescent="0.35">
      <c r="A484" s="215">
        <v>43139</v>
      </c>
      <c r="B484" s="213">
        <v>0.38677083333333334</v>
      </c>
      <c r="C484" s="216">
        <v>702</v>
      </c>
      <c r="D484" s="216">
        <v>0.45629999999999998</v>
      </c>
      <c r="E484" s="216">
        <v>15.5</v>
      </c>
      <c r="F484" s="216">
        <v>8.1</v>
      </c>
      <c r="G484" s="216">
        <v>0.9</v>
      </c>
      <c r="K484" s="36">
        <v>10</v>
      </c>
      <c r="AM484" s="29">
        <v>34</v>
      </c>
      <c r="AN484" s="29">
        <v>21</v>
      </c>
    </row>
    <row r="485" spans="1:40" x14ac:dyDescent="0.35">
      <c r="A485" s="70">
        <v>43146</v>
      </c>
      <c r="B485" s="55">
        <v>0.41282407407407407</v>
      </c>
      <c r="C485" s="29">
        <v>709</v>
      </c>
      <c r="D485" s="29">
        <v>0.46079999999999999</v>
      </c>
      <c r="E485" s="29">
        <v>13.39</v>
      </c>
      <c r="F485" s="29">
        <v>8.0500000000000007</v>
      </c>
      <c r="G485" s="29">
        <v>4.9000000000000004</v>
      </c>
      <c r="K485" s="28">
        <v>20</v>
      </c>
      <c r="AM485" s="29">
        <v>34</v>
      </c>
      <c r="AN485" s="29">
        <v>21</v>
      </c>
    </row>
    <row r="486" spans="1:40" x14ac:dyDescent="0.35">
      <c r="A486" s="217">
        <v>43152</v>
      </c>
      <c r="B486" s="218">
        <v>0.40667824074074077</v>
      </c>
      <c r="C486" s="219">
        <v>777</v>
      </c>
      <c r="D486" s="219">
        <v>0.50700000000000001</v>
      </c>
      <c r="E486" s="219">
        <v>14.2</v>
      </c>
      <c r="F486" s="219">
        <v>7.95</v>
      </c>
      <c r="G486" s="219">
        <v>7.1</v>
      </c>
      <c r="K486" s="54">
        <v>299</v>
      </c>
      <c r="L486" s="45">
        <f>AVERAGE(K482:K486)</f>
        <v>80.2</v>
      </c>
      <c r="M486" s="46">
        <f>GEOMEAN(K482:K486)</f>
        <v>37.685071787363043</v>
      </c>
      <c r="N486" s="47" t="s">
        <v>215</v>
      </c>
      <c r="AM486" s="29">
        <v>34</v>
      </c>
      <c r="AN486" s="29">
        <v>21</v>
      </c>
    </row>
    <row r="487" spans="1:40" x14ac:dyDescent="0.35">
      <c r="A487" s="70">
        <v>43158</v>
      </c>
      <c r="B487" s="55">
        <v>0.42293981481481485</v>
      </c>
      <c r="C487" s="29">
        <v>577</v>
      </c>
      <c r="D487" s="29">
        <v>0.37509999999999999</v>
      </c>
      <c r="E487" s="29">
        <v>11.92</v>
      </c>
      <c r="F487" s="29">
        <v>8.08</v>
      </c>
      <c r="G487" s="29">
        <v>7.3</v>
      </c>
      <c r="K487" s="54">
        <v>63</v>
      </c>
      <c r="O487" s="39" t="s">
        <v>115</v>
      </c>
      <c r="P487" s="28">
        <v>65.8</v>
      </c>
      <c r="Q487" s="39" t="s">
        <v>115</v>
      </c>
      <c r="R487" s="39" t="s">
        <v>115</v>
      </c>
      <c r="S487" s="39" t="s">
        <v>115</v>
      </c>
      <c r="T487" s="39" t="s">
        <v>115</v>
      </c>
      <c r="U487" s="39" t="s">
        <v>115</v>
      </c>
      <c r="V487" s="39" t="s">
        <v>112</v>
      </c>
      <c r="W487" s="39" t="s">
        <v>115</v>
      </c>
      <c r="X487" s="28">
        <v>50</v>
      </c>
      <c r="Y487" s="39" t="s">
        <v>115</v>
      </c>
      <c r="Z487" s="28">
        <v>2.1</v>
      </c>
      <c r="AA487" s="39" t="s">
        <v>115</v>
      </c>
      <c r="AB487" s="28">
        <v>26.3</v>
      </c>
      <c r="AC487" s="39" t="s">
        <v>115</v>
      </c>
      <c r="AD487" s="28">
        <v>231</v>
      </c>
      <c r="AE487" s="39" t="s">
        <v>115</v>
      </c>
      <c r="AF487" s="28">
        <v>31.6</v>
      </c>
      <c r="AG487" s="39" t="s">
        <v>115</v>
      </c>
      <c r="AH487" s="28">
        <v>58600</v>
      </c>
      <c r="AI487" s="28">
        <v>20500</v>
      </c>
      <c r="AJ487" s="39" t="s">
        <v>115</v>
      </c>
      <c r="AK487" s="39" t="s">
        <v>115</v>
      </c>
      <c r="AL487" s="39" t="s">
        <v>115</v>
      </c>
      <c r="AM487" s="29">
        <v>34</v>
      </c>
      <c r="AN487" s="29">
        <v>21</v>
      </c>
    </row>
    <row r="488" spans="1:40" x14ac:dyDescent="0.35">
      <c r="A488" s="70">
        <v>43160</v>
      </c>
      <c r="B488" s="55">
        <v>0.44905092592592594</v>
      </c>
      <c r="C488" s="29">
        <v>560</v>
      </c>
      <c r="D488" s="29">
        <v>0.36399999999999999</v>
      </c>
      <c r="E488" s="29">
        <v>12.16</v>
      </c>
      <c r="F488" s="29">
        <v>8.24</v>
      </c>
      <c r="G488" s="29">
        <v>9.1</v>
      </c>
      <c r="K488" s="54">
        <v>158</v>
      </c>
      <c r="AM488" s="29">
        <v>34</v>
      </c>
      <c r="AN488" s="29">
        <v>21</v>
      </c>
    </row>
    <row r="489" spans="1:40" x14ac:dyDescent="0.35">
      <c r="A489" s="70">
        <v>43171</v>
      </c>
      <c r="B489" s="55">
        <v>0.39461805555555557</v>
      </c>
      <c r="C489" s="29">
        <v>525</v>
      </c>
      <c r="D489" s="29">
        <v>0.3412</v>
      </c>
      <c r="E489" s="29">
        <v>12.86</v>
      </c>
      <c r="F489" s="29">
        <v>8.1199999999999992</v>
      </c>
      <c r="G489" s="29">
        <v>5.4</v>
      </c>
      <c r="K489" s="28">
        <v>10</v>
      </c>
      <c r="AM489" s="29">
        <v>34</v>
      </c>
      <c r="AN489" s="29">
        <v>21</v>
      </c>
    </row>
    <row r="490" spans="1:40" x14ac:dyDescent="0.35">
      <c r="A490" s="220">
        <v>43181</v>
      </c>
      <c r="B490" s="221">
        <v>0.37997685185185182</v>
      </c>
      <c r="C490" s="222">
        <v>597</v>
      </c>
      <c r="D490" s="222">
        <v>0.3881</v>
      </c>
      <c r="E490" s="222">
        <v>15.67</v>
      </c>
      <c r="F490" s="222">
        <v>7.93</v>
      </c>
      <c r="G490" s="222">
        <v>5.6</v>
      </c>
      <c r="K490" s="28">
        <v>20</v>
      </c>
      <c r="AM490" s="29">
        <v>34</v>
      </c>
      <c r="AN490" s="29">
        <v>21</v>
      </c>
    </row>
    <row r="491" spans="1:40" x14ac:dyDescent="0.35">
      <c r="A491" s="70">
        <v>43185</v>
      </c>
      <c r="B491" s="55">
        <v>0.3948726851851852</v>
      </c>
      <c r="C491" s="29">
        <v>631</v>
      </c>
      <c r="D491" s="29">
        <v>0.41010000000000002</v>
      </c>
      <c r="E491" s="29">
        <v>14.07</v>
      </c>
      <c r="F491" s="29">
        <v>8.5</v>
      </c>
      <c r="G491" s="29">
        <v>5.8</v>
      </c>
      <c r="K491" s="28">
        <v>135</v>
      </c>
      <c r="L491" s="45">
        <f>AVERAGE(K487:K491)</f>
        <v>77.2</v>
      </c>
      <c r="M491" s="46">
        <f>GEOMEAN(K487:K491)</f>
        <v>48.514580463680971</v>
      </c>
      <c r="N491" s="47" t="s">
        <v>216</v>
      </c>
      <c r="AM491" s="29">
        <v>34</v>
      </c>
      <c r="AN491" s="29">
        <v>21</v>
      </c>
    </row>
    <row r="492" spans="1:40" x14ac:dyDescent="0.35">
      <c r="A492" s="223">
        <v>43192</v>
      </c>
      <c r="B492" s="224">
        <v>0.43406250000000002</v>
      </c>
      <c r="C492" s="225">
        <v>582</v>
      </c>
      <c r="D492" s="225">
        <v>0.37830000000000003</v>
      </c>
      <c r="E492" s="225">
        <v>12.98</v>
      </c>
      <c r="F492" s="225">
        <v>7.97</v>
      </c>
      <c r="G492" s="225">
        <v>7.4</v>
      </c>
      <c r="K492" s="54">
        <v>10</v>
      </c>
      <c r="AM492" s="29">
        <v>34</v>
      </c>
      <c r="AN492" s="29">
        <v>21</v>
      </c>
    </row>
    <row r="493" spans="1:40" x14ac:dyDescent="0.35">
      <c r="A493" s="223">
        <v>43195</v>
      </c>
      <c r="B493" s="224">
        <v>0.40866898148148145</v>
      </c>
      <c r="C493" s="225">
        <v>484.5</v>
      </c>
      <c r="D493" s="225">
        <v>0.31530000000000002</v>
      </c>
      <c r="E493" s="225">
        <v>12.14</v>
      </c>
      <c r="F493" s="225">
        <v>8.19</v>
      </c>
      <c r="G493" s="225">
        <v>7.2</v>
      </c>
      <c r="K493" s="54">
        <v>197</v>
      </c>
      <c r="AM493" s="29">
        <v>34</v>
      </c>
      <c r="AN493" s="29">
        <v>21</v>
      </c>
    </row>
    <row r="494" spans="1:40" x14ac:dyDescent="0.35">
      <c r="A494" s="70">
        <v>43202</v>
      </c>
      <c r="B494" s="55">
        <v>0.46831018518518519</v>
      </c>
      <c r="C494" s="29">
        <v>420.9</v>
      </c>
      <c r="D494" s="29">
        <v>0.2737</v>
      </c>
      <c r="E494" s="29">
        <v>11.33</v>
      </c>
      <c r="F494" s="29">
        <v>8.01</v>
      </c>
      <c r="G494" s="29">
        <v>9.1</v>
      </c>
      <c r="K494" s="28">
        <v>20</v>
      </c>
      <c r="AM494" s="29">
        <v>34</v>
      </c>
      <c r="AN494" s="29">
        <v>21</v>
      </c>
    </row>
    <row r="495" spans="1:40" x14ac:dyDescent="0.35">
      <c r="A495" s="70">
        <v>43213</v>
      </c>
      <c r="B495" s="55">
        <v>0.3808449074074074</v>
      </c>
      <c r="C495" s="29">
        <v>472.2</v>
      </c>
      <c r="D495" s="29">
        <v>0.30680000000000002</v>
      </c>
      <c r="E495" s="29">
        <v>10.17</v>
      </c>
      <c r="F495" s="29">
        <v>7.75</v>
      </c>
      <c r="G495" s="29">
        <v>11.3</v>
      </c>
      <c r="K495" s="28">
        <v>52</v>
      </c>
      <c r="L495" s="45">
        <f>AVERAGE(K491:K495)</f>
        <v>82.8</v>
      </c>
      <c r="M495" s="46">
        <f>GEOMEAN(K491:K495)</f>
        <v>48.79402751888783</v>
      </c>
      <c r="N495" s="47" t="s">
        <v>217</v>
      </c>
      <c r="AM495" s="29">
        <v>34</v>
      </c>
      <c r="AN495" s="29">
        <v>21</v>
      </c>
    </row>
    <row r="496" spans="1:40" x14ac:dyDescent="0.35">
      <c r="A496" s="70">
        <v>43229</v>
      </c>
      <c r="B496" s="55">
        <v>0.39252314814814815</v>
      </c>
      <c r="C496" s="29">
        <v>530</v>
      </c>
      <c r="D496" s="29">
        <v>0.34449999999999997</v>
      </c>
      <c r="E496" s="29">
        <v>9.67</v>
      </c>
      <c r="F496" s="29">
        <v>8.32</v>
      </c>
      <c r="G496" s="29">
        <v>18.8</v>
      </c>
      <c r="K496" s="28">
        <v>20</v>
      </c>
      <c r="AM496" s="29">
        <v>34</v>
      </c>
      <c r="AN496" s="29">
        <v>21</v>
      </c>
    </row>
    <row r="497" spans="1:40" x14ac:dyDescent="0.35">
      <c r="A497" s="70">
        <v>43234</v>
      </c>
      <c r="B497" s="55">
        <v>0.40334490740740742</v>
      </c>
      <c r="C497" s="29">
        <v>553</v>
      </c>
      <c r="D497" s="29">
        <v>0.35749999999999998</v>
      </c>
      <c r="E497" s="29">
        <v>6.86</v>
      </c>
      <c r="F497" s="29">
        <v>8.0399999999999991</v>
      </c>
      <c r="G497" s="29">
        <v>21.8</v>
      </c>
      <c r="K497" s="54">
        <v>122</v>
      </c>
      <c r="AM497" s="29">
        <v>34</v>
      </c>
      <c r="AN497" s="29">
        <v>21</v>
      </c>
    </row>
    <row r="498" spans="1:40" x14ac:dyDescent="0.35">
      <c r="A498" s="70">
        <v>43236</v>
      </c>
      <c r="B498" s="55">
        <v>0.37957175925925929</v>
      </c>
      <c r="C498" s="29">
        <v>577</v>
      </c>
      <c r="D498" s="29">
        <v>0.377</v>
      </c>
      <c r="E498" s="29">
        <v>4.2699999999999996</v>
      </c>
      <c r="F498" s="29">
        <v>7.91</v>
      </c>
      <c r="G498" s="29">
        <v>21.8</v>
      </c>
      <c r="K498" s="54">
        <v>278</v>
      </c>
      <c r="AM498" s="29">
        <v>34</v>
      </c>
      <c r="AN498" s="29">
        <v>21</v>
      </c>
    </row>
    <row r="499" spans="1:40" x14ac:dyDescent="0.35">
      <c r="A499" s="226">
        <v>43243</v>
      </c>
      <c r="B499" s="55">
        <v>0.39005787037037037</v>
      </c>
      <c r="C499" s="29">
        <v>598</v>
      </c>
      <c r="D499" s="29">
        <v>0.39</v>
      </c>
      <c r="E499" s="29">
        <v>4.58</v>
      </c>
      <c r="F499" s="29">
        <v>7.96</v>
      </c>
      <c r="G499" s="29">
        <v>22.2</v>
      </c>
      <c r="K499" s="54">
        <v>173</v>
      </c>
      <c r="AM499" s="29">
        <v>34</v>
      </c>
      <c r="AN499" s="29">
        <v>21</v>
      </c>
    </row>
    <row r="500" spans="1:40" x14ac:dyDescent="0.35">
      <c r="A500" s="70">
        <v>43249</v>
      </c>
      <c r="B500" s="58">
        <v>0.44484953703703706</v>
      </c>
      <c r="C500" s="29">
        <v>575</v>
      </c>
      <c r="D500" s="29">
        <v>0.3705</v>
      </c>
      <c r="E500" s="29">
        <v>6.14</v>
      </c>
      <c r="F500" s="29">
        <v>7.63</v>
      </c>
      <c r="G500" s="29">
        <v>26.1</v>
      </c>
      <c r="K500" s="54">
        <v>121</v>
      </c>
      <c r="L500" s="45">
        <f>AVERAGE(K496:K500)</f>
        <v>142.80000000000001</v>
      </c>
      <c r="M500" s="46">
        <f>GEOMEAN(K496:K500)</f>
        <v>107.26381003507909</v>
      </c>
      <c r="N500" s="47" t="s">
        <v>218</v>
      </c>
      <c r="AM500" s="29">
        <v>34</v>
      </c>
      <c r="AN500" s="29">
        <v>21</v>
      </c>
    </row>
    <row r="501" spans="1:40" x14ac:dyDescent="0.35">
      <c r="A501" s="70">
        <v>43256</v>
      </c>
      <c r="B501" s="58">
        <v>0.45635416666666667</v>
      </c>
      <c r="C501" s="29">
        <v>580</v>
      </c>
      <c r="D501" s="29">
        <v>0.377</v>
      </c>
      <c r="E501" s="29">
        <v>9.0500000000000007</v>
      </c>
      <c r="F501" s="29">
        <v>7.84</v>
      </c>
      <c r="G501" s="29">
        <v>23.1</v>
      </c>
      <c r="K501" s="28">
        <v>282</v>
      </c>
      <c r="AM501" s="29">
        <v>34</v>
      </c>
      <c r="AN501" s="29">
        <v>21</v>
      </c>
    </row>
    <row r="502" spans="1:40" x14ac:dyDescent="0.35">
      <c r="A502" s="70">
        <v>43258</v>
      </c>
      <c r="B502" s="55">
        <v>0.38516203703703705</v>
      </c>
      <c r="C502" s="29">
        <v>577</v>
      </c>
      <c r="D502" s="29">
        <v>0.377</v>
      </c>
      <c r="E502" s="29">
        <v>5.31</v>
      </c>
      <c r="F502" s="29">
        <v>7.87</v>
      </c>
      <c r="G502" s="29">
        <v>23</v>
      </c>
      <c r="K502" s="54">
        <v>240</v>
      </c>
      <c r="AM502" s="29">
        <v>34</v>
      </c>
      <c r="AN502" s="29">
        <v>21</v>
      </c>
    </row>
    <row r="503" spans="1:40" x14ac:dyDescent="0.35">
      <c r="A503" s="70">
        <v>43262</v>
      </c>
      <c r="B503" s="55">
        <v>0.39874999999999999</v>
      </c>
      <c r="C503" s="29">
        <v>571</v>
      </c>
      <c r="D503" s="29">
        <v>0.3705</v>
      </c>
      <c r="E503" s="29">
        <v>6.34</v>
      </c>
      <c r="F503" s="29">
        <v>8.56</v>
      </c>
      <c r="G503" s="29">
        <v>22.4</v>
      </c>
      <c r="K503" s="54">
        <v>3076</v>
      </c>
      <c r="O503" s="39"/>
      <c r="Q503" s="39"/>
      <c r="R503" s="39"/>
      <c r="S503" s="39"/>
      <c r="T503" s="39"/>
      <c r="U503" s="39"/>
      <c r="V503" s="39"/>
      <c r="W503" s="39"/>
      <c r="Y503" s="39"/>
      <c r="Z503" s="39"/>
      <c r="AA503" s="39"/>
      <c r="AC503" s="39"/>
      <c r="AE503" s="39"/>
      <c r="AG503" s="39"/>
      <c r="AJ503" s="39"/>
      <c r="AK503" s="39"/>
      <c r="AL503" s="39"/>
      <c r="AM503" s="29">
        <v>34</v>
      </c>
      <c r="AN503" s="29">
        <v>21</v>
      </c>
    </row>
    <row r="504" spans="1:40" x14ac:dyDescent="0.35">
      <c r="A504" s="70">
        <v>43269</v>
      </c>
      <c r="B504" s="58">
        <v>0.38756944444444441</v>
      </c>
      <c r="C504" s="29">
        <v>529</v>
      </c>
      <c r="D504" s="29">
        <v>0.34449999999999997</v>
      </c>
      <c r="E504" s="29">
        <v>5.27</v>
      </c>
      <c r="F504" s="29">
        <v>8.02</v>
      </c>
      <c r="G504" s="29">
        <v>27.3</v>
      </c>
      <c r="K504" s="54">
        <v>397</v>
      </c>
      <c r="AM504" s="29">
        <v>34</v>
      </c>
      <c r="AN504" s="29">
        <v>21</v>
      </c>
    </row>
    <row r="505" spans="1:40" x14ac:dyDescent="0.35">
      <c r="A505" s="70">
        <v>43278</v>
      </c>
      <c r="B505" s="55">
        <v>0.40711805555555558</v>
      </c>
      <c r="C505" s="29">
        <v>488.9</v>
      </c>
      <c r="D505" s="29">
        <v>0.31790000000000002</v>
      </c>
      <c r="E505" s="29">
        <v>5.92</v>
      </c>
      <c r="F505" s="29">
        <v>7.88</v>
      </c>
      <c r="G505" s="29">
        <v>23.6</v>
      </c>
      <c r="K505" s="54">
        <v>933</v>
      </c>
      <c r="L505" s="45">
        <f>AVERAGE(K501:K505)</f>
        <v>985.6</v>
      </c>
      <c r="M505" s="46">
        <f>GEOMEAN(K501:K505)</f>
        <v>598.99578495520893</v>
      </c>
      <c r="N505" s="47" t="s">
        <v>219</v>
      </c>
      <c r="AM505" s="29">
        <v>34</v>
      </c>
      <c r="AN505" s="29">
        <v>21</v>
      </c>
    </row>
    <row r="506" spans="1:40" x14ac:dyDescent="0.35">
      <c r="A506" s="70">
        <v>43290</v>
      </c>
      <c r="B506" s="55">
        <v>0.38182870370370375</v>
      </c>
      <c r="C506" s="29">
        <v>562</v>
      </c>
      <c r="D506" s="29">
        <v>0.36399999999999999</v>
      </c>
      <c r="E506" s="29">
        <v>5.85</v>
      </c>
      <c r="F506" s="29">
        <v>8.09</v>
      </c>
      <c r="G506" s="29">
        <v>25.7</v>
      </c>
      <c r="K506" s="28">
        <v>345</v>
      </c>
      <c r="AM506" s="29">
        <v>34</v>
      </c>
      <c r="AN506" s="29">
        <v>21</v>
      </c>
    </row>
    <row r="507" spans="1:40" x14ac:dyDescent="0.35">
      <c r="A507" s="70">
        <v>43300</v>
      </c>
      <c r="B507" s="55">
        <v>0.36703703703703705</v>
      </c>
      <c r="C507" s="29">
        <v>552</v>
      </c>
      <c r="D507" s="29">
        <v>0.35749999999999998</v>
      </c>
      <c r="E507" s="29">
        <v>5.35</v>
      </c>
      <c r="F507" s="29">
        <v>7.79</v>
      </c>
      <c r="G507" s="29">
        <v>25.5</v>
      </c>
      <c r="K507" s="28">
        <v>335</v>
      </c>
      <c r="AM507" s="29">
        <v>34</v>
      </c>
      <c r="AN507" s="29">
        <v>21</v>
      </c>
    </row>
    <row r="508" spans="1:40" x14ac:dyDescent="0.35">
      <c r="A508" s="70">
        <v>43304</v>
      </c>
      <c r="B508" s="55">
        <v>0.39518518518518514</v>
      </c>
      <c r="C508" s="29">
        <v>506</v>
      </c>
      <c r="D508" s="29">
        <v>0.32890000000000003</v>
      </c>
      <c r="E508" s="29">
        <v>6.19</v>
      </c>
      <c r="F508" s="29">
        <v>8.11</v>
      </c>
      <c r="G508" s="29">
        <v>24.1</v>
      </c>
      <c r="K508" s="54">
        <v>546</v>
      </c>
      <c r="AM508" s="29">
        <v>34</v>
      </c>
      <c r="AN508" s="29">
        <v>21</v>
      </c>
    </row>
    <row r="509" spans="1:40" x14ac:dyDescent="0.35">
      <c r="A509" s="70">
        <v>43306</v>
      </c>
      <c r="B509" s="55">
        <v>0.36983796296296295</v>
      </c>
      <c r="C509" s="29">
        <v>542</v>
      </c>
      <c r="D509" s="29">
        <v>0.35099999999999998</v>
      </c>
      <c r="E509" s="29">
        <v>5.24</v>
      </c>
      <c r="F509" s="29">
        <v>8.0399999999999991</v>
      </c>
      <c r="G509" s="29">
        <v>24.4</v>
      </c>
      <c r="K509" s="227">
        <v>545</v>
      </c>
      <c r="O509" s="39">
        <v>3.6</v>
      </c>
      <c r="P509" s="28">
        <v>67.2</v>
      </c>
      <c r="Q509" s="39" t="s">
        <v>115</v>
      </c>
      <c r="R509" s="39" t="s">
        <v>115</v>
      </c>
      <c r="S509" s="39" t="s">
        <v>115</v>
      </c>
      <c r="T509" s="39" t="s">
        <v>115</v>
      </c>
      <c r="U509" s="39" t="s">
        <v>115</v>
      </c>
      <c r="V509" s="39" t="s">
        <v>112</v>
      </c>
      <c r="W509" s="39" t="s">
        <v>115</v>
      </c>
      <c r="X509" s="28">
        <v>44.8</v>
      </c>
      <c r="Y509" s="39" t="s">
        <v>115</v>
      </c>
      <c r="Z509" s="39" t="s">
        <v>115</v>
      </c>
      <c r="AA509" s="39" t="s">
        <v>115</v>
      </c>
      <c r="AB509" s="28">
        <v>25</v>
      </c>
      <c r="AC509" s="39" t="s">
        <v>115</v>
      </c>
      <c r="AD509" s="28">
        <v>198</v>
      </c>
      <c r="AE509" s="39" t="s">
        <v>115</v>
      </c>
      <c r="AF509" s="28">
        <v>44.7</v>
      </c>
      <c r="AG509" s="39">
        <v>234</v>
      </c>
      <c r="AH509" s="28">
        <v>42500</v>
      </c>
      <c r="AI509" s="28">
        <v>22400</v>
      </c>
      <c r="AJ509" s="39">
        <v>3.6</v>
      </c>
      <c r="AK509" s="39" t="s">
        <v>115</v>
      </c>
      <c r="AL509" s="39" t="s">
        <v>115</v>
      </c>
      <c r="AM509" s="29">
        <v>34</v>
      </c>
      <c r="AN509" s="29">
        <v>21</v>
      </c>
    </row>
    <row r="510" spans="1:40" x14ac:dyDescent="0.35">
      <c r="A510" s="70">
        <v>43307</v>
      </c>
      <c r="B510" s="55">
        <v>0.39165509259259257</v>
      </c>
      <c r="C510" s="29">
        <v>526</v>
      </c>
      <c r="D510" s="29">
        <v>0.34449999999999997</v>
      </c>
      <c r="E510" s="29">
        <v>5.12</v>
      </c>
      <c r="F510" s="29">
        <v>8.06</v>
      </c>
      <c r="G510" s="29">
        <v>24.6</v>
      </c>
      <c r="K510" s="54">
        <v>413</v>
      </c>
      <c r="AM510" s="29">
        <v>34</v>
      </c>
      <c r="AN510" s="29">
        <v>21</v>
      </c>
    </row>
    <row r="511" spans="1:40" x14ac:dyDescent="0.35">
      <c r="A511" s="70">
        <v>43311</v>
      </c>
      <c r="B511" s="55">
        <v>0.39775462962962965</v>
      </c>
      <c r="C511" s="29">
        <v>557</v>
      </c>
      <c r="D511" s="29">
        <v>0.36399999999999999</v>
      </c>
      <c r="E511" s="29">
        <v>6.71</v>
      </c>
      <c r="F511" s="29">
        <v>7.87</v>
      </c>
      <c r="G511" s="29">
        <v>22.8</v>
      </c>
      <c r="K511" s="28">
        <v>1017</v>
      </c>
      <c r="L511" s="45">
        <f>AVERAGE(K507:K511)</f>
        <v>571.20000000000005</v>
      </c>
      <c r="M511" s="46">
        <f>GEOMEAN(K507:K511)</f>
        <v>530.12830292961371</v>
      </c>
      <c r="N511" s="47" t="s">
        <v>220</v>
      </c>
      <c r="AM511" s="29">
        <v>34</v>
      </c>
      <c r="AN511" s="29">
        <v>21</v>
      </c>
    </row>
    <row r="512" spans="1:40" x14ac:dyDescent="0.35">
      <c r="A512" s="228">
        <v>43314</v>
      </c>
      <c r="B512" s="229">
        <v>0.39624999999999999</v>
      </c>
      <c r="C512" s="230">
        <v>447.9</v>
      </c>
      <c r="D512" s="230">
        <v>0.29120000000000001</v>
      </c>
      <c r="E512" s="230">
        <v>6.25</v>
      </c>
      <c r="F512" s="230">
        <v>7.76</v>
      </c>
      <c r="G512" s="230">
        <v>22.8</v>
      </c>
      <c r="K512" s="54">
        <v>1017</v>
      </c>
      <c r="AM512" s="29">
        <v>34</v>
      </c>
      <c r="AN512" s="29">
        <v>21</v>
      </c>
    </row>
    <row r="513" spans="1:40" x14ac:dyDescent="0.35">
      <c r="A513" s="70">
        <v>43326</v>
      </c>
      <c r="B513" s="55">
        <v>0.42515046296296299</v>
      </c>
      <c r="C513" s="29">
        <v>559</v>
      </c>
      <c r="D513" s="29">
        <v>0.36399999999999999</v>
      </c>
      <c r="E513" s="29">
        <v>4.8</v>
      </c>
      <c r="F513" s="29">
        <v>7.76</v>
      </c>
      <c r="G513" s="29">
        <v>24.9</v>
      </c>
      <c r="K513" s="54">
        <v>529</v>
      </c>
      <c r="AM513" s="29">
        <v>34</v>
      </c>
      <c r="AN513" s="29">
        <v>21</v>
      </c>
    </row>
    <row r="514" spans="1:40" x14ac:dyDescent="0.35">
      <c r="A514" s="70">
        <v>43328</v>
      </c>
      <c r="B514" s="55">
        <v>0.40026620370370369</v>
      </c>
      <c r="C514" s="29">
        <v>527</v>
      </c>
      <c r="D514" s="29">
        <v>0.34449999999999997</v>
      </c>
      <c r="E514" s="29">
        <v>4.8899999999999997</v>
      </c>
      <c r="F514" s="29">
        <v>8.6300000000000008</v>
      </c>
      <c r="G514" s="29">
        <v>23.6</v>
      </c>
      <c r="K514" s="54">
        <v>1354</v>
      </c>
      <c r="AM514" s="29">
        <v>34</v>
      </c>
      <c r="AN514" s="29">
        <v>21</v>
      </c>
    </row>
    <row r="515" spans="1:40" x14ac:dyDescent="0.35">
      <c r="A515" s="231">
        <v>43334</v>
      </c>
      <c r="B515" s="232">
        <v>0.37466435185185182</v>
      </c>
      <c r="C515" s="233">
        <v>475.1</v>
      </c>
      <c r="D515" s="233">
        <v>0.30869999999999997</v>
      </c>
      <c r="E515" s="233">
        <v>5.7</v>
      </c>
      <c r="F515" s="233">
        <v>8.7899999999999991</v>
      </c>
      <c r="G515" s="233">
        <v>23.8</v>
      </c>
      <c r="K515" s="28">
        <v>373</v>
      </c>
      <c r="AM515" s="29">
        <v>34</v>
      </c>
      <c r="AN515" s="29">
        <v>21</v>
      </c>
    </row>
    <row r="516" spans="1:40" x14ac:dyDescent="0.35">
      <c r="A516" s="231">
        <v>43341</v>
      </c>
      <c r="B516" s="55">
        <v>0.40196759259259257</v>
      </c>
      <c r="C516" s="29">
        <v>525</v>
      </c>
      <c r="D516" s="29">
        <v>0.33800000000000002</v>
      </c>
      <c r="E516" s="29">
        <v>5.83</v>
      </c>
      <c r="F516" s="29">
        <v>7.64</v>
      </c>
      <c r="G516" s="29">
        <v>25.7</v>
      </c>
      <c r="K516" s="28">
        <v>292</v>
      </c>
      <c r="L516" s="45">
        <f>AVERAGE(K512:K516)</f>
        <v>713</v>
      </c>
      <c r="M516" s="46">
        <f>GEOMEAN(K512:K516)</f>
        <v>602.41724344833358</v>
      </c>
      <c r="N516" s="47" t="s">
        <v>221</v>
      </c>
      <c r="AM516" s="29">
        <v>34</v>
      </c>
      <c r="AN516" s="29">
        <v>21</v>
      </c>
    </row>
    <row r="517" spans="1:40" x14ac:dyDescent="0.35">
      <c r="A517" s="70">
        <v>43355</v>
      </c>
      <c r="B517" s="58">
        <v>0.39972222222222226</v>
      </c>
      <c r="C517" s="29">
        <v>487.9</v>
      </c>
      <c r="D517" s="29">
        <v>0.31719999999999998</v>
      </c>
      <c r="E517" s="29">
        <v>8.14</v>
      </c>
      <c r="F517" s="29">
        <v>8.24</v>
      </c>
      <c r="G517" s="29">
        <v>21</v>
      </c>
      <c r="K517" s="54">
        <v>246</v>
      </c>
      <c r="AM517" s="29">
        <v>34</v>
      </c>
      <c r="AN517" s="29">
        <v>21</v>
      </c>
    </row>
    <row r="518" spans="1:40" x14ac:dyDescent="0.35">
      <c r="A518" s="70">
        <v>43360</v>
      </c>
      <c r="B518" s="58">
        <v>0.41976851851851849</v>
      </c>
      <c r="C518" s="29">
        <v>551</v>
      </c>
      <c r="D518" s="29">
        <v>0.35749999999999998</v>
      </c>
      <c r="E518" s="29">
        <v>5.77</v>
      </c>
      <c r="F518" s="29">
        <v>7.49</v>
      </c>
      <c r="G518" s="29">
        <v>24.1</v>
      </c>
      <c r="K518" s="54">
        <v>201</v>
      </c>
      <c r="AM518" s="29">
        <v>34</v>
      </c>
      <c r="AN518" s="29">
        <v>21</v>
      </c>
    </row>
    <row r="519" spans="1:40" x14ac:dyDescent="0.35">
      <c r="A519" s="70">
        <v>43362</v>
      </c>
      <c r="B519" s="58">
        <v>0.38898148148148143</v>
      </c>
      <c r="C519" s="29">
        <v>542</v>
      </c>
      <c r="D519" s="29">
        <v>0.35099999999999998</v>
      </c>
      <c r="E519" s="29">
        <v>5.12</v>
      </c>
      <c r="F519" s="29">
        <v>8.23</v>
      </c>
      <c r="G519" s="29">
        <v>24.2</v>
      </c>
      <c r="K519" s="28">
        <v>243</v>
      </c>
      <c r="AM519" s="29">
        <v>34</v>
      </c>
      <c r="AN519" s="29">
        <v>21</v>
      </c>
    </row>
    <row r="520" spans="1:40" x14ac:dyDescent="0.35">
      <c r="A520" s="70">
        <v>43367</v>
      </c>
      <c r="B520" s="55">
        <v>0.40496527777777774</v>
      </c>
      <c r="C520" s="29">
        <v>549</v>
      </c>
      <c r="D520" s="29">
        <v>0.3569</v>
      </c>
      <c r="E520" s="29">
        <v>6.09</v>
      </c>
      <c r="F520" s="29">
        <v>7.65</v>
      </c>
      <c r="G520" s="29">
        <v>19.600000000000001</v>
      </c>
      <c r="K520" s="28">
        <v>223</v>
      </c>
      <c r="AM520" s="29">
        <v>34</v>
      </c>
      <c r="AN520" s="29">
        <v>21</v>
      </c>
    </row>
    <row r="521" spans="1:40" x14ac:dyDescent="0.35">
      <c r="A521" s="70">
        <v>43370</v>
      </c>
      <c r="B521" s="55">
        <v>0.40488425925925925</v>
      </c>
      <c r="C521" s="29">
        <v>469.7</v>
      </c>
      <c r="D521" s="29">
        <v>0.30549999999999999</v>
      </c>
      <c r="E521" s="29">
        <v>7.14</v>
      </c>
      <c r="F521" s="29">
        <v>7.64</v>
      </c>
      <c r="G521" s="29">
        <v>20.100000000000001</v>
      </c>
      <c r="K521" s="28">
        <v>839</v>
      </c>
      <c r="L521" s="45">
        <f>AVERAGE(K517:K521)</f>
        <v>350.4</v>
      </c>
      <c r="M521" s="46">
        <f>GEOMEAN(K517:K521)</f>
        <v>295.36623858223572</v>
      </c>
      <c r="N521" s="47" t="s">
        <v>222</v>
      </c>
      <c r="AM521" s="29">
        <v>34</v>
      </c>
      <c r="AN521" s="29">
        <v>21</v>
      </c>
    </row>
    <row r="522" spans="1:40" x14ac:dyDescent="0.35">
      <c r="A522" s="70">
        <v>43375</v>
      </c>
      <c r="B522" s="52">
        <v>0.45120370370370372</v>
      </c>
      <c r="C522" s="29">
        <v>538</v>
      </c>
      <c r="D522" s="29">
        <v>0.34970000000000001</v>
      </c>
      <c r="E522" s="29">
        <v>6.85</v>
      </c>
      <c r="F522" s="29">
        <v>8.07</v>
      </c>
      <c r="G522" s="29">
        <v>20.399999999999999</v>
      </c>
      <c r="K522" s="54">
        <v>146</v>
      </c>
      <c r="O522" s="28">
        <v>2</v>
      </c>
      <c r="P522" s="28">
        <v>65.900000000000006</v>
      </c>
      <c r="Q522" s="39" t="s">
        <v>115</v>
      </c>
      <c r="R522" s="39" t="s">
        <v>115</v>
      </c>
      <c r="S522" s="39" t="s">
        <v>115</v>
      </c>
      <c r="T522" s="39" t="s">
        <v>115</v>
      </c>
      <c r="U522" s="39" t="s">
        <v>115</v>
      </c>
      <c r="V522" s="39" t="s">
        <v>112</v>
      </c>
      <c r="W522" s="39" t="s">
        <v>115</v>
      </c>
      <c r="X522" s="28">
        <v>38.799999999999997</v>
      </c>
      <c r="Y522" s="39" t="s">
        <v>115</v>
      </c>
      <c r="Z522" s="28">
        <v>0.59</v>
      </c>
      <c r="AA522" s="39" t="s">
        <v>115</v>
      </c>
      <c r="AB522" s="28">
        <v>23.8</v>
      </c>
      <c r="AC522" s="39" t="s">
        <v>115</v>
      </c>
      <c r="AD522" s="28">
        <v>216</v>
      </c>
      <c r="AE522" s="39" t="s">
        <v>115</v>
      </c>
      <c r="AF522" s="28">
        <v>36.4</v>
      </c>
      <c r="AG522" s="28">
        <v>275</v>
      </c>
      <c r="AH522" s="28">
        <v>52800</v>
      </c>
      <c r="AI522" s="28">
        <v>20500</v>
      </c>
      <c r="AJ522" s="28">
        <v>3.3</v>
      </c>
      <c r="AK522" s="39" t="s">
        <v>115</v>
      </c>
      <c r="AL522" s="39" t="s">
        <v>115</v>
      </c>
      <c r="AM522" s="29">
        <v>34</v>
      </c>
      <c r="AN522" s="29">
        <v>21</v>
      </c>
    </row>
    <row r="523" spans="1:40" x14ac:dyDescent="0.35">
      <c r="A523" s="70">
        <v>43381</v>
      </c>
      <c r="B523" s="55">
        <v>0.38754629629629633</v>
      </c>
      <c r="C523" s="29">
        <v>475.2</v>
      </c>
      <c r="D523" s="29">
        <v>0.30869999999999997</v>
      </c>
      <c r="E523" s="29">
        <v>7.03</v>
      </c>
      <c r="F523" s="29">
        <v>7.9</v>
      </c>
      <c r="G523" s="29">
        <v>21.6</v>
      </c>
      <c r="K523" s="54">
        <v>329</v>
      </c>
      <c r="AM523" s="29">
        <v>34</v>
      </c>
      <c r="AN523" s="29">
        <v>21</v>
      </c>
    </row>
    <row r="524" spans="1:40" x14ac:dyDescent="0.35">
      <c r="A524" s="234">
        <v>43390</v>
      </c>
      <c r="B524" s="55">
        <v>0.41010416666666666</v>
      </c>
      <c r="C524" s="29">
        <v>567</v>
      </c>
      <c r="D524" s="29">
        <v>0.36849999999999999</v>
      </c>
      <c r="E524" s="29">
        <v>8.77</v>
      </c>
      <c r="F524" s="29">
        <v>7.55</v>
      </c>
      <c r="G524" s="29">
        <v>13.1</v>
      </c>
      <c r="K524" s="28">
        <v>86</v>
      </c>
      <c r="AM524" s="29">
        <v>34</v>
      </c>
      <c r="AN524" s="29">
        <v>21</v>
      </c>
    </row>
    <row r="525" spans="1:40" x14ac:dyDescent="0.35">
      <c r="A525" s="234">
        <v>43395</v>
      </c>
      <c r="B525" s="55">
        <v>0.42273148148148149</v>
      </c>
      <c r="C525" s="29">
        <v>557</v>
      </c>
      <c r="D525" s="29">
        <v>0.36199999999999999</v>
      </c>
      <c r="E525" s="29">
        <v>19.62</v>
      </c>
      <c r="F525" s="29">
        <v>8.5399999999999991</v>
      </c>
      <c r="G525" s="29">
        <v>10.9</v>
      </c>
      <c r="K525" s="54">
        <v>74</v>
      </c>
      <c r="AM525" s="29">
        <v>34</v>
      </c>
      <c r="AN525" s="29">
        <v>21</v>
      </c>
    </row>
    <row r="526" spans="1:40" x14ac:dyDescent="0.35">
      <c r="A526" s="234">
        <v>43398</v>
      </c>
      <c r="B526" s="55">
        <v>0.40513888888888888</v>
      </c>
      <c r="C526" s="29">
        <v>589</v>
      </c>
      <c r="D526" s="29">
        <v>0.38290000000000002</v>
      </c>
      <c r="E526" s="29">
        <v>9.6300000000000008</v>
      </c>
      <c r="F526" s="29">
        <v>8.4</v>
      </c>
      <c r="G526" s="29">
        <v>10.1</v>
      </c>
      <c r="K526" s="54">
        <v>63</v>
      </c>
      <c r="L526" s="45">
        <f>AVERAGE(K522:K526)</f>
        <v>139.6</v>
      </c>
      <c r="M526" s="46">
        <f>GEOMEAN(K522:K526)</f>
        <v>114.00499892638889</v>
      </c>
      <c r="N526" s="47" t="s">
        <v>223</v>
      </c>
      <c r="AM526" s="29">
        <v>34</v>
      </c>
      <c r="AN526" s="29">
        <v>21</v>
      </c>
    </row>
    <row r="527" spans="1:40" x14ac:dyDescent="0.35">
      <c r="A527" s="234">
        <v>43403</v>
      </c>
      <c r="B527" s="55">
        <v>0.41045138888888894</v>
      </c>
      <c r="C527" s="29">
        <v>601</v>
      </c>
      <c r="D527" s="29">
        <v>0.39069999999999999</v>
      </c>
      <c r="E527" s="29">
        <v>9.36</v>
      </c>
      <c r="F527" s="29">
        <v>8.15</v>
      </c>
      <c r="G527" s="29">
        <v>10.6</v>
      </c>
      <c r="K527" s="54">
        <v>10</v>
      </c>
      <c r="AM527" s="29">
        <v>34</v>
      </c>
      <c r="AN527" s="29">
        <v>21</v>
      </c>
    </row>
    <row r="528" spans="1:40" x14ac:dyDescent="0.35">
      <c r="A528" s="234">
        <v>43405</v>
      </c>
      <c r="B528" s="55">
        <v>0.40413194444444445</v>
      </c>
      <c r="C528" s="29">
        <v>503</v>
      </c>
      <c r="D528" s="29">
        <v>0.32700000000000001</v>
      </c>
      <c r="E528" s="29">
        <v>9.92</v>
      </c>
      <c r="F528" s="29">
        <v>7.87</v>
      </c>
      <c r="G528" s="29">
        <v>11.6</v>
      </c>
      <c r="K528" s="54">
        <v>1483</v>
      </c>
      <c r="AM528" s="29">
        <v>34</v>
      </c>
      <c r="AN528" s="29">
        <v>21</v>
      </c>
    </row>
    <row r="529" spans="1:40" x14ac:dyDescent="0.35">
      <c r="A529" s="234">
        <v>43409</v>
      </c>
      <c r="B529" s="55">
        <v>0.40767361111111106</v>
      </c>
      <c r="C529" s="29">
        <v>574</v>
      </c>
      <c r="D529" s="29">
        <v>0.37309999999999999</v>
      </c>
      <c r="E529" s="29">
        <v>11.64</v>
      </c>
      <c r="F529" s="29">
        <v>8.3800000000000008</v>
      </c>
      <c r="G529" s="29">
        <v>10.7</v>
      </c>
      <c r="K529" s="28">
        <v>228</v>
      </c>
      <c r="AM529" s="29">
        <v>34</v>
      </c>
      <c r="AN529" s="29">
        <v>21</v>
      </c>
    </row>
    <row r="530" spans="1:40" x14ac:dyDescent="0.35">
      <c r="A530" s="234">
        <v>43416</v>
      </c>
      <c r="B530" s="55">
        <v>0.38806712962962964</v>
      </c>
      <c r="C530" s="29">
        <v>565</v>
      </c>
      <c r="D530" s="29">
        <v>0.36730000000000002</v>
      </c>
      <c r="E530" s="29">
        <v>11.95</v>
      </c>
      <c r="F530" s="29">
        <v>8.1199999999999992</v>
      </c>
      <c r="G530" s="29">
        <v>7.1</v>
      </c>
      <c r="K530" s="28">
        <v>30</v>
      </c>
      <c r="AM530" s="29">
        <v>34</v>
      </c>
      <c r="AN530" s="29">
        <v>21</v>
      </c>
    </row>
    <row r="531" spans="1:40" x14ac:dyDescent="0.35">
      <c r="A531" s="234">
        <v>43430</v>
      </c>
      <c r="B531" s="55">
        <v>0.42391203703703706</v>
      </c>
      <c r="C531" s="29">
        <v>598</v>
      </c>
      <c r="D531" s="29">
        <v>0.38869999999999999</v>
      </c>
      <c r="E531" s="29">
        <v>11.58</v>
      </c>
      <c r="F531" s="29">
        <v>9.24</v>
      </c>
      <c r="G531" s="29">
        <v>6.4</v>
      </c>
      <c r="K531" s="28">
        <v>52</v>
      </c>
      <c r="L531" s="45">
        <f>AVERAGE(K527:K531)</f>
        <v>360.6</v>
      </c>
      <c r="M531" s="46">
        <f>GEOMEAN(K527:K531)</f>
        <v>87.991378040529497</v>
      </c>
      <c r="N531" s="47" t="s">
        <v>224</v>
      </c>
      <c r="AM531" s="29">
        <v>34</v>
      </c>
      <c r="AN531" s="29">
        <v>21</v>
      </c>
    </row>
    <row r="532" spans="1:40" x14ac:dyDescent="0.35">
      <c r="A532" s="234">
        <v>43431</v>
      </c>
      <c r="B532" s="58">
        <v>0.39469907407407406</v>
      </c>
      <c r="C532" s="29">
        <v>592</v>
      </c>
      <c r="D532" s="29">
        <v>0.38479999999999998</v>
      </c>
      <c r="E532" s="29">
        <v>14.13</v>
      </c>
      <c r="F532" s="29">
        <v>7.89</v>
      </c>
      <c r="G532" s="29">
        <v>4.8</v>
      </c>
      <c r="K532" s="28">
        <v>41</v>
      </c>
      <c r="AM532" s="29">
        <v>34</v>
      </c>
      <c r="AN532" s="29">
        <v>21</v>
      </c>
    </row>
    <row r="533" spans="1:40" x14ac:dyDescent="0.35">
      <c r="A533" s="234">
        <v>43437</v>
      </c>
      <c r="B533" s="55">
        <v>0.38530092592592591</v>
      </c>
      <c r="C533" s="29">
        <v>573</v>
      </c>
      <c r="D533" s="29">
        <v>0.3725</v>
      </c>
      <c r="E533" s="29">
        <v>22.81</v>
      </c>
      <c r="F533" s="29">
        <v>7.71</v>
      </c>
      <c r="G533" s="29">
        <v>5.6</v>
      </c>
      <c r="K533" s="54">
        <v>185</v>
      </c>
      <c r="AM533" s="29">
        <v>34</v>
      </c>
      <c r="AN533" s="29">
        <v>21</v>
      </c>
    </row>
    <row r="534" spans="1:40" x14ac:dyDescent="0.35">
      <c r="A534" s="234">
        <v>43440</v>
      </c>
      <c r="B534" s="55">
        <v>0.40158564814814812</v>
      </c>
      <c r="C534" s="29">
        <v>636</v>
      </c>
      <c r="D534" s="29">
        <v>0.41339999999999999</v>
      </c>
      <c r="E534" s="29">
        <v>13.54</v>
      </c>
      <c r="F534" s="29">
        <v>8.1</v>
      </c>
      <c r="G534" s="29">
        <v>4.3</v>
      </c>
      <c r="K534" s="54">
        <v>63</v>
      </c>
      <c r="AM534" s="29">
        <v>34</v>
      </c>
      <c r="AN534" s="29">
        <v>21</v>
      </c>
    </row>
    <row r="535" spans="1:40" x14ac:dyDescent="0.35">
      <c r="A535" s="234">
        <v>43444</v>
      </c>
      <c r="B535" s="55">
        <v>0.43925925925925924</v>
      </c>
      <c r="C535" s="29">
        <v>648</v>
      </c>
      <c r="D535" s="29">
        <v>0.42120000000000002</v>
      </c>
      <c r="E535" s="29">
        <v>13.7</v>
      </c>
      <c r="F535" s="29">
        <v>750.6</v>
      </c>
      <c r="G535" s="29">
        <v>1.4</v>
      </c>
      <c r="K535" s="28">
        <v>20</v>
      </c>
      <c r="AM535" s="29">
        <v>34</v>
      </c>
      <c r="AN535" s="29">
        <v>21</v>
      </c>
    </row>
    <row r="536" spans="1:40" x14ac:dyDescent="0.35">
      <c r="A536" s="234">
        <v>43451</v>
      </c>
      <c r="B536" s="55">
        <v>0.41956018518518517</v>
      </c>
      <c r="C536" s="29">
        <v>677</v>
      </c>
      <c r="D536" s="29">
        <v>0.44009999999999999</v>
      </c>
      <c r="E536" s="29">
        <v>12.19</v>
      </c>
      <c r="F536" s="29">
        <v>8.06</v>
      </c>
      <c r="G536" s="29">
        <v>3.5</v>
      </c>
      <c r="K536" s="235">
        <v>20</v>
      </c>
      <c r="L536" s="45">
        <f>AVERAGE(K532:K536)</f>
        <v>65.8</v>
      </c>
      <c r="M536" s="46">
        <f>GEOMEAN(K532:K536)</f>
        <v>45.318051141258785</v>
      </c>
      <c r="N536" s="47" t="s">
        <v>225</v>
      </c>
      <c r="AM536" s="29">
        <v>34</v>
      </c>
      <c r="AN536" s="29">
        <v>21</v>
      </c>
    </row>
    <row r="537" spans="1:40" x14ac:dyDescent="0.35">
      <c r="A537" s="234">
        <v>43468</v>
      </c>
      <c r="B537" s="55">
        <v>0.39307870370370374</v>
      </c>
      <c r="C537" s="29">
        <v>648</v>
      </c>
      <c r="D537" s="29">
        <v>0.42120000000000002</v>
      </c>
      <c r="E537" s="29">
        <v>15.97</v>
      </c>
      <c r="F537" s="29">
        <v>8.64</v>
      </c>
      <c r="G537" s="29">
        <v>4.2</v>
      </c>
      <c r="K537" s="28">
        <v>85</v>
      </c>
      <c r="AM537" s="29">
        <v>34</v>
      </c>
      <c r="AN537" s="29">
        <v>21</v>
      </c>
    </row>
    <row r="538" spans="1:40" x14ac:dyDescent="0.35">
      <c r="A538" s="234">
        <v>43473</v>
      </c>
      <c r="B538" s="55">
        <v>0.41076388888888887</v>
      </c>
      <c r="C538" s="29">
        <v>648</v>
      </c>
      <c r="D538" s="29">
        <v>0.42120000000000002</v>
      </c>
      <c r="E538" s="29">
        <v>14.52</v>
      </c>
      <c r="F538" s="29">
        <v>9.6199999999999992</v>
      </c>
      <c r="G538" s="29">
        <v>6.2</v>
      </c>
      <c r="K538" s="28">
        <v>41</v>
      </c>
      <c r="AM538" s="29">
        <v>34</v>
      </c>
      <c r="AN538" s="29">
        <v>21</v>
      </c>
    </row>
    <row r="539" spans="1:40" x14ac:dyDescent="0.35">
      <c r="A539" s="234">
        <v>43482</v>
      </c>
      <c r="B539" s="55">
        <v>0.47892361111111109</v>
      </c>
      <c r="C539" s="29">
        <v>630</v>
      </c>
      <c r="D539" s="29">
        <v>0.40949999999999998</v>
      </c>
      <c r="E539" s="29">
        <v>15.92</v>
      </c>
      <c r="F539" s="29">
        <v>8.61</v>
      </c>
      <c r="G539" s="29">
        <v>3</v>
      </c>
      <c r="K539" s="28">
        <v>31</v>
      </c>
      <c r="AM539" s="29">
        <v>34</v>
      </c>
      <c r="AN539" s="29">
        <v>21</v>
      </c>
    </row>
    <row r="540" spans="1:40" x14ac:dyDescent="0.35">
      <c r="A540" s="234">
        <v>43493</v>
      </c>
      <c r="B540" s="55">
        <v>0.37215277777777778</v>
      </c>
      <c r="C540" s="29">
        <v>602</v>
      </c>
      <c r="D540" s="29">
        <v>0.39129999999999998</v>
      </c>
      <c r="E540" s="29">
        <v>14.25</v>
      </c>
      <c r="F540" s="29">
        <v>7.86</v>
      </c>
      <c r="G540" s="29">
        <v>1.1000000000000001</v>
      </c>
      <c r="K540" s="28">
        <v>120</v>
      </c>
      <c r="AM540" s="29">
        <v>34</v>
      </c>
      <c r="AN540" s="29">
        <v>21</v>
      </c>
    </row>
    <row r="541" spans="1:40" x14ac:dyDescent="0.35">
      <c r="A541" s="234">
        <v>43502</v>
      </c>
      <c r="B541" s="58">
        <v>0.4067013888888889</v>
      </c>
      <c r="C541" s="29">
        <v>594</v>
      </c>
      <c r="D541" s="29">
        <v>0.3861</v>
      </c>
      <c r="E541" s="29">
        <v>14.92</v>
      </c>
      <c r="F541" s="29">
        <v>8.73</v>
      </c>
      <c r="G541" s="29">
        <v>3.5</v>
      </c>
      <c r="K541" s="28">
        <v>1439</v>
      </c>
      <c r="L541" s="45">
        <f>AVERAGE(K537:K541)</f>
        <v>343.2</v>
      </c>
      <c r="M541" s="46">
        <f>GEOMEAN(K537:K541)</f>
        <v>113.28210312212984</v>
      </c>
      <c r="N541" s="47" t="s">
        <v>226</v>
      </c>
      <c r="O541" s="39"/>
      <c r="Q541" s="39"/>
      <c r="R541" s="39"/>
      <c r="S541" s="39"/>
      <c r="T541" s="39"/>
      <c r="U541" s="39"/>
      <c r="V541" s="39"/>
      <c r="W541" s="39"/>
      <c r="Y541" s="39"/>
      <c r="AA541" s="39"/>
      <c r="AC541" s="39"/>
      <c r="AE541" s="39"/>
      <c r="AG541" s="39"/>
      <c r="AJ541" s="39"/>
      <c r="AK541" s="39"/>
      <c r="AL541" s="39"/>
      <c r="AM541" s="29">
        <v>34</v>
      </c>
      <c r="AN541" s="29">
        <v>21</v>
      </c>
    </row>
    <row r="542" spans="1:40" x14ac:dyDescent="0.35">
      <c r="A542" s="234">
        <v>43510</v>
      </c>
      <c r="B542" s="55">
        <v>0.34788194444444448</v>
      </c>
      <c r="C542" s="29">
        <v>604</v>
      </c>
      <c r="D542" s="29">
        <v>0.3926</v>
      </c>
      <c r="E542" s="29">
        <v>14.52</v>
      </c>
      <c r="F542" s="29">
        <v>7.54</v>
      </c>
      <c r="G542" s="29">
        <v>1.6</v>
      </c>
      <c r="K542" s="28">
        <v>96</v>
      </c>
      <c r="AM542" s="29">
        <v>34</v>
      </c>
      <c r="AN542" s="29">
        <v>21</v>
      </c>
    </row>
    <row r="543" spans="1:40" x14ac:dyDescent="0.35">
      <c r="A543" s="234">
        <v>43514</v>
      </c>
      <c r="B543" s="55">
        <v>0.39171296296296299</v>
      </c>
      <c r="C543" s="29">
        <v>512</v>
      </c>
      <c r="D543" s="29">
        <v>0.33279999999999998</v>
      </c>
      <c r="E543" s="29">
        <v>19.010000000000002</v>
      </c>
      <c r="F543" s="29">
        <v>9.42</v>
      </c>
      <c r="G543" s="29">
        <v>2</v>
      </c>
      <c r="K543" s="28">
        <v>52</v>
      </c>
      <c r="AM543" s="29">
        <v>34</v>
      </c>
      <c r="AN543" s="29">
        <v>21</v>
      </c>
    </row>
    <row r="544" spans="1:40" x14ac:dyDescent="0.35">
      <c r="A544" s="234">
        <v>43516</v>
      </c>
      <c r="B544" s="55">
        <v>0.39620370370370367</v>
      </c>
      <c r="C544" s="29">
        <v>524</v>
      </c>
      <c r="D544" s="29">
        <v>0.34060000000000001</v>
      </c>
      <c r="E544" s="29">
        <v>15.95</v>
      </c>
      <c r="F544" s="29">
        <v>7.87</v>
      </c>
      <c r="G544" s="29">
        <v>1.7</v>
      </c>
      <c r="K544" s="28">
        <v>41</v>
      </c>
      <c r="AM544" s="29">
        <v>34</v>
      </c>
      <c r="AN544" s="29">
        <v>21</v>
      </c>
    </row>
    <row r="545" spans="1:40" x14ac:dyDescent="0.35">
      <c r="A545" s="234">
        <v>43522</v>
      </c>
      <c r="B545" s="59">
        <v>0.39999999999999997</v>
      </c>
      <c r="G545" s="27" t="s">
        <v>227</v>
      </c>
      <c r="K545" s="28">
        <v>41</v>
      </c>
      <c r="L545" s="45">
        <f>AVERAGE(K541:K545)</f>
        <v>333.8</v>
      </c>
      <c r="M545" s="46">
        <f>GEOMEAN(K541:K545)</f>
        <v>103.84381069816229</v>
      </c>
      <c r="N545" s="47" t="s">
        <v>228</v>
      </c>
      <c r="AM545" s="29">
        <v>34</v>
      </c>
      <c r="AN545" s="29">
        <v>21</v>
      </c>
    </row>
    <row r="546" spans="1:40" x14ac:dyDescent="0.35">
      <c r="A546" s="234">
        <v>43529</v>
      </c>
      <c r="B546" s="55">
        <v>0.46356481481481482</v>
      </c>
      <c r="C546" s="29">
        <v>631</v>
      </c>
      <c r="D546" s="29">
        <v>0.41010000000000002</v>
      </c>
      <c r="E546" s="29">
        <v>14.34</v>
      </c>
      <c r="F546" s="29">
        <v>8.1999999999999993</v>
      </c>
      <c r="G546" s="29">
        <v>0.5</v>
      </c>
      <c r="K546" s="54">
        <v>20</v>
      </c>
      <c r="O546" s="39" t="s">
        <v>115</v>
      </c>
      <c r="P546" s="28">
        <v>55.1</v>
      </c>
      <c r="Q546" s="39" t="s">
        <v>115</v>
      </c>
      <c r="R546" s="39" t="s">
        <v>115</v>
      </c>
      <c r="S546" s="39" t="s">
        <v>115</v>
      </c>
      <c r="T546" s="39" t="s">
        <v>115</v>
      </c>
      <c r="U546" s="39" t="s">
        <v>115</v>
      </c>
      <c r="V546" s="39" t="s">
        <v>115</v>
      </c>
      <c r="W546" s="39" t="s">
        <v>115</v>
      </c>
      <c r="X546" s="28">
        <v>44.5</v>
      </c>
      <c r="Y546" s="39" t="s">
        <v>115</v>
      </c>
      <c r="Z546" s="28">
        <v>1.7</v>
      </c>
      <c r="AA546" s="39" t="s">
        <v>115</v>
      </c>
      <c r="AB546" s="28">
        <v>22.7</v>
      </c>
      <c r="AC546" s="39" t="s">
        <v>115</v>
      </c>
      <c r="AD546" s="28">
        <v>206</v>
      </c>
      <c r="AE546" s="39" t="s">
        <v>115</v>
      </c>
      <c r="AF546" s="28">
        <v>25.4</v>
      </c>
      <c r="AG546" s="39" t="s">
        <v>115</v>
      </c>
      <c r="AH546" s="28">
        <v>53300</v>
      </c>
      <c r="AI546" s="28">
        <v>17600</v>
      </c>
      <c r="AJ546" s="39" t="s">
        <v>115</v>
      </c>
      <c r="AK546" s="39" t="s">
        <v>115</v>
      </c>
      <c r="AL546" s="39" t="s">
        <v>115</v>
      </c>
      <c r="AM546" s="29">
        <v>34</v>
      </c>
      <c r="AN546" s="29">
        <v>21</v>
      </c>
    </row>
    <row r="547" spans="1:40" x14ac:dyDescent="0.35">
      <c r="A547" s="234">
        <v>43535</v>
      </c>
      <c r="B547" s="55">
        <v>0.33684027777777775</v>
      </c>
      <c r="C547" s="29">
        <v>566</v>
      </c>
      <c r="D547" s="29">
        <v>0.3679</v>
      </c>
      <c r="E547" s="29">
        <v>18.25</v>
      </c>
      <c r="F547" s="29">
        <v>8.7899999999999991</v>
      </c>
      <c r="G547" s="29">
        <v>2.7</v>
      </c>
      <c r="K547" s="54">
        <v>85</v>
      </c>
      <c r="AM547" s="29">
        <v>34</v>
      </c>
      <c r="AN547" s="29">
        <v>21</v>
      </c>
    </row>
    <row r="548" spans="1:40" x14ac:dyDescent="0.35">
      <c r="A548" s="234">
        <v>43542</v>
      </c>
      <c r="B548" s="55">
        <v>0.37751157407407404</v>
      </c>
      <c r="C548" s="29">
        <v>595</v>
      </c>
      <c r="D548" s="29">
        <v>0.38679999999999998</v>
      </c>
      <c r="E548" s="29">
        <v>14.67</v>
      </c>
      <c r="F548" s="29">
        <v>9.16</v>
      </c>
      <c r="G548" s="29">
        <v>5.3</v>
      </c>
      <c r="K548" s="36">
        <v>10</v>
      </c>
      <c r="AM548" s="29">
        <v>34</v>
      </c>
      <c r="AN548" s="29">
        <v>21</v>
      </c>
    </row>
    <row r="549" spans="1:40" x14ac:dyDescent="0.35">
      <c r="A549" s="234">
        <v>43544</v>
      </c>
      <c r="B549" s="55">
        <v>0.34902777777777777</v>
      </c>
      <c r="C549" s="29">
        <v>594</v>
      </c>
      <c r="D549" s="29">
        <v>0.3861</v>
      </c>
      <c r="E549" s="29">
        <v>13.27</v>
      </c>
      <c r="F549" s="29">
        <v>7.93</v>
      </c>
      <c r="G549" s="29">
        <v>5.4</v>
      </c>
      <c r="K549" s="54">
        <v>31</v>
      </c>
      <c r="AM549" s="29">
        <v>34</v>
      </c>
      <c r="AN549" s="29">
        <v>21</v>
      </c>
    </row>
    <row r="550" spans="1:40" x14ac:dyDescent="0.35">
      <c r="A550" s="234">
        <v>43552</v>
      </c>
      <c r="B550" s="55">
        <v>0.38271990740740741</v>
      </c>
      <c r="C550" s="29">
        <v>590</v>
      </c>
      <c r="D550" s="29">
        <v>0.38290000000000002</v>
      </c>
      <c r="E550" s="29">
        <v>11.68</v>
      </c>
      <c r="F550" s="29">
        <v>8.19</v>
      </c>
      <c r="G550" s="29">
        <v>7.6</v>
      </c>
      <c r="K550" s="28">
        <v>20</v>
      </c>
      <c r="L550" s="45">
        <f>AVERAGE(K546:K550)</f>
        <v>33.200000000000003</v>
      </c>
      <c r="M550" s="46">
        <f>GEOMEAN(K546:K550)</f>
        <v>25.384471282058861</v>
      </c>
      <c r="N550" s="47" t="s">
        <v>229</v>
      </c>
      <c r="AM550" s="29">
        <v>34</v>
      </c>
      <c r="AN550" s="29">
        <v>21</v>
      </c>
    </row>
    <row r="551" spans="1:40" x14ac:dyDescent="0.35">
      <c r="A551" s="234">
        <v>43559</v>
      </c>
      <c r="B551" s="55">
        <v>0.36668981481481483</v>
      </c>
      <c r="C551" s="29">
        <v>590</v>
      </c>
      <c r="D551" s="29">
        <v>0.38350000000000001</v>
      </c>
      <c r="E551" s="29">
        <v>13.07</v>
      </c>
      <c r="F551" s="29">
        <v>8.3699999999999992</v>
      </c>
      <c r="G551" s="29">
        <v>8.9</v>
      </c>
      <c r="K551" s="28">
        <v>30</v>
      </c>
      <c r="AM551" s="29">
        <v>34</v>
      </c>
      <c r="AN551" s="29">
        <v>21</v>
      </c>
    </row>
    <row r="552" spans="1:40" x14ac:dyDescent="0.35">
      <c r="A552" s="234">
        <v>43564</v>
      </c>
      <c r="B552" s="53">
        <v>0.42430555555555555</v>
      </c>
      <c r="C552" s="29">
        <v>583</v>
      </c>
      <c r="D552" s="29">
        <v>0.379</v>
      </c>
      <c r="E552" s="29">
        <v>10.63</v>
      </c>
      <c r="F552" s="29">
        <v>8.2899999999999991</v>
      </c>
      <c r="G552" s="29">
        <v>11.8</v>
      </c>
      <c r="K552" s="28">
        <v>74</v>
      </c>
      <c r="AM552" s="29">
        <v>34</v>
      </c>
      <c r="AN552" s="29">
        <v>21</v>
      </c>
    </row>
    <row r="553" spans="1:40" x14ac:dyDescent="0.35">
      <c r="A553" s="234">
        <v>43578</v>
      </c>
      <c r="B553" s="58">
        <v>0.40324074074074073</v>
      </c>
      <c r="C553" s="29">
        <v>581</v>
      </c>
      <c r="D553" s="29">
        <v>0.37759999999999999</v>
      </c>
      <c r="E553" s="29">
        <v>12.24</v>
      </c>
      <c r="F553" s="29">
        <v>7.99</v>
      </c>
      <c r="G553" s="29">
        <v>13.2</v>
      </c>
      <c r="K553" s="54">
        <v>63</v>
      </c>
      <c r="AM553" s="29">
        <v>34</v>
      </c>
      <c r="AN553" s="29">
        <v>21</v>
      </c>
    </row>
    <row r="554" spans="1:40" x14ac:dyDescent="0.35">
      <c r="A554" s="234">
        <v>43579</v>
      </c>
      <c r="B554" s="55">
        <v>0.45734953703703707</v>
      </c>
      <c r="C554" s="29">
        <v>580</v>
      </c>
      <c r="D554" s="29">
        <v>0.377</v>
      </c>
      <c r="E554" s="29">
        <v>9.98</v>
      </c>
      <c r="F554" s="29">
        <v>8.39</v>
      </c>
      <c r="G554" s="29">
        <v>13.1</v>
      </c>
      <c r="K554" s="54">
        <v>41</v>
      </c>
      <c r="AM554" s="29">
        <v>34</v>
      </c>
      <c r="AN554" s="29">
        <v>21</v>
      </c>
    </row>
    <row r="555" spans="1:40" x14ac:dyDescent="0.35">
      <c r="A555" s="234">
        <v>43584</v>
      </c>
      <c r="B555" s="55">
        <v>0.36355324074074075</v>
      </c>
      <c r="C555" s="29">
        <v>415.3</v>
      </c>
      <c r="D555" s="29">
        <v>0.26979999999999998</v>
      </c>
      <c r="E555" s="29">
        <v>10.220000000000001</v>
      </c>
      <c r="F555" s="29">
        <v>8.0399999999999991</v>
      </c>
      <c r="G555" s="29">
        <v>12.4</v>
      </c>
      <c r="K555" s="54">
        <v>448</v>
      </c>
      <c r="L555" s="45">
        <f>AVERAGE(K551:K555)</f>
        <v>131.19999999999999</v>
      </c>
      <c r="M555" s="46">
        <f>GEOMEAN(K551:K555)</f>
        <v>76.199317051632121</v>
      </c>
      <c r="N555" s="47" t="s">
        <v>230</v>
      </c>
      <c r="AM555" s="29">
        <v>34</v>
      </c>
      <c r="AN555" s="29">
        <v>21</v>
      </c>
    </row>
    <row r="556" spans="1:40" x14ac:dyDescent="0.35">
      <c r="A556" s="234">
        <v>43599</v>
      </c>
      <c r="B556" s="55">
        <v>0.40082175925925928</v>
      </c>
      <c r="C556" s="29">
        <v>8.7100000000000009</v>
      </c>
      <c r="D556" s="29">
        <v>0.31</v>
      </c>
      <c r="E556" s="29">
        <v>10.220000000000001</v>
      </c>
      <c r="F556" s="29">
        <v>14</v>
      </c>
      <c r="G556" s="29">
        <v>476.8</v>
      </c>
      <c r="K556" s="28">
        <v>128</v>
      </c>
      <c r="AM556" s="29">
        <v>34</v>
      </c>
      <c r="AN556" s="29">
        <v>21</v>
      </c>
    </row>
    <row r="557" spans="1:40" x14ac:dyDescent="0.35">
      <c r="A557" s="234">
        <v>43601</v>
      </c>
      <c r="B557" s="55">
        <v>0.39202546296296298</v>
      </c>
      <c r="C557" s="29">
        <v>537</v>
      </c>
      <c r="D557" s="29">
        <v>0.34899999999999998</v>
      </c>
      <c r="E557" s="29">
        <v>9.65</v>
      </c>
      <c r="F557" s="29">
        <v>8</v>
      </c>
      <c r="G557" s="29">
        <v>14.9</v>
      </c>
      <c r="K557" s="54">
        <v>135</v>
      </c>
      <c r="AM557" s="29">
        <v>34</v>
      </c>
      <c r="AN557" s="29">
        <v>21</v>
      </c>
    </row>
    <row r="558" spans="1:40" x14ac:dyDescent="0.35">
      <c r="A558" s="234">
        <v>43605</v>
      </c>
      <c r="B558" s="55">
        <v>0.4491087962962963</v>
      </c>
      <c r="C558" s="29">
        <v>487.2</v>
      </c>
      <c r="D558" s="29">
        <v>0.3165</v>
      </c>
      <c r="E558" s="29">
        <v>8.33</v>
      </c>
      <c r="F558" s="29">
        <v>8.4499999999999993</v>
      </c>
      <c r="G558" s="29">
        <v>18.399999999999999</v>
      </c>
      <c r="K558" s="54">
        <v>1281</v>
      </c>
      <c r="AM558" s="29">
        <v>34</v>
      </c>
      <c r="AN558" s="29">
        <v>21</v>
      </c>
    </row>
    <row r="559" spans="1:40" x14ac:dyDescent="0.35">
      <c r="A559" s="234">
        <v>43607</v>
      </c>
      <c r="B559" s="55">
        <v>0.41186342592592595</v>
      </c>
      <c r="C559" s="29">
        <v>521</v>
      </c>
      <c r="D559" s="29">
        <v>0.3387</v>
      </c>
      <c r="E559" s="29">
        <v>7.77</v>
      </c>
      <c r="F559" s="29">
        <v>8.02</v>
      </c>
      <c r="G559" s="29">
        <v>16.600000000000001</v>
      </c>
      <c r="K559" s="28">
        <v>175</v>
      </c>
      <c r="AM559" s="29">
        <v>34</v>
      </c>
      <c r="AN559" s="29">
        <v>21</v>
      </c>
    </row>
    <row r="560" spans="1:40" x14ac:dyDescent="0.35">
      <c r="A560" s="234">
        <v>43615</v>
      </c>
      <c r="B560" s="55">
        <v>0.39605324074074072</v>
      </c>
      <c r="C560" s="29">
        <v>549</v>
      </c>
      <c r="D560" s="29">
        <v>0.35749999999999998</v>
      </c>
      <c r="E560" s="29">
        <v>5.72</v>
      </c>
      <c r="F560" s="29">
        <v>8.18</v>
      </c>
      <c r="G560" s="29">
        <v>21.7</v>
      </c>
      <c r="K560" s="28">
        <v>209</v>
      </c>
      <c r="L560" s="45">
        <f>AVERAGE(K556:K560)</f>
        <v>385.6</v>
      </c>
      <c r="M560" s="46">
        <f>GEOMEAN(K556:K560)</f>
        <v>240.79942222371758</v>
      </c>
      <c r="N560" s="47" t="s">
        <v>231</v>
      </c>
      <c r="AM560" s="29">
        <v>34</v>
      </c>
      <c r="AN560" s="29">
        <v>21</v>
      </c>
    </row>
    <row r="561" spans="1:40" x14ac:dyDescent="0.35">
      <c r="A561" s="234">
        <v>43622</v>
      </c>
      <c r="B561" s="55">
        <v>0.35217592592592589</v>
      </c>
      <c r="C561" s="29">
        <v>515</v>
      </c>
      <c r="D561" s="29">
        <v>0.3347</v>
      </c>
      <c r="E561" s="29">
        <v>6.35</v>
      </c>
      <c r="F561" s="29">
        <v>7.82</v>
      </c>
      <c r="G561" s="29">
        <v>21.7</v>
      </c>
      <c r="K561" s="28">
        <v>884</v>
      </c>
      <c r="AM561" s="29">
        <v>34</v>
      </c>
      <c r="AN561" s="29">
        <v>21</v>
      </c>
    </row>
    <row r="562" spans="1:40" x14ac:dyDescent="0.35">
      <c r="A562" s="234">
        <v>43626</v>
      </c>
      <c r="B562" s="58">
        <v>0.38457175925925924</v>
      </c>
      <c r="C562" s="29">
        <v>430.3</v>
      </c>
      <c r="D562" s="29">
        <v>0.27950000000000003</v>
      </c>
      <c r="E562" s="29">
        <v>5.92</v>
      </c>
      <c r="F562" s="29">
        <v>7.69</v>
      </c>
      <c r="G562" s="29">
        <v>22.1</v>
      </c>
      <c r="K562" s="54">
        <v>4786</v>
      </c>
      <c r="AM562" s="29">
        <v>34</v>
      </c>
      <c r="AN562" s="29">
        <v>21</v>
      </c>
    </row>
    <row r="563" spans="1:40" x14ac:dyDescent="0.35">
      <c r="A563" s="234">
        <v>43628</v>
      </c>
      <c r="B563" s="58">
        <v>0.39274305555555555</v>
      </c>
      <c r="C563" s="29">
        <v>491.2</v>
      </c>
      <c r="D563" s="29">
        <v>0.31919999999999998</v>
      </c>
      <c r="E563" s="29">
        <v>6.63</v>
      </c>
      <c r="F563" s="29">
        <v>7.97</v>
      </c>
      <c r="G563" s="29">
        <v>20.9</v>
      </c>
      <c r="K563" s="54">
        <v>275</v>
      </c>
      <c r="AM563" s="29">
        <v>34</v>
      </c>
      <c r="AN563" s="29">
        <v>21</v>
      </c>
    </row>
    <row r="564" spans="1:40" x14ac:dyDescent="0.35">
      <c r="A564" s="234">
        <v>43643</v>
      </c>
      <c r="C564" s="236"/>
      <c r="D564" s="236"/>
      <c r="F564" s="236"/>
      <c r="G564" s="237" t="s">
        <v>232</v>
      </c>
      <c r="AM564" s="29">
        <v>34</v>
      </c>
      <c r="AN564" s="29">
        <v>21</v>
      </c>
    </row>
    <row r="565" spans="1:40" x14ac:dyDescent="0.35">
      <c r="A565" s="234">
        <v>43649</v>
      </c>
      <c r="B565" s="55">
        <v>0.40950231481481486</v>
      </c>
      <c r="C565" s="29">
        <v>477.5</v>
      </c>
      <c r="D565" s="48" t="s">
        <v>233</v>
      </c>
      <c r="E565" s="29">
        <v>5.03</v>
      </c>
      <c r="F565" s="29">
        <v>7.86</v>
      </c>
      <c r="G565" s="29">
        <v>26.7</v>
      </c>
      <c r="K565" s="54">
        <v>328</v>
      </c>
      <c r="L565" s="45">
        <f>AVERAGE(K561:K565)</f>
        <v>1568.25</v>
      </c>
      <c r="M565" s="46">
        <f>GEOMEAN(K561:K565)</f>
        <v>785.97344690045679</v>
      </c>
      <c r="N565" s="47" t="s">
        <v>234</v>
      </c>
      <c r="AM565" s="29">
        <v>34</v>
      </c>
      <c r="AN565" s="29">
        <v>21</v>
      </c>
    </row>
    <row r="566" spans="1:40" x14ac:dyDescent="0.35">
      <c r="A566" s="234">
        <v>43655</v>
      </c>
      <c r="B566" s="55">
        <v>0.39061342592592596</v>
      </c>
      <c r="C566" s="29">
        <v>481</v>
      </c>
      <c r="D566" s="29">
        <v>0.31269999999999998</v>
      </c>
      <c r="E566" s="29">
        <v>5.62</v>
      </c>
      <c r="F566" s="29">
        <v>7.92</v>
      </c>
      <c r="G566" s="29">
        <v>25.9</v>
      </c>
      <c r="K566" s="54">
        <v>231</v>
      </c>
      <c r="AM566" s="29">
        <v>34</v>
      </c>
      <c r="AN566" s="29">
        <v>21</v>
      </c>
    </row>
    <row r="567" spans="1:40" x14ac:dyDescent="0.35">
      <c r="A567" s="234">
        <v>43663</v>
      </c>
      <c r="B567" s="58">
        <v>0.37614583333333335</v>
      </c>
      <c r="C567" s="29">
        <v>411</v>
      </c>
      <c r="D567" s="29">
        <v>0.2671</v>
      </c>
      <c r="E567" s="29">
        <v>5.39</v>
      </c>
      <c r="F567" s="29">
        <v>7.84</v>
      </c>
      <c r="G567" s="29">
        <v>25.9</v>
      </c>
      <c r="K567" s="28">
        <v>3076</v>
      </c>
      <c r="AM567" s="29">
        <v>34</v>
      </c>
      <c r="AN567" s="29">
        <v>21</v>
      </c>
    </row>
    <row r="568" spans="1:40" x14ac:dyDescent="0.35">
      <c r="A568" s="234">
        <v>43671</v>
      </c>
      <c r="B568" s="55">
        <v>0.36575231481481479</v>
      </c>
      <c r="C568" s="29">
        <v>498.3</v>
      </c>
      <c r="D568" s="29">
        <v>0.32369999999999999</v>
      </c>
      <c r="E568" s="29">
        <v>6.39</v>
      </c>
      <c r="F568" s="29">
        <v>7.8</v>
      </c>
      <c r="G568" s="29">
        <v>23.9</v>
      </c>
      <c r="K568" s="28">
        <v>195</v>
      </c>
      <c r="AM568" s="29">
        <v>34</v>
      </c>
      <c r="AN568" s="29">
        <v>21</v>
      </c>
    </row>
    <row r="569" spans="1:40" x14ac:dyDescent="0.35">
      <c r="A569" s="234">
        <v>43676</v>
      </c>
      <c r="B569" s="58">
        <v>0.38738425925925929</v>
      </c>
      <c r="C569" s="29">
        <v>521</v>
      </c>
      <c r="D569" s="29">
        <v>0.33800000000000002</v>
      </c>
      <c r="E569" s="29">
        <v>5.0599999999999996</v>
      </c>
      <c r="F569" s="29">
        <v>7.92</v>
      </c>
      <c r="G569" s="29">
        <v>24.5</v>
      </c>
      <c r="K569" s="28">
        <v>399</v>
      </c>
      <c r="L569" s="45">
        <f>AVERAGE(K565:K569)</f>
        <v>845.8</v>
      </c>
      <c r="M569" s="46">
        <f>GEOMEAN(K565:K569)</f>
        <v>448.4313145688717</v>
      </c>
      <c r="N569" s="47" t="s">
        <v>235</v>
      </c>
      <c r="O569" s="39">
        <v>2.9</v>
      </c>
      <c r="P569" s="28">
        <v>62.7</v>
      </c>
      <c r="Q569" s="39" t="s">
        <v>115</v>
      </c>
      <c r="R569" s="39" t="s">
        <v>115</v>
      </c>
      <c r="S569" s="39" t="s">
        <v>115</v>
      </c>
      <c r="T569" s="39" t="s">
        <v>115</v>
      </c>
      <c r="U569" s="39" t="s">
        <v>115</v>
      </c>
      <c r="V569" s="39" t="s">
        <v>115</v>
      </c>
      <c r="W569" s="39" t="s">
        <v>115</v>
      </c>
      <c r="X569" s="28">
        <v>33.700000000000003</v>
      </c>
      <c r="Y569" s="39" t="s">
        <v>115</v>
      </c>
      <c r="Z569" s="39" t="s">
        <v>115</v>
      </c>
      <c r="AA569" s="39" t="s">
        <v>115</v>
      </c>
      <c r="AB569" s="28">
        <v>20.8</v>
      </c>
      <c r="AC569" s="39" t="s">
        <v>115</v>
      </c>
      <c r="AD569" s="28">
        <v>207</v>
      </c>
      <c r="AE569" s="39" t="s">
        <v>115</v>
      </c>
      <c r="AF569" s="28">
        <v>36.799999999999997</v>
      </c>
      <c r="AG569" s="39" t="s">
        <v>115</v>
      </c>
      <c r="AH569" s="28">
        <v>48900</v>
      </c>
      <c r="AI569" s="28">
        <v>20700</v>
      </c>
      <c r="AJ569" s="39">
        <v>3.8</v>
      </c>
      <c r="AK569" s="39" t="s">
        <v>115</v>
      </c>
      <c r="AL569" s="39" t="s">
        <v>115</v>
      </c>
      <c r="AM569" s="29">
        <v>34</v>
      </c>
      <c r="AN569" s="29">
        <v>21</v>
      </c>
    </row>
    <row r="570" spans="1:40" x14ac:dyDescent="0.35">
      <c r="A570" s="234">
        <v>43684</v>
      </c>
      <c r="B570" s="55">
        <v>0.35575231481481479</v>
      </c>
      <c r="C570" s="29">
        <v>542</v>
      </c>
      <c r="D570" s="29">
        <v>0.35099999999999998</v>
      </c>
      <c r="E570" s="29">
        <v>5.47</v>
      </c>
      <c r="F570" s="29">
        <v>7.9</v>
      </c>
      <c r="G570" s="29">
        <v>25</v>
      </c>
      <c r="K570" s="54">
        <v>73</v>
      </c>
    </row>
    <row r="571" spans="1:40" x14ac:dyDescent="0.35">
      <c r="A571" s="234">
        <v>43689</v>
      </c>
      <c r="B571" s="55">
        <v>0.36420138888888887</v>
      </c>
      <c r="C571" s="29">
        <v>510</v>
      </c>
      <c r="D571" s="29">
        <v>0.33150000000000002</v>
      </c>
      <c r="E571" s="29">
        <v>5.78</v>
      </c>
      <c r="F571" s="29">
        <v>7.81</v>
      </c>
      <c r="G571" s="29">
        <v>24.9</v>
      </c>
      <c r="K571" s="54">
        <v>158</v>
      </c>
    </row>
    <row r="572" spans="1:40" x14ac:dyDescent="0.35">
      <c r="A572" s="234">
        <v>43691</v>
      </c>
      <c r="B572" s="55">
        <v>0.36592592592592593</v>
      </c>
      <c r="C572" s="29">
        <v>531</v>
      </c>
      <c r="D572" s="29">
        <v>0.34449999999999997</v>
      </c>
      <c r="E572" s="29">
        <v>5.19</v>
      </c>
      <c r="F572" s="29">
        <v>7.79</v>
      </c>
      <c r="G572" s="29">
        <v>24.5</v>
      </c>
      <c r="K572" s="54">
        <v>85</v>
      </c>
    </row>
    <row r="573" spans="1:40" x14ac:dyDescent="0.35">
      <c r="A573" s="234">
        <v>43696</v>
      </c>
      <c r="B573" s="55">
        <v>0.38336805555555559</v>
      </c>
      <c r="C573" s="29">
        <v>471.5</v>
      </c>
      <c r="D573" s="29">
        <v>0.30680000000000002</v>
      </c>
      <c r="E573" s="29">
        <v>5.66</v>
      </c>
      <c r="F573" s="29">
        <v>7.89</v>
      </c>
      <c r="G573" s="29">
        <v>24.7</v>
      </c>
      <c r="K573" s="54">
        <v>909</v>
      </c>
    </row>
    <row r="574" spans="1:40" x14ac:dyDescent="0.35">
      <c r="A574" s="234">
        <v>43699</v>
      </c>
      <c r="B574" s="55">
        <v>0.40667824074074077</v>
      </c>
      <c r="C574" s="29">
        <v>479.5</v>
      </c>
      <c r="D574" s="29">
        <v>0.312</v>
      </c>
      <c r="E574" s="29">
        <v>4.33</v>
      </c>
      <c r="F574" s="29">
        <v>7.81</v>
      </c>
      <c r="G574" s="29">
        <v>25.3</v>
      </c>
      <c r="K574" s="28">
        <v>450</v>
      </c>
      <c r="L574" s="45">
        <f>AVERAGE(K570:K574)</f>
        <v>335</v>
      </c>
      <c r="M574" s="46">
        <f>GEOMEAN(K570:K574)</f>
        <v>209.23534718584759</v>
      </c>
      <c r="N574" s="47" t="s">
        <v>236</v>
      </c>
    </row>
    <row r="575" spans="1:40" x14ac:dyDescent="0.35">
      <c r="A575" s="234">
        <v>43717</v>
      </c>
      <c r="B575" s="55">
        <v>0.38917824074074076</v>
      </c>
      <c r="C575" s="29">
        <v>519</v>
      </c>
      <c r="D575" s="29">
        <v>0.3367</v>
      </c>
      <c r="E575" s="29">
        <v>7.22</v>
      </c>
      <c r="F575" s="29">
        <v>8.1300000000000008</v>
      </c>
      <c r="G575" s="29">
        <v>21</v>
      </c>
      <c r="K575" s="28">
        <v>169</v>
      </c>
    </row>
    <row r="576" spans="1:40" x14ac:dyDescent="0.35">
      <c r="A576" s="234">
        <v>43725</v>
      </c>
      <c r="B576" s="55">
        <v>0.41510416666666666</v>
      </c>
      <c r="C576" s="29">
        <v>509</v>
      </c>
      <c r="D576" s="29">
        <v>0.33079999999999998</v>
      </c>
      <c r="E576" s="29">
        <v>6.29</v>
      </c>
      <c r="F576" s="29">
        <v>7.82</v>
      </c>
      <c r="G576" s="29">
        <v>23.3</v>
      </c>
      <c r="K576" s="28">
        <v>86</v>
      </c>
    </row>
    <row r="577" spans="1:38" x14ac:dyDescent="0.35">
      <c r="A577" s="234">
        <v>43727</v>
      </c>
      <c r="B577" s="55">
        <v>0.41878472222222224</v>
      </c>
      <c r="C577" s="29">
        <v>507</v>
      </c>
      <c r="D577" s="29">
        <v>0.32890000000000003</v>
      </c>
      <c r="E577" s="29">
        <v>7.39</v>
      </c>
      <c r="F577" s="29">
        <v>7.9</v>
      </c>
      <c r="G577" s="29">
        <v>22.9</v>
      </c>
      <c r="K577" s="28">
        <v>97</v>
      </c>
    </row>
    <row r="578" spans="1:38" x14ac:dyDescent="0.35">
      <c r="A578" s="238">
        <v>43732</v>
      </c>
      <c r="B578" s="239">
        <v>0.41075231481481483</v>
      </c>
      <c r="C578" s="240">
        <v>487.5</v>
      </c>
      <c r="D578" s="240">
        <v>0.3165</v>
      </c>
      <c r="E578" s="240">
        <v>6.41</v>
      </c>
      <c r="F578" s="240">
        <v>7.84</v>
      </c>
      <c r="G578" s="240">
        <v>22</v>
      </c>
      <c r="K578" s="28">
        <v>74</v>
      </c>
    </row>
    <row r="579" spans="1:38" x14ac:dyDescent="0.35">
      <c r="A579" s="234">
        <v>43738</v>
      </c>
      <c r="B579" s="55">
        <v>0.38771990740740742</v>
      </c>
      <c r="C579" s="29">
        <v>487.6</v>
      </c>
      <c r="D579" s="29">
        <v>0.31719999999999998</v>
      </c>
      <c r="E579" s="29">
        <v>7.94</v>
      </c>
      <c r="F579" s="29">
        <v>8</v>
      </c>
      <c r="G579" s="29">
        <v>22.7</v>
      </c>
      <c r="K579" s="28">
        <v>63</v>
      </c>
      <c r="L579" s="45">
        <f>AVERAGE(K575:K579)</f>
        <v>97.8</v>
      </c>
      <c r="M579" s="46">
        <f>GEOMEAN(K575:K579)</f>
        <v>91.948750481991652</v>
      </c>
      <c r="N579" s="47" t="s">
        <v>237</v>
      </c>
    </row>
    <row r="580" spans="1:38" x14ac:dyDescent="0.35">
      <c r="A580" s="234">
        <v>43741</v>
      </c>
      <c r="B580" s="55">
        <v>0.43760416666666663</v>
      </c>
      <c r="C580" s="29">
        <v>529</v>
      </c>
      <c r="D580" s="29">
        <v>0.34449999999999997</v>
      </c>
      <c r="E580" s="29">
        <v>7.19</v>
      </c>
      <c r="F580" s="29">
        <v>7.93</v>
      </c>
      <c r="G580" s="29">
        <v>24.2</v>
      </c>
      <c r="K580" s="28">
        <v>98</v>
      </c>
    </row>
    <row r="581" spans="1:38" x14ac:dyDescent="0.35">
      <c r="A581" s="234">
        <v>43747</v>
      </c>
      <c r="B581" s="55">
        <v>0.47832175925925924</v>
      </c>
      <c r="C581" s="29">
        <v>512</v>
      </c>
      <c r="D581" s="29">
        <v>0.33279999999999998</v>
      </c>
      <c r="E581" s="29">
        <v>10.35</v>
      </c>
      <c r="F581" s="29">
        <v>8.0399999999999991</v>
      </c>
      <c r="G581" s="29">
        <v>17.399999999999999</v>
      </c>
      <c r="K581" s="28">
        <v>52</v>
      </c>
    </row>
    <row r="582" spans="1:38" x14ac:dyDescent="0.35">
      <c r="A582" s="234">
        <v>43752</v>
      </c>
      <c r="B582" s="55">
        <v>0.39871527777777777</v>
      </c>
      <c r="C582" s="29">
        <v>520</v>
      </c>
      <c r="D582" s="29">
        <v>0.33800000000000002</v>
      </c>
      <c r="E582" s="29">
        <v>9.33</v>
      </c>
      <c r="F582" s="29">
        <v>8.08</v>
      </c>
      <c r="G582" s="29">
        <v>13.8</v>
      </c>
      <c r="K582" s="28">
        <v>73</v>
      </c>
    </row>
    <row r="583" spans="1:38" x14ac:dyDescent="0.35">
      <c r="A583" s="234">
        <v>43760</v>
      </c>
      <c r="B583" s="55">
        <v>0.41023148148148153</v>
      </c>
      <c r="C583" s="29">
        <v>491.8</v>
      </c>
      <c r="D583" s="29">
        <v>0.31979999999999997</v>
      </c>
      <c r="E583" s="29">
        <v>8.48</v>
      </c>
      <c r="F583" s="29">
        <v>8.18</v>
      </c>
      <c r="G583" s="29">
        <v>14.3</v>
      </c>
      <c r="K583" s="28">
        <v>446</v>
      </c>
      <c r="O583" s="39" t="s">
        <v>115</v>
      </c>
      <c r="P583" s="34">
        <v>62.4</v>
      </c>
      <c r="Q583" s="39" t="s">
        <v>115</v>
      </c>
      <c r="R583" s="39" t="s">
        <v>115</v>
      </c>
      <c r="S583" s="39" t="s">
        <v>115</v>
      </c>
      <c r="T583" s="39" t="s">
        <v>115</v>
      </c>
      <c r="U583" s="39" t="s">
        <v>115</v>
      </c>
      <c r="V583" s="39" t="s">
        <v>115</v>
      </c>
      <c r="W583" s="39" t="s">
        <v>115</v>
      </c>
      <c r="X583" s="34">
        <v>38.1</v>
      </c>
      <c r="Y583" s="39" t="s">
        <v>115</v>
      </c>
      <c r="Z583" s="39" t="s">
        <v>115</v>
      </c>
      <c r="AA583" s="39" t="s">
        <v>115</v>
      </c>
      <c r="AB583" s="34">
        <v>22.1</v>
      </c>
      <c r="AC583" s="39" t="s">
        <v>115</v>
      </c>
      <c r="AD583" s="34">
        <v>198</v>
      </c>
      <c r="AE583" s="39" t="s">
        <v>115</v>
      </c>
      <c r="AF583" s="39" t="s">
        <v>115</v>
      </c>
      <c r="AG583" s="40">
        <v>43300</v>
      </c>
      <c r="AH583" s="40">
        <v>15.9</v>
      </c>
      <c r="AI583" s="40">
        <v>21800</v>
      </c>
      <c r="AJ583" s="40">
        <v>3.5</v>
      </c>
      <c r="AK583" s="39" t="s">
        <v>115</v>
      </c>
      <c r="AL583" s="39" t="s">
        <v>115</v>
      </c>
    </row>
    <row r="584" spans="1:38" x14ac:dyDescent="0.35">
      <c r="A584" s="234">
        <v>43769</v>
      </c>
      <c r="B584" s="55">
        <v>0.39667824074074076</v>
      </c>
      <c r="C584" s="29">
        <v>481.5</v>
      </c>
      <c r="D584" s="29">
        <v>0.31269999999999998</v>
      </c>
      <c r="E584" s="29">
        <v>8.26</v>
      </c>
      <c r="F584" s="29">
        <v>8.32</v>
      </c>
      <c r="G584" s="29">
        <v>11.4</v>
      </c>
      <c r="K584" s="28">
        <v>364</v>
      </c>
      <c r="L584" s="45">
        <f>AVERAGE(K580:K584)</f>
        <v>206.6</v>
      </c>
      <c r="M584" s="46">
        <f>GEOMEAN(K580:K584)</f>
        <v>143.28400241921628</v>
      </c>
      <c r="N584" s="47" t="s">
        <v>238</v>
      </c>
    </row>
    <row r="585" spans="1:38" x14ac:dyDescent="0.35">
      <c r="A585" s="234">
        <v>43773</v>
      </c>
      <c r="B585" s="55">
        <v>0.38728009259259261</v>
      </c>
      <c r="C585" s="29">
        <v>500</v>
      </c>
      <c r="D585" s="29">
        <v>0.32500000000000001</v>
      </c>
      <c r="E585" s="29">
        <v>11.08</v>
      </c>
      <c r="F585" s="29">
        <v>8.0399999999999991</v>
      </c>
      <c r="G585" s="29">
        <v>8.5</v>
      </c>
      <c r="K585" s="28">
        <v>63</v>
      </c>
    </row>
    <row r="586" spans="1:38" x14ac:dyDescent="0.35">
      <c r="A586" s="234">
        <v>43781</v>
      </c>
      <c r="B586" s="55">
        <v>0.42570601851851847</v>
      </c>
      <c r="C586" s="29">
        <v>506</v>
      </c>
      <c r="D586" s="29">
        <v>0.32890000000000003</v>
      </c>
      <c r="E586" s="29">
        <v>15.63</v>
      </c>
      <c r="F586" s="29">
        <v>8.08</v>
      </c>
      <c r="G586" s="29">
        <v>5.5</v>
      </c>
      <c r="K586" s="28">
        <v>10</v>
      </c>
    </row>
    <row r="587" spans="1:38" x14ac:dyDescent="0.35">
      <c r="A587" s="234">
        <v>43787</v>
      </c>
      <c r="B587" s="55">
        <v>0.3659722222222222</v>
      </c>
      <c r="C587" s="29">
        <v>516</v>
      </c>
      <c r="D587" s="29">
        <v>0.33539999999999998</v>
      </c>
      <c r="E587" s="29">
        <v>14.82</v>
      </c>
      <c r="F587" s="29">
        <v>7.96</v>
      </c>
      <c r="G587" s="29">
        <v>4.8</v>
      </c>
      <c r="K587" s="28">
        <v>20</v>
      </c>
    </row>
    <row r="588" spans="1:38" x14ac:dyDescent="0.35">
      <c r="A588" s="234">
        <v>43789</v>
      </c>
      <c r="B588" s="55">
        <v>0.39672453703703708</v>
      </c>
      <c r="C588" s="29">
        <v>531</v>
      </c>
      <c r="D588" s="29">
        <v>0.34520000000000001</v>
      </c>
      <c r="E588" s="29">
        <v>17.39</v>
      </c>
      <c r="F588" s="29">
        <v>7.98</v>
      </c>
      <c r="G588" s="29">
        <v>6.3</v>
      </c>
      <c r="K588" s="28">
        <v>30</v>
      </c>
    </row>
    <row r="589" spans="1:38" x14ac:dyDescent="0.35">
      <c r="A589" s="234">
        <v>43794</v>
      </c>
      <c r="B589" s="55">
        <v>0.40353009259259259</v>
      </c>
      <c r="C589" s="29">
        <v>524</v>
      </c>
      <c r="D589" s="29">
        <v>0.34060000000000001</v>
      </c>
      <c r="E589" s="29">
        <v>13.57</v>
      </c>
      <c r="F589" s="29">
        <v>8.4</v>
      </c>
      <c r="G589" s="29">
        <v>4.5999999999999996</v>
      </c>
      <c r="K589" s="28">
        <v>95</v>
      </c>
      <c r="L589" s="45">
        <f>AVERAGE(K585:K589)</f>
        <v>43.6</v>
      </c>
      <c r="M589" s="46">
        <f>GEOMEAN(K585:K589)</f>
        <v>32.437179269782234</v>
      </c>
      <c r="N589" s="47" t="s">
        <v>239</v>
      </c>
    </row>
    <row r="590" spans="1:38" x14ac:dyDescent="0.35">
      <c r="A590" s="234">
        <v>43801</v>
      </c>
      <c r="B590" s="55">
        <v>0.36475694444444445</v>
      </c>
      <c r="C590" s="29">
        <v>501</v>
      </c>
      <c r="D590" s="29">
        <v>0.3256</v>
      </c>
      <c r="E590" s="29">
        <v>13.66</v>
      </c>
      <c r="F590" s="29">
        <v>7.83</v>
      </c>
      <c r="G590" s="29">
        <v>5.4</v>
      </c>
      <c r="K590" s="28">
        <v>86</v>
      </c>
    </row>
    <row r="591" spans="1:38" x14ac:dyDescent="0.35">
      <c r="A591" s="234">
        <v>43803</v>
      </c>
      <c r="B591" s="55">
        <v>0.39728009259259256</v>
      </c>
      <c r="C591" s="29">
        <v>542</v>
      </c>
      <c r="D591" s="29">
        <v>0.3523</v>
      </c>
      <c r="E591" s="29">
        <v>13.06</v>
      </c>
      <c r="F591" s="29">
        <v>8.3800000000000008</v>
      </c>
      <c r="G591" s="29">
        <v>4.0999999999999996</v>
      </c>
      <c r="K591" s="28">
        <v>63</v>
      </c>
    </row>
    <row r="592" spans="1:38" x14ac:dyDescent="0.35">
      <c r="A592" s="234">
        <v>43809</v>
      </c>
      <c r="B592" s="55">
        <v>0.42918981481481483</v>
      </c>
      <c r="C592" s="29">
        <v>567</v>
      </c>
      <c r="D592" s="29">
        <v>0.36849999999999999</v>
      </c>
      <c r="E592" s="29">
        <v>12.34</v>
      </c>
      <c r="F592" s="29">
        <v>7.87</v>
      </c>
      <c r="G592" s="29">
        <v>4.9000000000000004</v>
      </c>
      <c r="K592" s="28">
        <v>199</v>
      </c>
    </row>
    <row r="593" spans="1:38" x14ac:dyDescent="0.35">
      <c r="A593" s="234">
        <v>43811</v>
      </c>
      <c r="B593" s="55">
        <v>0.39767361111111116</v>
      </c>
      <c r="C593" s="29">
        <v>587</v>
      </c>
      <c r="D593" s="29">
        <v>0.38150000000000001</v>
      </c>
      <c r="E593" s="29">
        <v>17.170000000000002</v>
      </c>
      <c r="F593" s="39" t="s">
        <v>137</v>
      </c>
      <c r="G593" s="29">
        <v>2.8</v>
      </c>
      <c r="K593" s="28">
        <v>74</v>
      </c>
    </row>
    <row r="594" spans="1:38" x14ac:dyDescent="0.35">
      <c r="A594" s="234">
        <v>43815</v>
      </c>
      <c r="B594" s="55">
        <v>0.50388888888888894</v>
      </c>
      <c r="C594" s="29">
        <v>568</v>
      </c>
      <c r="D594" s="29">
        <v>0.36919999999999997</v>
      </c>
      <c r="E594" s="29">
        <v>15.35</v>
      </c>
      <c r="F594" s="29">
        <v>8.56</v>
      </c>
      <c r="G594" s="29">
        <v>2.2000000000000002</v>
      </c>
      <c r="K594" s="28">
        <v>52</v>
      </c>
      <c r="L594" s="45">
        <f>AVERAGE(K590:K594)</f>
        <v>94.8</v>
      </c>
      <c r="M594" s="46">
        <f>GEOMEAN(K590:K594)</f>
        <v>83.865903120572156</v>
      </c>
      <c r="N594" s="47" t="s">
        <v>240</v>
      </c>
    </row>
    <row r="595" spans="1:38" x14ac:dyDescent="0.35">
      <c r="A595" s="234">
        <v>43836</v>
      </c>
      <c r="B595" s="55">
        <v>0.40241898148148153</v>
      </c>
      <c r="C595" s="29">
        <v>603</v>
      </c>
      <c r="D595" s="29">
        <v>0.39190000000000003</v>
      </c>
      <c r="E595" s="29">
        <v>13.66</v>
      </c>
      <c r="F595" s="29">
        <v>8.2200000000000006</v>
      </c>
      <c r="G595" s="29">
        <v>3.8</v>
      </c>
      <c r="K595" s="28">
        <v>31</v>
      </c>
    </row>
    <row r="596" spans="1:38" x14ac:dyDescent="0.35">
      <c r="A596" s="234">
        <v>43844</v>
      </c>
      <c r="B596" s="55">
        <v>0.40028935185185183</v>
      </c>
      <c r="C596" s="29">
        <v>452.1</v>
      </c>
      <c r="D596" s="29">
        <v>0.29380000000000001</v>
      </c>
      <c r="E596" s="29">
        <v>12.14</v>
      </c>
      <c r="F596" s="29">
        <v>7.96</v>
      </c>
      <c r="G596" s="29">
        <v>6.2</v>
      </c>
      <c r="K596" s="28">
        <v>332</v>
      </c>
    </row>
    <row r="597" spans="1:38" x14ac:dyDescent="0.35">
      <c r="A597" s="234">
        <v>43852</v>
      </c>
      <c r="B597" s="55">
        <v>0.40149305555555559</v>
      </c>
      <c r="C597" s="29">
        <v>448.7</v>
      </c>
      <c r="D597" s="29">
        <v>0.29189999999999999</v>
      </c>
      <c r="E597" s="29">
        <v>13.65</v>
      </c>
      <c r="F597" s="29">
        <v>7.98</v>
      </c>
      <c r="G597" s="29">
        <v>1.9</v>
      </c>
      <c r="K597" s="28">
        <v>85</v>
      </c>
    </row>
    <row r="598" spans="1:38" x14ac:dyDescent="0.35">
      <c r="A598" s="234">
        <v>43857</v>
      </c>
      <c r="B598" s="55">
        <v>0.41391203703703705</v>
      </c>
      <c r="C598" s="29">
        <v>459.7</v>
      </c>
      <c r="D598" s="29">
        <v>0.29899999999999999</v>
      </c>
      <c r="E598" s="29">
        <v>12.95</v>
      </c>
      <c r="F598" s="29">
        <v>7.84</v>
      </c>
      <c r="G598" s="29">
        <v>2.2999999999999998</v>
      </c>
      <c r="K598" s="28">
        <v>20</v>
      </c>
    </row>
    <row r="599" spans="1:38" x14ac:dyDescent="0.35">
      <c r="A599" s="234">
        <v>43860</v>
      </c>
      <c r="B599" s="55">
        <v>0.39001157407407411</v>
      </c>
      <c r="C599" s="29">
        <v>480.5</v>
      </c>
      <c r="D599" s="29">
        <v>0.312</v>
      </c>
      <c r="E599" s="29">
        <v>19.97</v>
      </c>
      <c r="F599" s="29">
        <v>8.57</v>
      </c>
      <c r="G599" s="29">
        <v>2.4</v>
      </c>
      <c r="K599" s="28">
        <v>20</v>
      </c>
      <c r="L599" s="45">
        <f>AVERAGE(K595:K599)</f>
        <v>97.6</v>
      </c>
      <c r="M599" s="46">
        <f>GEOMEAN(K595:K599)</f>
        <v>51.14412335618109</v>
      </c>
      <c r="N599" s="47" t="s">
        <v>241</v>
      </c>
    </row>
    <row r="600" spans="1:38" x14ac:dyDescent="0.35">
      <c r="A600" s="234">
        <v>43866</v>
      </c>
      <c r="B600" s="55">
        <v>0.37917824074074075</v>
      </c>
      <c r="C600" s="29">
        <v>534</v>
      </c>
      <c r="D600" s="29">
        <v>0.34710000000000002</v>
      </c>
      <c r="E600" s="29">
        <v>14.7</v>
      </c>
      <c r="F600" s="29">
        <v>8.4</v>
      </c>
      <c r="G600" s="29">
        <v>3.8</v>
      </c>
      <c r="K600" s="28">
        <v>62</v>
      </c>
    </row>
    <row r="601" spans="1:38" x14ac:dyDescent="0.35">
      <c r="A601" s="234">
        <v>43874</v>
      </c>
      <c r="B601" s="51">
        <v>0.37707175925925923</v>
      </c>
      <c r="C601" s="29">
        <v>554</v>
      </c>
      <c r="D601" s="29">
        <v>0.36009999999999998</v>
      </c>
      <c r="E601" s="29">
        <v>16.18</v>
      </c>
      <c r="F601" s="29">
        <v>8.34</v>
      </c>
      <c r="G601" s="29">
        <v>2.7</v>
      </c>
      <c r="K601" s="28">
        <v>173</v>
      </c>
    </row>
    <row r="602" spans="1:38" x14ac:dyDescent="0.35">
      <c r="A602" s="234">
        <v>43878</v>
      </c>
      <c r="B602" s="55">
        <v>0.38827546296296295</v>
      </c>
      <c r="C602" s="29">
        <v>517</v>
      </c>
      <c r="D602" s="29">
        <v>0.33610000000000001</v>
      </c>
      <c r="E602" s="29">
        <v>15.56</v>
      </c>
      <c r="F602" s="29">
        <v>8.25</v>
      </c>
      <c r="G602" s="29">
        <v>2.6</v>
      </c>
      <c r="K602" s="28">
        <v>30</v>
      </c>
    </row>
    <row r="603" spans="1:38" x14ac:dyDescent="0.35">
      <c r="A603" s="234">
        <v>43880</v>
      </c>
      <c r="B603" s="55">
        <v>0.41194444444444445</v>
      </c>
      <c r="C603" s="29">
        <v>494.6</v>
      </c>
      <c r="D603" s="29">
        <v>0.32169999999999999</v>
      </c>
      <c r="E603" s="29">
        <v>14.96</v>
      </c>
      <c r="F603" s="29">
        <v>7.96</v>
      </c>
      <c r="G603" s="29">
        <v>2.7</v>
      </c>
      <c r="K603" s="28">
        <v>41</v>
      </c>
    </row>
    <row r="604" spans="1:38" x14ac:dyDescent="0.35">
      <c r="A604" s="234">
        <v>43886</v>
      </c>
      <c r="B604" s="55">
        <v>0.43055555555555558</v>
      </c>
      <c r="C604" s="29">
        <v>517</v>
      </c>
      <c r="D604" s="29">
        <v>0.33610000000000001</v>
      </c>
      <c r="E604" s="29">
        <v>14.44</v>
      </c>
      <c r="F604" s="29">
        <v>8.14</v>
      </c>
      <c r="G604" s="29">
        <v>4.4000000000000004</v>
      </c>
      <c r="K604" s="28">
        <v>41</v>
      </c>
      <c r="L604" s="45">
        <f>AVERAGE(K600:K604)</f>
        <v>69.400000000000006</v>
      </c>
      <c r="M604" s="46">
        <f>GEOMEAN(K600:K604)</f>
        <v>55.798863339656023</v>
      </c>
      <c r="N604" s="47" t="s">
        <v>242</v>
      </c>
    </row>
    <row r="605" spans="1:38" x14ac:dyDescent="0.35">
      <c r="A605" s="234">
        <v>43893</v>
      </c>
      <c r="B605" s="55">
        <v>0.4176273148148148</v>
      </c>
      <c r="C605" s="29">
        <v>574</v>
      </c>
      <c r="D605" s="29">
        <v>0.37309999999999999</v>
      </c>
      <c r="E605" s="29">
        <v>12.12</v>
      </c>
      <c r="F605" s="29">
        <v>7.98</v>
      </c>
      <c r="G605" s="29">
        <v>5.5</v>
      </c>
      <c r="K605" s="28">
        <v>148</v>
      </c>
      <c r="O605" s="39" t="s">
        <v>115</v>
      </c>
      <c r="P605" s="28">
        <v>56.9</v>
      </c>
      <c r="Q605" s="39" t="s">
        <v>115</v>
      </c>
      <c r="R605" s="39" t="s">
        <v>115</v>
      </c>
      <c r="S605" s="39" t="s">
        <v>115</v>
      </c>
      <c r="T605" s="39" t="s">
        <v>115</v>
      </c>
      <c r="U605" s="39" t="s">
        <v>115</v>
      </c>
      <c r="V605" s="39" t="s">
        <v>115</v>
      </c>
      <c r="W605" s="39" t="s">
        <v>115</v>
      </c>
      <c r="X605" s="28">
        <v>53.2</v>
      </c>
      <c r="Y605" s="39" t="s">
        <v>115</v>
      </c>
      <c r="Z605" s="28">
        <v>1.8</v>
      </c>
      <c r="AA605" s="39" t="s">
        <v>115</v>
      </c>
      <c r="AB605" s="28">
        <v>21.7</v>
      </c>
      <c r="AC605" s="39" t="s">
        <v>115</v>
      </c>
      <c r="AD605" s="28">
        <v>200</v>
      </c>
      <c r="AE605" s="39" t="s">
        <v>115</v>
      </c>
      <c r="AF605" s="28">
        <v>35.5</v>
      </c>
      <c r="AG605" s="28">
        <v>467</v>
      </c>
      <c r="AH605" s="28">
        <v>52300</v>
      </c>
      <c r="AI605" s="28">
        <v>16900</v>
      </c>
      <c r="AJ605" s="39" t="s">
        <v>115</v>
      </c>
      <c r="AK605" s="39" t="s">
        <v>115</v>
      </c>
      <c r="AL605" s="39" t="s">
        <v>115</v>
      </c>
    </row>
    <row r="606" spans="1:38" x14ac:dyDescent="0.35">
      <c r="A606" s="234">
        <v>43899</v>
      </c>
      <c r="B606" s="52">
        <v>0.34635416666666669</v>
      </c>
      <c r="C606" s="29">
        <v>574</v>
      </c>
      <c r="D606" s="29">
        <v>0.37309999999999999</v>
      </c>
      <c r="E606" s="29">
        <v>13.07</v>
      </c>
      <c r="F606" s="29">
        <v>8.15</v>
      </c>
      <c r="G606" s="29">
        <v>5.8</v>
      </c>
      <c r="K606" s="241">
        <v>52</v>
      </c>
    </row>
    <row r="607" spans="1:38" x14ac:dyDescent="0.35">
      <c r="A607" s="234">
        <v>43906</v>
      </c>
      <c r="B607" s="55">
        <v>0.39923611111111112</v>
      </c>
      <c r="C607" s="29">
        <v>608</v>
      </c>
      <c r="D607" s="29">
        <v>0.3952</v>
      </c>
      <c r="E607" s="29">
        <v>13.57</v>
      </c>
      <c r="F607" s="29">
        <v>8.49</v>
      </c>
      <c r="G607" s="29">
        <v>7.4</v>
      </c>
      <c r="K607" s="28">
        <v>10</v>
      </c>
    </row>
    <row r="608" spans="1:38" x14ac:dyDescent="0.35">
      <c r="A608" s="234">
        <v>43908</v>
      </c>
      <c r="B608" s="55">
        <v>0.42247685185185185</v>
      </c>
      <c r="C608" s="29">
        <v>583</v>
      </c>
      <c r="D608" s="29">
        <v>0.379</v>
      </c>
      <c r="E608" s="29">
        <v>12.19</v>
      </c>
      <c r="F608" s="29">
        <v>7.92</v>
      </c>
      <c r="G608" s="29">
        <v>7.6</v>
      </c>
      <c r="K608" s="241">
        <v>31</v>
      </c>
    </row>
    <row r="609" spans="1:14" x14ac:dyDescent="0.35">
      <c r="A609" s="234">
        <v>43916</v>
      </c>
      <c r="B609" s="55">
        <v>0.38929398148148148</v>
      </c>
      <c r="C609" s="29">
        <v>603</v>
      </c>
      <c r="D609" s="29">
        <v>0.39190000000000003</v>
      </c>
      <c r="E609" s="29">
        <v>11.78</v>
      </c>
      <c r="F609" s="29">
        <v>8.24</v>
      </c>
      <c r="G609" s="29">
        <v>8.1</v>
      </c>
      <c r="K609" s="241">
        <v>10</v>
      </c>
      <c r="L609" s="45">
        <f>AVERAGE(K605:K609)</f>
        <v>50.2</v>
      </c>
      <c r="M609" s="46">
        <f>GEOMEAN(K605:K609)</f>
        <v>29.889961151033063</v>
      </c>
      <c r="N609" s="47" t="s">
        <v>243</v>
      </c>
    </row>
    <row r="610" spans="1:14" x14ac:dyDescent="0.35">
      <c r="A610" s="234">
        <v>43923</v>
      </c>
      <c r="B610" s="55">
        <v>0.40311342592592592</v>
      </c>
      <c r="C610" s="29">
        <v>531</v>
      </c>
      <c r="D610" s="29">
        <v>0.34520000000000001</v>
      </c>
      <c r="E610" s="29">
        <v>11.22</v>
      </c>
      <c r="F610" s="29">
        <v>7.98</v>
      </c>
      <c r="G610" s="29">
        <v>9.9</v>
      </c>
      <c r="K610" s="28">
        <v>110</v>
      </c>
    </row>
    <row r="611" spans="1:14" x14ac:dyDescent="0.35">
      <c r="A611" s="234">
        <v>43928</v>
      </c>
      <c r="B611" s="55">
        <v>0.40929398148148149</v>
      </c>
      <c r="C611" s="29">
        <v>508</v>
      </c>
      <c r="D611" s="29">
        <v>0.33019999999999999</v>
      </c>
      <c r="E611" s="29">
        <v>10.89</v>
      </c>
      <c r="F611" s="29">
        <v>8.2100000000000009</v>
      </c>
      <c r="G611" s="29">
        <v>13</v>
      </c>
      <c r="K611" s="28">
        <v>63</v>
      </c>
    </row>
    <row r="612" spans="1:14" x14ac:dyDescent="0.35">
      <c r="A612" s="234">
        <v>43937</v>
      </c>
      <c r="B612" s="55">
        <v>0.40303240740740742</v>
      </c>
      <c r="C612" s="29">
        <v>530</v>
      </c>
      <c r="D612" s="29">
        <v>0.34449999999999997</v>
      </c>
      <c r="E612" s="29">
        <v>11.33</v>
      </c>
      <c r="F612" s="29">
        <v>8.02</v>
      </c>
      <c r="G612" s="29">
        <v>8.8000000000000007</v>
      </c>
      <c r="K612" s="28">
        <v>63</v>
      </c>
    </row>
    <row r="613" spans="1:14" x14ac:dyDescent="0.35">
      <c r="A613" s="234">
        <v>43944</v>
      </c>
      <c r="B613" s="55">
        <v>0.47662037037037036</v>
      </c>
      <c r="C613" s="29">
        <v>529</v>
      </c>
      <c r="D613" s="29">
        <v>0.34379999999999999</v>
      </c>
      <c r="E613" s="29">
        <v>9.17</v>
      </c>
      <c r="F613" s="29">
        <v>8.0500000000000007</v>
      </c>
      <c r="G613" s="29">
        <v>13.2</v>
      </c>
      <c r="K613" s="28">
        <v>74</v>
      </c>
    </row>
    <row r="614" spans="1:14" x14ac:dyDescent="0.35">
      <c r="A614" s="70">
        <v>43950</v>
      </c>
      <c r="B614" s="58">
        <v>0.39097222222222222</v>
      </c>
      <c r="C614" s="29">
        <v>570</v>
      </c>
      <c r="D614" s="29">
        <v>0.3705</v>
      </c>
      <c r="E614" s="29">
        <v>9.5500000000000007</v>
      </c>
      <c r="F614" s="29">
        <v>7.97</v>
      </c>
      <c r="G614" s="29">
        <v>16.5</v>
      </c>
      <c r="K614" s="28">
        <v>52</v>
      </c>
      <c r="L614" s="45">
        <f>AVERAGE(K610:K614)</f>
        <v>72.400000000000006</v>
      </c>
      <c r="M614" s="46">
        <f>GEOMEAN(K610:K614)</f>
        <v>69.994154125715326</v>
      </c>
      <c r="N614" s="47" t="s">
        <v>244</v>
      </c>
    </row>
    <row r="615" spans="1:14" x14ac:dyDescent="0.35">
      <c r="A615" s="70">
        <v>43958</v>
      </c>
      <c r="B615" s="58">
        <v>0.43354166666666666</v>
      </c>
      <c r="C615" s="29">
        <v>542</v>
      </c>
      <c r="D615" s="29">
        <v>0.3523</v>
      </c>
      <c r="E615" s="29">
        <v>8.81</v>
      </c>
      <c r="F615" s="29">
        <v>7.74</v>
      </c>
      <c r="G615" s="29">
        <v>15.1</v>
      </c>
      <c r="K615" s="28">
        <v>52</v>
      </c>
    </row>
    <row r="616" spans="1:14" x14ac:dyDescent="0.35">
      <c r="A616" s="70">
        <v>43965</v>
      </c>
      <c r="B616" s="55">
        <v>0.36844907407407407</v>
      </c>
      <c r="C616" s="29">
        <v>552</v>
      </c>
      <c r="D616" s="29">
        <v>0.35880000000000001</v>
      </c>
      <c r="E616" s="29">
        <v>10.6</v>
      </c>
      <c r="F616" s="29">
        <v>8.85</v>
      </c>
      <c r="G616" s="29">
        <v>14</v>
      </c>
      <c r="K616" s="28">
        <v>201</v>
      </c>
    </row>
    <row r="617" spans="1:14" x14ac:dyDescent="0.35">
      <c r="A617" s="70">
        <v>43969</v>
      </c>
      <c r="B617" s="55">
        <v>0.39018518518518519</v>
      </c>
      <c r="C617" s="29">
        <v>463.3</v>
      </c>
      <c r="D617" s="29">
        <v>0.30099999999999999</v>
      </c>
      <c r="E617" s="29">
        <v>7.57</v>
      </c>
      <c r="F617" s="29">
        <v>8.17</v>
      </c>
      <c r="G617" s="29">
        <v>16.899999999999999</v>
      </c>
      <c r="K617" s="28">
        <v>9804</v>
      </c>
    </row>
    <row r="618" spans="1:14" x14ac:dyDescent="0.35">
      <c r="A618" s="70">
        <v>43972</v>
      </c>
      <c r="B618" s="55">
        <v>0.39863425925925927</v>
      </c>
      <c r="C618" s="29">
        <v>554</v>
      </c>
      <c r="D618" s="29">
        <v>0.36009999999999998</v>
      </c>
      <c r="E618" s="29">
        <v>8.2799999999999994</v>
      </c>
      <c r="F618" s="29">
        <v>7.85</v>
      </c>
      <c r="G618" s="29">
        <v>16</v>
      </c>
      <c r="K618" s="28">
        <v>487</v>
      </c>
    </row>
    <row r="619" spans="1:14" x14ac:dyDescent="0.35">
      <c r="A619" s="70">
        <v>43978</v>
      </c>
      <c r="B619" s="55">
        <v>0.43333333333333335</v>
      </c>
      <c r="C619" s="29">
        <v>603</v>
      </c>
      <c r="D619" s="29">
        <v>0.39</v>
      </c>
      <c r="E619" s="29">
        <v>5.57</v>
      </c>
      <c r="F619" s="29">
        <v>7.74</v>
      </c>
      <c r="G619" s="29">
        <v>21.8</v>
      </c>
      <c r="K619" s="28">
        <v>94</v>
      </c>
      <c r="L619" s="45">
        <f>AVERAGE(K615:K619)</f>
        <v>2127.6</v>
      </c>
      <c r="M619" s="46">
        <f>GEOMEAN(K615:K619)</f>
        <v>342.17785827871768</v>
      </c>
      <c r="N619" s="47" t="s">
        <v>245</v>
      </c>
    </row>
    <row r="620" spans="1:14" x14ac:dyDescent="0.35">
      <c r="A620" s="70">
        <v>43983</v>
      </c>
      <c r="B620" s="55">
        <v>0.4826273148148148</v>
      </c>
      <c r="C620" s="29">
        <v>562</v>
      </c>
      <c r="D620" s="29">
        <v>0.36399999999999999</v>
      </c>
      <c r="E620" s="29">
        <v>6.77</v>
      </c>
      <c r="F620" s="29">
        <v>8.06</v>
      </c>
      <c r="G620" s="29">
        <v>20.8</v>
      </c>
      <c r="K620" s="28">
        <v>85</v>
      </c>
    </row>
    <row r="621" spans="1:14" x14ac:dyDescent="0.35">
      <c r="A621" s="70">
        <v>43993</v>
      </c>
      <c r="B621" s="55">
        <v>0.40471064814814817</v>
      </c>
      <c r="C621" s="29">
        <v>557</v>
      </c>
      <c r="D621" s="29">
        <v>0.36399999999999999</v>
      </c>
      <c r="E621" s="29">
        <v>7.09</v>
      </c>
      <c r="F621" s="29">
        <v>7.66</v>
      </c>
      <c r="G621" s="29">
        <v>22.8</v>
      </c>
      <c r="K621" s="28">
        <v>187</v>
      </c>
    </row>
    <row r="622" spans="1:14" x14ac:dyDescent="0.35">
      <c r="A622" s="70">
        <v>43997</v>
      </c>
      <c r="B622" s="55">
        <v>0.40929398148148149</v>
      </c>
      <c r="C622" s="29">
        <v>570</v>
      </c>
      <c r="D622" s="29">
        <v>0.3705</v>
      </c>
      <c r="E622" s="29">
        <v>5.94</v>
      </c>
      <c r="F622" s="29">
        <v>8.0500000000000007</v>
      </c>
      <c r="G622" s="29">
        <v>20.6</v>
      </c>
      <c r="K622" s="28">
        <v>122</v>
      </c>
    </row>
    <row r="623" spans="1:14" x14ac:dyDescent="0.35">
      <c r="A623" s="70">
        <v>44005</v>
      </c>
      <c r="B623" s="55">
        <v>0.46719907407407407</v>
      </c>
      <c r="C623" s="29">
        <v>494.3</v>
      </c>
      <c r="D623" s="29">
        <v>0.3211</v>
      </c>
      <c r="E623" s="29">
        <v>5.37</v>
      </c>
      <c r="F623" s="29">
        <v>7.94</v>
      </c>
      <c r="G623" s="29">
        <v>23.5</v>
      </c>
      <c r="K623" s="28">
        <v>4352</v>
      </c>
    </row>
    <row r="624" spans="1:14" x14ac:dyDescent="0.35">
      <c r="A624" s="70">
        <v>44007</v>
      </c>
      <c r="B624" s="58">
        <v>0.41667824074074072</v>
      </c>
      <c r="C624" s="29">
        <v>505</v>
      </c>
      <c r="D624" s="29">
        <v>0.32829999999999998</v>
      </c>
      <c r="E624" s="29">
        <v>5.36</v>
      </c>
      <c r="F624" s="29">
        <v>8.0500000000000007</v>
      </c>
      <c r="G624" s="29">
        <v>23.6</v>
      </c>
      <c r="K624" s="28">
        <v>161</v>
      </c>
      <c r="L624" s="45">
        <f>AVERAGE(K620:K624)</f>
        <v>981.4</v>
      </c>
      <c r="M624" s="46">
        <f>GEOMEAN(K620:K624)</f>
        <v>267.07117991678064</v>
      </c>
      <c r="N624" s="47" t="s">
        <v>246</v>
      </c>
    </row>
    <row r="625" spans="1:38" x14ac:dyDescent="0.35">
      <c r="A625" s="70">
        <v>44013</v>
      </c>
      <c r="B625" s="55">
        <v>0.39057870370370368</v>
      </c>
      <c r="C625" s="29">
        <v>523</v>
      </c>
      <c r="D625" s="29">
        <v>0.33800000000000002</v>
      </c>
      <c r="E625" s="29">
        <v>5.35</v>
      </c>
      <c r="F625" s="29">
        <v>8.16</v>
      </c>
      <c r="G625" s="29">
        <v>25.6</v>
      </c>
      <c r="K625" s="28">
        <v>96</v>
      </c>
    </row>
    <row r="626" spans="1:38" x14ac:dyDescent="0.35">
      <c r="A626" s="70">
        <v>44018</v>
      </c>
      <c r="B626" s="55">
        <v>0.39953703703703702</v>
      </c>
      <c r="C626" s="29">
        <v>515</v>
      </c>
      <c r="D626" s="29">
        <v>0.33150000000000002</v>
      </c>
      <c r="E626" s="29">
        <v>4.42</v>
      </c>
      <c r="F626" s="29">
        <v>7.79</v>
      </c>
      <c r="G626" s="29">
        <v>27.1</v>
      </c>
      <c r="K626" s="28">
        <v>161</v>
      </c>
    </row>
    <row r="627" spans="1:38" x14ac:dyDescent="0.35">
      <c r="A627" s="242">
        <v>44021</v>
      </c>
      <c r="B627" s="243">
        <v>0.36601851851851852</v>
      </c>
      <c r="C627" s="244">
        <v>547</v>
      </c>
      <c r="D627" s="244">
        <v>0.35749999999999998</v>
      </c>
      <c r="E627" s="244">
        <v>4.3899999999999997</v>
      </c>
      <c r="F627" s="244">
        <v>7.84</v>
      </c>
      <c r="G627" s="244">
        <v>26.9</v>
      </c>
      <c r="K627" s="28">
        <v>160</v>
      </c>
    </row>
    <row r="628" spans="1:38" x14ac:dyDescent="0.35">
      <c r="A628" s="70">
        <v>44028</v>
      </c>
      <c r="B628" s="55">
        <v>0.37637731481481485</v>
      </c>
      <c r="C628" s="29">
        <v>541</v>
      </c>
      <c r="D628" s="29">
        <v>0.35099999999999998</v>
      </c>
      <c r="E628" s="29">
        <v>3.49</v>
      </c>
      <c r="F628" s="29">
        <v>8</v>
      </c>
      <c r="G628" s="29">
        <v>25.8</v>
      </c>
      <c r="K628" s="28">
        <v>121</v>
      </c>
    </row>
    <row r="629" spans="1:38" x14ac:dyDescent="0.35">
      <c r="A629" s="70">
        <v>44034</v>
      </c>
      <c r="B629" s="55">
        <v>0.42571759259259262</v>
      </c>
      <c r="C629" s="29">
        <v>480.7</v>
      </c>
      <c r="D629" s="29">
        <v>0.31269999999999998</v>
      </c>
      <c r="E629" s="29">
        <v>7.26</v>
      </c>
      <c r="F629" s="29">
        <v>7.77</v>
      </c>
      <c r="G629" s="29">
        <v>25.3</v>
      </c>
      <c r="K629" s="28">
        <v>676</v>
      </c>
      <c r="L629" s="45">
        <f>AVERAGE(K625:K629)</f>
        <v>242.8</v>
      </c>
      <c r="M629" s="46">
        <f>GEOMEAN(K625:K629)</f>
        <v>182.46931076042208</v>
      </c>
      <c r="N629" s="47" t="s">
        <v>247</v>
      </c>
      <c r="O629" s="34">
        <v>2.7</v>
      </c>
      <c r="P629" s="34">
        <v>61.2</v>
      </c>
      <c r="Q629" s="39" t="s">
        <v>115</v>
      </c>
      <c r="R629" s="39" t="s">
        <v>115</v>
      </c>
      <c r="S629" s="39" t="s">
        <v>115</v>
      </c>
      <c r="T629" s="39" t="s">
        <v>115</v>
      </c>
      <c r="U629" s="39" t="s">
        <v>115</v>
      </c>
      <c r="V629" s="39" t="s">
        <v>115</v>
      </c>
      <c r="W629" s="39" t="s">
        <v>115</v>
      </c>
      <c r="X629" s="34">
        <v>32.299999999999997</v>
      </c>
      <c r="Y629" s="39" t="s">
        <v>115</v>
      </c>
      <c r="Z629" s="34">
        <v>0.63</v>
      </c>
      <c r="AA629" s="39" t="s">
        <v>115</v>
      </c>
      <c r="AB629" s="34">
        <v>19.899999999999999</v>
      </c>
      <c r="AC629" s="39" t="s">
        <v>115</v>
      </c>
      <c r="AD629" s="34">
        <v>191</v>
      </c>
      <c r="AE629" s="39" t="s">
        <v>115</v>
      </c>
      <c r="AF629" s="40">
        <v>239</v>
      </c>
      <c r="AG629" s="39">
        <v>45600</v>
      </c>
      <c r="AH629" s="39">
        <v>34.1</v>
      </c>
      <c r="AI629" s="39">
        <v>18700</v>
      </c>
      <c r="AJ629" s="39">
        <v>3.2</v>
      </c>
      <c r="AK629" s="39" t="s">
        <v>115</v>
      </c>
      <c r="AL629" s="39" t="s">
        <v>115</v>
      </c>
    </row>
    <row r="630" spans="1:38" x14ac:dyDescent="0.35">
      <c r="A630" s="70">
        <v>44039</v>
      </c>
      <c r="B630" s="55">
        <v>0.41783564814814816</v>
      </c>
      <c r="C630" s="29">
        <v>514</v>
      </c>
      <c r="D630" s="29">
        <v>0.33150000000000002</v>
      </c>
      <c r="E630" s="29">
        <v>5.08</v>
      </c>
      <c r="F630" s="29">
        <v>7.8</v>
      </c>
      <c r="G630" s="29">
        <v>27</v>
      </c>
      <c r="K630" s="28">
        <v>63</v>
      </c>
    </row>
    <row r="631" spans="1:38" x14ac:dyDescent="0.35">
      <c r="A631" s="245">
        <v>44047</v>
      </c>
      <c r="B631" s="246">
        <v>0.41792824074074075</v>
      </c>
      <c r="C631" s="247">
        <v>459</v>
      </c>
      <c r="D631" s="247">
        <v>0.29830000000000001</v>
      </c>
      <c r="E631" s="247">
        <v>6.42</v>
      </c>
      <c r="F631" s="247">
        <v>8.1</v>
      </c>
      <c r="G631" s="247">
        <v>24.2</v>
      </c>
      <c r="K631" s="28">
        <v>1956</v>
      </c>
    </row>
    <row r="632" spans="1:38" x14ac:dyDescent="0.35">
      <c r="A632" s="70">
        <v>44053</v>
      </c>
      <c r="B632" s="55">
        <v>0.40530092592592593</v>
      </c>
      <c r="C632" s="29">
        <v>470.2</v>
      </c>
      <c r="D632" s="29">
        <v>0.30549999999999999</v>
      </c>
      <c r="E632" s="29">
        <v>5.37</v>
      </c>
      <c r="F632" s="29">
        <v>8.69</v>
      </c>
      <c r="G632" s="29">
        <v>24.7</v>
      </c>
      <c r="K632" s="28">
        <v>1211</v>
      </c>
    </row>
    <row r="633" spans="1:38" x14ac:dyDescent="0.35">
      <c r="A633" s="70">
        <v>44062</v>
      </c>
      <c r="B633" s="55">
        <v>0.41145833333333331</v>
      </c>
      <c r="C633" s="29">
        <v>498.1</v>
      </c>
      <c r="D633" s="29">
        <v>0.32369999999999999</v>
      </c>
      <c r="E633" s="29">
        <v>5.21</v>
      </c>
      <c r="F633" s="29">
        <v>7.96</v>
      </c>
      <c r="G633" s="29">
        <v>22.8</v>
      </c>
      <c r="K633" s="28">
        <v>228</v>
      </c>
    </row>
    <row r="634" spans="1:38" x14ac:dyDescent="0.35">
      <c r="A634" s="70">
        <v>44067</v>
      </c>
      <c r="B634" s="55">
        <v>0.37266203703703704</v>
      </c>
      <c r="C634" s="29">
        <v>509</v>
      </c>
      <c r="D634" s="29">
        <v>0.33150000000000002</v>
      </c>
      <c r="E634" s="29">
        <v>5.4</v>
      </c>
      <c r="F634" s="29">
        <v>7.87</v>
      </c>
      <c r="G634" s="29">
        <v>25</v>
      </c>
      <c r="K634" s="28">
        <v>174</v>
      </c>
    </row>
    <row r="635" spans="1:38" x14ac:dyDescent="0.35">
      <c r="A635" s="70">
        <v>44070</v>
      </c>
      <c r="B635" s="55">
        <v>0.39444444444444443</v>
      </c>
      <c r="C635" s="29">
        <v>527</v>
      </c>
      <c r="D635" s="29">
        <v>0.34449999999999997</v>
      </c>
      <c r="E635" s="29">
        <v>5.2</v>
      </c>
      <c r="F635" s="29">
        <v>7.89</v>
      </c>
      <c r="G635" s="29">
        <v>26.5</v>
      </c>
      <c r="K635" s="28">
        <v>63</v>
      </c>
      <c r="L635" s="45">
        <f>AVERAGE(K631:K635)</f>
        <v>726.4</v>
      </c>
      <c r="M635" s="46">
        <f>GEOMEAN(K631:K635)</f>
        <v>358.48214345288937</v>
      </c>
      <c r="N635" s="47" t="s">
        <v>248</v>
      </c>
    </row>
    <row r="636" spans="1:38" x14ac:dyDescent="0.35">
      <c r="A636" s="70">
        <v>44077</v>
      </c>
      <c r="B636" s="55">
        <v>0.38443287037037038</v>
      </c>
      <c r="C636" s="29">
        <v>520</v>
      </c>
      <c r="D636" s="29">
        <v>0.33800000000000002</v>
      </c>
      <c r="E636" s="29">
        <v>4.82</v>
      </c>
      <c r="F636" s="29">
        <v>7.84</v>
      </c>
      <c r="G636" s="29">
        <v>23.5</v>
      </c>
      <c r="K636" s="28">
        <v>110</v>
      </c>
    </row>
    <row r="637" spans="1:38" x14ac:dyDescent="0.35">
      <c r="A637" s="70">
        <v>44083</v>
      </c>
      <c r="B637" s="55">
        <v>0.39623842592592595</v>
      </c>
      <c r="C637" s="29">
        <v>501</v>
      </c>
      <c r="D637" s="29">
        <v>0.3256</v>
      </c>
      <c r="E637" s="29">
        <v>5.6</v>
      </c>
      <c r="F637" s="29">
        <v>8.07</v>
      </c>
      <c r="G637" s="29">
        <v>24.2</v>
      </c>
      <c r="K637" s="28">
        <v>98</v>
      </c>
    </row>
    <row r="638" spans="1:38" x14ac:dyDescent="0.35">
      <c r="A638" s="70">
        <v>44088</v>
      </c>
      <c r="B638" s="55">
        <v>0.3979166666666667</v>
      </c>
      <c r="C638" s="29">
        <v>501</v>
      </c>
      <c r="D638" s="29">
        <v>0.32500000000000001</v>
      </c>
      <c r="E638" s="29">
        <v>6.86</v>
      </c>
      <c r="F638" s="29">
        <v>8.09</v>
      </c>
      <c r="G638" s="29">
        <v>22.4</v>
      </c>
      <c r="K638" s="28">
        <v>108</v>
      </c>
    </row>
    <row r="639" spans="1:38" x14ac:dyDescent="0.35">
      <c r="A639" s="70">
        <v>44097</v>
      </c>
      <c r="B639" s="55">
        <v>0.38813657407407409</v>
      </c>
      <c r="C639" s="29">
        <v>489.3</v>
      </c>
      <c r="D639" s="29">
        <v>0.31790000000000002</v>
      </c>
      <c r="E639" s="29">
        <v>7.38</v>
      </c>
      <c r="F639" s="29">
        <v>7.41</v>
      </c>
      <c r="G639" s="29">
        <v>18.3</v>
      </c>
      <c r="K639" s="28">
        <v>131</v>
      </c>
    </row>
    <row r="640" spans="1:38" x14ac:dyDescent="0.35">
      <c r="A640" s="70">
        <v>44102</v>
      </c>
      <c r="B640" s="55">
        <v>0.41370370370370368</v>
      </c>
      <c r="C640" s="29">
        <v>502</v>
      </c>
      <c r="D640" s="29">
        <v>0.32629999999999998</v>
      </c>
      <c r="E640" s="29">
        <v>7.36</v>
      </c>
      <c r="F640" s="29">
        <v>7.93</v>
      </c>
      <c r="G640" s="29">
        <v>20.100000000000001</v>
      </c>
      <c r="K640" s="28">
        <v>74</v>
      </c>
      <c r="L640" s="45">
        <f>AVERAGE(K636:K640)</f>
        <v>104.2</v>
      </c>
      <c r="M640" s="46">
        <f>GEOMEAN(K636:K640)</f>
        <v>102.44932617971392</v>
      </c>
      <c r="N640" s="47" t="s">
        <v>249</v>
      </c>
    </row>
    <row r="641" spans="1:38" x14ac:dyDescent="0.35">
      <c r="A641" s="70">
        <v>44110</v>
      </c>
      <c r="B641" s="55">
        <v>0.42269675925925926</v>
      </c>
      <c r="C641" s="29">
        <v>513</v>
      </c>
      <c r="D641" s="29">
        <v>0.33350000000000002</v>
      </c>
      <c r="E641" s="29">
        <v>9.99</v>
      </c>
      <c r="F641" s="29">
        <v>8.15</v>
      </c>
      <c r="G641" s="29">
        <v>13.299999999999999</v>
      </c>
      <c r="K641" s="28">
        <v>41</v>
      </c>
      <c r="O641" s="28">
        <v>2.1</v>
      </c>
      <c r="P641" s="28">
        <v>51.8</v>
      </c>
      <c r="Q641" s="39" t="s">
        <v>115</v>
      </c>
      <c r="R641" s="39" t="s">
        <v>115</v>
      </c>
      <c r="S641" s="39" t="s">
        <v>115</v>
      </c>
      <c r="T641" s="39" t="s">
        <v>115</v>
      </c>
      <c r="U641" s="39" t="s">
        <v>115</v>
      </c>
      <c r="V641" s="39" t="s">
        <v>115</v>
      </c>
      <c r="W641" s="39" t="s">
        <v>115</v>
      </c>
      <c r="X641" s="28">
        <v>42.1</v>
      </c>
      <c r="Y641" s="39" t="s">
        <v>115</v>
      </c>
      <c r="Z641" s="39" t="s">
        <v>115</v>
      </c>
      <c r="AA641" s="39" t="s">
        <v>115</v>
      </c>
      <c r="AB641" s="28">
        <v>23.9</v>
      </c>
      <c r="AC641" s="39" t="s">
        <v>115</v>
      </c>
      <c r="AD641" s="28">
        <v>200</v>
      </c>
      <c r="AE641" s="39" t="s">
        <v>115</v>
      </c>
      <c r="AF641" s="28">
        <v>13</v>
      </c>
      <c r="AG641" s="39" t="s">
        <v>115</v>
      </c>
      <c r="AH641" s="28">
        <v>44600</v>
      </c>
      <c r="AI641" s="28">
        <v>21400</v>
      </c>
      <c r="AJ641" s="28">
        <v>3.5</v>
      </c>
      <c r="AK641" s="39" t="s">
        <v>115</v>
      </c>
      <c r="AL641" s="39" t="s">
        <v>115</v>
      </c>
    </row>
    <row r="642" spans="1:38" x14ac:dyDescent="0.35">
      <c r="A642" s="70">
        <v>44116</v>
      </c>
      <c r="B642" s="53">
        <v>0.39056712962962964</v>
      </c>
      <c r="C642" s="29">
        <v>521</v>
      </c>
      <c r="D642" s="29">
        <v>0.3387</v>
      </c>
      <c r="E642" s="29">
        <v>7.87</v>
      </c>
      <c r="F642" s="29">
        <v>7.85</v>
      </c>
      <c r="G642" s="29">
        <v>18.7</v>
      </c>
      <c r="K642" s="28">
        <v>63</v>
      </c>
    </row>
    <row r="643" spans="1:38" x14ac:dyDescent="0.35">
      <c r="A643" s="70">
        <v>44119</v>
      </c>
      <c r="B643" s="55">
        <v>0.38740740740740742</v>
      </c>
      <c r="C643" s="29">
        <v>535</v>
      </c>
      <c r="D643" s="29">
        <v>0.3478</v>
      </c>
      <c r="E643" s="29">
        <v>8.48</v>
      </c>
      <c r="F643" s="29">
        <v>8.01</v>
      </c>
      <c r="G643" s="29">
        <v>15.299999999999999</v>
      </c>
      <c r="K643" s="28">
        <v>52</v>
      </c>
    </row>
    <row r="644" spans="1:38" x14ac:dyDescent="0.35">
      <c r="A644" s="70">
        <v>44125</v>
      </c>
      <c r="B644" s="55">
        <v>0.36982638888888886</v>
      </c>
      <c r="C644" s="29">
        <v>395</v>
      </c>
      <c r="D644" s="29">
        <v>0.25669999999999998</v>
      </c>
      <c r="E644" s="29">
        <v>9.3699999999999992</v>
      </c>
      <c r="F644" s="29">
        <v>7.78</v>
      </c>
      <c r="G644" s="29">
        <v>13.099999999999998</v>
      </c>
      <c r="K644" s="28">
        <v>4352</v>
      </c>
    </row>
    <row r="645" spans="1:38" x14ac:dyDescent="0.35">
      <c r="A645" s="70">
        <v>44132</v>
      </c>
      <c r="B645" s="55">
        <v>0.36313657407407413</v>
      </c>
      <c r="C645" s="29">
        <v>529</v>
      </c>
      <c r="D645" s="29">
        <v>0.34379999999999999</v>
      </c>
      <c r="E645" s="29">
        <v>9.16</v>
      </c>
      <c r="F645" s="29">
        <v>7.72</v>
      </c>
      <c r="G645" s="29">
        <v>11.199999999999998</v>
      </c>
      <c r="K645" s="28">
        <v>127</v>
      </c>
      <c r="L645" s="45">
        <f>AVERAGE(K641:K645)</f>
        <v>927</v>
      </c>
      <c r="M645" s="46">
        <f>GEOMEAN(K640:K644)</f>
        <v>134.0323620573763</v>
      </c>
      <c r="N645" s="47" t="s">
        <v>250</v>
      </c>
    </row>
    <row r="646" spans="1:38" x14ac:dyDescent="0.35">
      <c r="A646" s="70">
        <v>44139</v>
      </c>
      <c r="B646" s="55">
        <v>0.41143518518518518</v>
      </c>
      <c r="C646" s="29">
        <v>522</v>
      </c>
      <c r="D646" s="29">
        <v>0.33929999999999999</v>
      </c>
      <c r="E646" s="29">
        <v>10.039999999999999</v>
      </c>
      <c r="F646" s="29">
        <v>7.95</v>
      </c>
      <c r="G646" s="29">
        <v>9.5</v>
      </c>
      <c r="K646" s="28">
        <v>52</v>
      </c>
    </row>
    <row r="647" spans="1:38" x14ac:dyDescent="0.35">
      <c r="A647" s="70">
        <v>44144</v>
      </c>
      <c r="B647" s="55">
        <v>0.36200231481481482</v>
      </c>
      <c r="C647" s="29">
        <v>567</v>
      </c>
      <c r="D647" s="29">
        <v>0.36849999999999999</v>
      </c>
      <c r="E647" s="29">
        <v>10.97</v>
      </c>
      <c r="F647" s="29">
        <v>8.1199999999999992</v>
      </c>
      <c r="G647" s="29">
        <v>12.1</v>
      </c>
      <c r="K647" s="28">
        <v>61</v>
      </c>
    </row>
    <row r="648" spans="1:38" x14ac:dyDescent="0.35">
      <c r="A648" s="70">
        <v>44146</v>
      </c>
      <c r="B648" s="55">
        <v>0.38368055555555558</v>
      </c>
      <c r="C648" s="29">
        <v>553</v>
      </c>
      <c r="D648" s="29">
        <v>0.35880000000000001</v>
      </c>
      <c r="E648" s="29">
        <v>7.99</v>
      </c>
      <c r="F648" s="29">
        <v>7.67</v>
      </c>
      <c r="G648" s="29">
        <v>14.3</v>
      </c>
      <c r="K648" s="28">
        <v>345</v>
      </c>
    </row>
    <row r="649" spans="1:38" x14ac:dyDescent="0.35">
      <c r="A649" s="70">
        <v>44153</v>
      </c>
      <c r="B649" s="55">
        <v>0.40954861111111113</v>
      </c>
      <c r="C649" s="29">
        <v>540</v>
      </c>
      <c r="D649" s="29">
        <v>0.35099999999999998</v>
      </c>
      <c r="E649" s="29">
        <v>13.5</v>
      </c>
      <c r="F649" s="29">
        <v>7.97</v>
      </c>
      <c r="G649" s="29">
        <v>7.4</v>
      </c>
      <c r="K649" s="28">
        <v>31</v>
      </c>
    </row>
    <row r="650" spans="1:38" x14ac:dyDescent="0.35">
      <c r="A650" s="70">
        <v>44158</v>
      </c>
      <c r="B650" s="55">
        <v>0.39885416666666668</v>
      </c>
      <c r="C650" s="29">
        <v>453.9</v>
      </c>
      <c r="D650" s="29">
        <v>0.29509999999999997</v>
      </c>
      <c r="E650" s="29">
        <v>11.12</v>
      </c>
      <c r="F650" s="29">
        <v>7.96</v>
      </c>
      <c r="G650" s="29">
        <v>7.6999999999999993</v>
      </c>
      <c r="K650" s="28">
        <v>426</v>
      </c>
      <c r="L650" s="45">
        <f>AVERAGE(K646:K650)</f>
        <v>183</v>
      </c>
      <c r="M650" s="46">
        <f>GEOMEAN(K645:K649)</f>
        <v>84.501328670095731</v>
      </c>
      <c r="N650" s="47" t="s">
        <v>251</v>
      </c>
    </row>
    <row r="651" spans="1:38" x14ac:dyDescent="0.35">
      <c r="A651" s="70">
        <v>44166</v>
      </c>
      <c r="B651" s="55">
        <v>0.41144675925925928</v>
      </c>
      <c r="C651" s="29">
        <v>538</v>
      </c>
      <c r="D651" s="29">
        <v>0.34970000000000001</v>
      </c>
      <c r="E651" s="29">
        <v>11.67</v>
      </c>
      <c r="F651" s="29">
        <v>8.0299999999999994</v>
      </c>
      <c r="G651" s="29">
        <v>5.3</v>
      </c>
      <c r="K651" s="28">
        <v>41</v>
      </c>
    </row>
    <row r="652" spans="1:38" x14ac:dyDescent="0.35">
      <c r="A652" s="70">
        <v>44168</v>
      </c>
      <c r="B652" s="55">
        <v>0.38673611111111111</v>
      </c>
      <c r="C652" s="29">
        <v>554</v>
      </c>
      <c r="D652" s="29">
        <v>0.36009999999999998</v>
      </c>
      <c r="E652" s="29">
        <v>70.92</v>
      </c>
      <c r="F652" s="29">
        <v>8.1</v>
      </c>
      <c r="G652" s="29">
        <v>4.8</v>
      </c>
      <c r="K652" s="28">
        <v>10</v>
      </c>
    </row>
    <row r="653" spans="1:38" x14ac:dyDescent="0.35">
      <c r="A653" s="70">
        <v>44174</v>
      </c>
      <c r="B653" s="55">
        <v>0.39298611111111109</v>
      </c>
      <c r="C653" s="29">
        <v>589</v>
      </c>
      <c r="D653" s="29">
        <v>0.38290000000000002</v>
      </c>
      <c r="E653" s="29">
        <v>12.85</v>
      </c>
      <c r="F653" s="29">
        <v>8.1300000000000008</v>
      </c>
      <c r="G653" s="29">
        <v>3.8000000000000016</v>
      </c>
      <c r="K653" s="28">
        <v>20</v>
      </c>
    </row>
    <row r="654" spans="1:38" x14ac:dyDescent="0.35">
      <c r="A654" s="70">
        <v>44180</v>
      </c>
      <c r="B654" s="55">
        <v>0.4071643518518519</v>
      </c>
      <c r="C654" s="29">
        <v>565</v>
      </c>
      <c r="D654" s="29">
        <v>0.36730000000000002</v>
      </c>
      <c r="E654" s="29">
        <v>12.4</v>
      </c>
      <c r="F654" s="29">
        <v>8</v>
      </c>
      <c r="G654" s="29">
        <v>3.8000000000000016</v>
      </c>
      <c r="K654" s="28">
        <v>31</v>
      </c>
    </row>
    <row r="655" spans="1:38" x14ac:dyDescent="0.35">
      <c r="A655" s="70">
        <v>44195</v>
      </c>
      <c r="B655" s="55">
        <v>0.42026620370370371</v>
      </c>
      <c r="C655" s="29">
        <v>609</v>
      </c>
      <c r="D655" s="29">
        <v>0.39589999999999997</v>
      </c>
      <c r="E655" s="29">
        <v>14.82</v>
      </c>
      <c r="F655" s="29">
        <v>8.11</v>
      </c>
      <c r="G655" s="29">
        <v>1.7000000000000013</v>
      </c>
      <c r="K655" s="28">
        <v>20</v>
      </c>
      <c r="L655" s="45">
        <f>AVERAGE(K651:K655)</f>
        <v>24.4</v>
      </c>
      <c r="M655" s="46">
        <f>GEOMEAN(K651:K655)</f>
        <v>21.940226584572009</v>
      </c>
      <c r="N655" s="47" t="s">
        <v>252</v>
      </c>
    </row>
    <row r="656" spans="1:38" x14ac:dyDescent="0.35">
      <c r="A656" s="70">
        <v>44201</v>
      </c>
      <c r="B656" s="55">
        <v>0.42175925925925922</v>
      </c>
      <c r="C656" s="29">
        <v>584</v>
      </c>
      <c r="D656" s="29">
        <v>0.37959999999999999</v>
      </c>
      <c r="E656" s="29">
        <v>14.95</v>
      </c>
      <c r="F656" s="29">
        <v>8.15</v>
      </c>
      <c r="G656" s="29">
        <v>2.4</v>
      </c>
      <c r="K656" s="28">
        <v>121</v>
      </c>
    </row>
    <row r="657" spans="1:38" x14ac:dyDescent="0.35">
      <c r="A657" s="248">
        <v>44209</v>
      </c>
      <c r="B657" s="55">
        <v>0.41944444444444445</v>
      </c>
      <c r="C657" s="48">
        <v>627</v>
      </c>
      <c r="D657" s="48">
        <v>0.40749999999999997</v>
      </c>
      <c r="E657" s="48">
        <v>15.91</v>
      </c>
      <c r="F657" s="48">
        <v>8.15</v>
      </c>
      <c r="G657" s="48">
        <v>1.8000000000000012</v>
      </c>
      <c r="H657" s="55">
        <v>742</v>
      </c>
      <c r="I657" s="48"/>
      <c r="J657" s="48" t="s">
        <v>253</v>
      </c>
      <c r="K657" s="48">
        <v>10</v>
      </c>
    </row>
    <row r="658" spans="1:38" x14ac:dyDescent="0.35">
      <c r="A658" s="249">
        <v>44216</v>
      </c>
      <c r="B658" s="250">
        <v>0.39143518518518516</v>
      </c>
      <c r="C658" s="251">
        <v>664</v>
      </c>
      <c r="D658" s="251">
        <v>0.43159999999999998</v>
      </c>
      <c r="E658" s="251">
        <v>17.420000000000002</v>
      </c>
      <c r="F658" s="251">
        <v>8.33</v>
      </c>
      <c r="G658" s="251">
        <v>1.7000000000000013</v>
      </c>
      <c r="H658" s="55">
        <v>741.8</v>
      </c>
      <c r="I658" s="48"/>
      <c r="J658" s="48" t="s">
        <v>254</v>
      </c>
      <c r="K658" s="48">
        <v>20</v>
      </c>
    </row>
    <row r="659" spans="1:38" x14ac:dyDescent="0.35">
      <c r="A659" s="70">
        <v>44221</v>
      </c>
      <c r="B659" s="55">
        <v>0.40472222222222221</v>
      </c>
      <c r="C659" s="29">
        <v>692</v>
      </c>
      <c r="D659" s="29">
        <v>0.44979999999999998</v>
      </c>
      <c r="E659" s="29">
        <v>13.21</v>
      </c>
      <c r="F659" s="29">
        <v>8.2200000000000006</v>
      </c>
      <c r="G659" s="29">
        <v>2.2000000000000006</v>
      </c>
      <c r="H659" s="55">
        <v>742</v>
      </c>
      <c r="I659" s="48"/>
      <c r="J659" s="48" t="s">
        <v>255</v>
      </c>
      <c r="K659" s="48">
        <v>31</v>
      </c>
    </row>
    <row r="660" spans="1:38" x14ac:dyDescent="0.35">
      <c r="A660" s="70">
        <v>44224</v>
      </c>
      <c r="B660" s="55">
        <v>0.42253472222222221</v>
      </c>
      <c r="C660" s="29">
        <v>701</v>
      </c>
      <c r="D660" s="29">
        <v>0.4556</v>
      </c>
      <c r="E660" s="29">
        <v>15.35</v>
      </c>
      <c r="F660" s="29">
        <v>8.34</v>
      </c>
      <c r="G660" s="29">
        <v>0.99999999999999845</v>
      </c>
      <c r="H660" s="55">
        <v>742.1</v>
      </c>
      <c r="I660" s="48"/>
      <c r="J660" s="48" t="s">
        <v>256</v>
      </c>
      <c r="K660" s="48">
        <v>134</v>
      </c>
      <c r="L660" s="45">
        <f>AVERAGE(K656:K660)</f>
        <v>63.2</v>
      </c>
      <c r="M660" s="46">
        <f>GEOMEAN(K656:K660)</f>
        <v>39.852573519581313</v>
      </c>
      <c r="N660" s="47" t="s">
        <v>257</v>
      </c>
    </row>
    <row r="661" spans="1:38" x14ac:dyDescent="0.35">
      <c r="A661" s="70">
        <v>44230</v>
      </c>
      <c r="B661" s="55">
        <v>0.4060185185185185</v>
      </c>
      <c r="C661" s="29">
        <v>772</v>
      </c>
      <c r="D661" s="29">
        <v>0.50180000000000002</v>
      </c>
      <c r="E661" s="29">
        <v>15.06</v>
      </c>
      <c r="F661" s="29">
        <v>8.26</v>
      </c>
      <c r="G661" s="29">
        <v>1.4000000000000017</v>
      </c>
      <c r="H661" s="55">
        <v>742</v>
      </c>
      <c r="I661" s="48"/>
      <c r="J661" s="48" t="s">
        <v>258</v>
      </c>
      <c r="K661" s="48">
        <v>20</v>
      </c>
    </row>
    <row r="662" spans="1:38" x14ac:dyDescent="0.35">
      <c r="A662" s="70">
        <v>44238</v>
      </c>
      <c r="C662" s="27" t="s">
        <v>259</v>
      </c>
      <c r="H662" s="55">
        <v>742.1</v>
      </c>
      <c r="I662" s="48"/>
      <c r="J662" s="48" t="s">
        <v>260</v>
      </c>
      <c r="K662" s="48"/>
    </row>
    <row r="663" spans="1:38" x14ac:dyDescent="0.35">
      <c r="A663" s="70">
        <v>44242</v>
      </c>
      <c r="C663" s="27" t="s">
        <v>259</v>
      </c>
    </row>
    <row r="664" spans="1:38" x14ac:dyDescent="0.35">
      <c r="A664" s="70">
        <v>44250</v>
      </c>
      <c r="C664" s="27" t="s">
        <v>259</v>
      </c>
    </row>
    <row r="665" spans="1:38" x14ac:dyDescent="0.35">
      <c r="A665" s="70">
        <v>44252</v>
      </c>
      <c r="B665" s="55">
        <v>0.36373842592592592</v>
      </c>
      <c r="C665" s="29">
        <v>782</v>
      </c>
      <c r="D665" s="29">
        <v>0.50829999999999997</v>
      </c>
      <c r="E665" s="29">
        <v>13.95</v>
      </c>
      <c r="F665" s="29">
        <v>8.18</v>
      </c>
      <c r="G665" s="29">
        <v>1.6000000000000014</v>
      </c>
      <c r="K665" s="28">
        <v>309</v>
      </c>
      <c r="L665" s="45">
        <f>AVERAGE(K661:K665)</f>
        <v>164.5</v>
      </c>
      <c r="M665" s="46">
        <f>GEOMEAN(K661:K665)</f>
        <v>78.612976028134185</v>
      </c>
      <c r="N665" s="47" t="s">
        <v>261</v>
      </c>
    </row>
    <row r="666" spans="1:38" x14ac:dyDescent="0.35">
      <c r="A666" s="70">
        <v>44257</v>
      </c>
      <c r="B666" s="55">
        <v>0.42783564814814817</v>
      </c>
      <c r="C666" s="29">
        <v>640</v>
      </c>
      <c r="D666" s="29">
        <v>0.41599999999999998</v>
      </c>
      <c r="E666" s="29">
        <v>13.33</v>
      </c>
      <c r="F666" s="29">
        <v>8.0500000000000007</v>
      </c>
      <c r="G666" s="29">
        <v>3.2999999999999985</v>
      </c>
      <c r="K666" s="28">
        <v>31</v>
      </c>
      <c r="L666" s="27"/>
      <c r="M666" s="27"/>
      <c r="N666" s="27"/>
      <c r="O666" s="39" t="s">
        <v>115</v>
      </c>
      <c r="P666" s="28">
        <v>55.4</v>
      </c>
      <c r="Q666" s="39" t="s">
        <v>115</v>
      </c>
      <c r="R666" s="39" t="s">
        <v>115</v>
      </c>
      <c r="S666" s="39" t="s">
        <v>115</v>
      </c>
      <c r="T666" s="39" t="s">
        <v>115</v>
      </c>
      <c r="U666" s="39" t="s">
        <v>115</v>
      </c>
      <c r="V666" s="39" t="s">
        <v>115</v>
      </c>
      <c r="W666" s="39" t="s">
        <v>115</v>
      </c>
      <c r="X666" s="34" t="s">
        <v>137</v>
      </c>
      <c r="Y666" s="34" t="s">
        <v>137</v>
      </c>
      <c r="Z666" s="34" t="s">
        <v>137</v>
      </c>
      <c r="AA666" s="34" t="s">
        <v>137</v>
      </c>
      <c r="AB666" s="34" t="s">
        <v>137</v>
      </c>
      <c r="AC666" s="39" t="s">
        <v>115</v>
      </c>
      <c r="AD666" s="28">
        <v>221</v>
      </c>
      <c r="AE666" s="34" t="s">
        <v>137</v>
      </c>
      <c r="AF666" s="28">
        <v>18.5</v>
      </c>
      <c r="AG666" s="28">
        <v>215</v>
      </c>
      <c r="AH666" s="28">
        <v>55800</v>
      </c>
      <c r="AI666" s="28">
        <v>19700</v>
      </c>
      <c r="AJ666" s="39" t="s">
        <v>115</v>
      </c>
      <c r="AK666" s="39" t="s">
        <v>115</v>
      </c>
      <c r="AL666" s="39" t="s">
        <v>115</v>
      </c>
    </row>
    <row r="667" spans="1:38" x14ac:dyDescent="0.35">
      <c r="A667" s="70">
        <v>44263</v>
      </c>
      <c r="B667" s="55">
        <v>0.40190972222222227</v>
      </c>
      <c r="C667" s="29">
        <v>673</v>
      </c>
      <c r="D667" s="29">
        <v>0.43740000000000001</v>
      </c>
      <c r="E667" s="29">
        <v>12.41</v>
      </c>
      <c r="F667" s="29">
        <v>7.8</v>
      </c>
      <c r="G667" s="29">
        <v>6.3000000000000016</v>
      </c>
      <c r="K667" s="28">
        <v>10</v>
      </c>
    </row>
    <row r="668" spans="1:38" x14ac:dyDescent="0.35">
      <c r="A668" s="252">
        <v>44270</v>
      </c>
      <c r="B668" s="58">
        <v>0.37018518518518517</v>
      </c>
      <c r="C668" s="29">
        <v>671</v>
      </c>
      <c r="D668" s="29">
        <v>0.43619999999999998</v>
      </c>
      <c r="E668" s="29">
        <v>10.09</v>
      </c>
      <c r="F668" s="29">
        <v>7.8</v>
      </c>
      <c r="G668" s="29">
        <v>7.6999999999999993</v>
      </c>
      <c r="K668" s="28">
        <v>31</v>
      </c>
    </row>
    <row r="669" spans="1:38" x14ac:dyDescent="0.35">
      <c r="A669" s="252">
        <v>44272</v>
      </c>
      <c r="B669" s="55">
        <v>0.41468750000000004</v>
      </c>
      <c r="C669" s="29">
        <v>717</v>
      </c>
      <c r="D669" s="29">
        <v>0.46539999999999998</v>
      </c>
      <c r="E669" s="29">
        <v>18.309999999999999</v>
      </c>
      <c r="F669" s="29">
        <v>7.9</v>
      </c>
      <c r="G669" s="29">
        <v>7.9999999999999991</v>
      </c>
      <c r="K669" s="28">
        <v>74</v>
      </c>
    </row>
    <row r="670" spans="1:38" x14ac:dyDescent="0.35">
      <c r="A670" s="252">
        <v>44280</v>
      </c>
      <c r="B670" s="55">
        <v>0.40598379629629627</v>
      </c>
      <c r="C670" s="29">
        <v>593</v>
      </c>
      <c r="D670" s="29">
        <v>0.38540000000000002</v>
      </c>
      <c r="E670" s="29">
        <v>11.71</v>
      </c>
      <c r="F670" s="29">
        <v>7.75</v>
      </c>
      <c r="G670" s="29">
        <v>9.2000000000000011</v>
      </c>
      <c r="K670" s="28">
        <v>74</v>
      </c>
      <c r="L670" s="45">
        <f>AVERAGE(K666:K670)</f>
        <v>44</v>
      </c>
      <c r="M670" s="46">
        <f>GEOMEAN(K666:K670)</f>
        <v>35.013648326885189</v>
      </c>
      <c r="N670" s="47" t="s">
        <v>262</v>
      </c>
    </row>
    <row r="671" spans="1:38" x14ac:dyDescent="0.35">
      <c r="A671" s="252">
        <v>44291</v>
      </c>
      <c r="B671" s="55">
        <v>0.38521990740740741</v>
      </c>
      <c r="C671" s="29">
        <v>555</v>
      </c>
      <c r="D671" s="29">
        <v>0.36080000000000001</v>
      </c>
      <c r="E671" s="29">
        <v>8.7200000000000006</v>
      </c>
      <c r="F671" s="29">
        <v>8.1999999999999993</v>
      </c>
      <c r="G671" s="29">
        <v>12.3</v>
      </c>
      <c r="K671" s="28">
        <v>41</v>
      </c>
    </row>
    <row r="672" spans="1:38" x14ac:dyDescent="0.35">
      <c r="A672" s="252">
        <v>44300</v>
      </c>
      <c r="B672" s="55">
        <v>0.40753472222222226</v>
      </c>
      <c r="C672" s="29">
        <v>579</v>
      </c>
      <c r="D672" s="29">
        <v>0.37630000000000002</v>
      </c>
      <c r="E672" s="29">
        <v>8.06</v>
      </c>
      <c r="F672" s="29">
        <v>8.07</v>
      </c>
      <c r="G672" s="29">
        <v>13.399999999999999</v>
      </c>
      <c r="K672" s="28">
        <v>86</v>
      </c>
    </row>
    <row r="673" spans="1:14" x14ac:dyDescent="0.35">
      <c r="A673" s="252">
        <v>44301</v>
      </c>
      <c r="B673" s="55">
        <v>0.38548611111111114</v>
      </c>
      <c r="C673" s="29">
        <v>561</v>
      </c>
      <c r="D673" s="29">
        <v>0.36459999999999998</v>
      </c>
      <c r="E673" s="29">
        <v>8.91</v>
      </c>
      <c r="F673" s="29">
        <v>7.77</v>
      </c>
      <c r="G673" s="29">
        <v>13.2</v>
      </c>
      <c r="K673" s="28">
        <v>399</v>
      </c>
    </row>
    <row r="674" spans="1:14" x14ac:dyDescent="0.35">
      <c r="A674" s="252">
        <v>44305</v>
      </c>
      <c r="B674" s="55">
        <v>0.39515046296296297</v>
      </c>
      <c r="C674" s="29">
        <v>576</v>
      </c>
      <c r="D674" s="29">
        <v>0.37440000000000001</v>
      </c>
      <c r="E674" s="29">
        <v>8.35</v>
      </c>
      <c r="F674" s="29">
        <v>7.71</v>
      </c>
      <c r="G674" s="29">
        <v>14.6</v>
      </c>
      <c r="H674" s="29">
        <v>740</v>
      </c>
      <c r="K674" s="28">
        <v>52</v>
      </c>
    </row>
    <row r="675" spans="1:14" x14ac:dyDescent="0.35">
      <c r="A675" s="252">
        <v>44314</v>
      </c>
      <c r="B675" s="55">
        <v>0.40043981481481478</v>
      </c>
      <c r="C675" s="29">
        <v>591</v>
      </c>
      <c r="D675" s="29">
        <v>0.38350000000000001</v>
      </c>
      <c r="E675" s="29">
        <v>11.86</v>
      </c>
      <c r="F675" s="29">
        <v>7.78</v>
      </c>
      <c r="G675" s="29">
        <v>17.599999999999998</v>
      </c>
      <c r="H675" s="29">
        <v>739.6</v>
      </c>
      <c r="K675" s="28">
        <v>41</v>
      </c>
      <c r="L675" s="45">
        <f>AVERAGE(K671:K675)</f>
        <v>123.8</v>
      </c>
      <c r="M675" s="46">
        <f>GEOMEAN(K671:K675)</f>
        <v>78.597454469514147</v>
      </c>
      <c r="N675" s="47" t="s">
        <v>263</v>
      </c>
    </row>
    <row r="676" spans="1:14" x14ac:dyDescent="0.35">
      <c r="A676" s="252">
        <v>44319</v>
      </c>
      <c r="B676" s="55">
        <v>0.40237268518518521</v>
      </c>
      <c r="C676" s="29">
        <v>559</v>
      </c>
      <c r="D676" s="29">
        <v>0.3634</v>
      </c>
      <c r="E676" s="29">
        <v>7.11</v>
      </c>
      <c r="F676" s="29">
        <v>7.65</v>
      </c>
      <c r="G676" s="29">
        <v>16.2</v>
      </c>
      <c r="H676" s="29">
        <v>739.9</v>
      </c>
      <c r="K676" s="28">
        <v>197</v>
      </c>
    </row>
    <row r="677" spans="1:14" x14ac:dyDescent="0.35">
      <c r="A677" s="252">
        <v>44322</v>
      </c>
      <c r="B677" s="55">
        <v>0.40355324074074073</v>
      </c>
      <c r="C677" s="29">
        <v>578</v>
      </c>
      <c r="D677" s="29">
        <v>0.37569999999999998</v>
      </c>
      <c r="E677" s="29">
        <v>7.93</v>
      </c>
      <c r="F677" s="29">
        <v>8.1</v>
      </c>
      <c r="G677" s="29">
        <v>15.799999999999999</v>
      </c>
      <c r="H677" s="29">
        <v>740</v>
      </c>
      <c r="K677" s="28">
        <v>86</v>
      </c>
    </row>
    <row r="678" spans="1:14" x14ac:dyDescent="0.35">
      <c r="A678" s="252">
        <v>44329</v>
      </c>
      <c r="B678" s="55">
        <v>0.30533564814814812</v>
      </c>
      <c r="C678" s="29">
        <v>581</v>
      </c>
      <c r="D678" s="29">
        <v>0.377</v>
      </c>
      <c r="E678" s="29">
        <v>8.89</v>
      </c>
      <c r="F678" s="29">
        <v>8</v>
      </c>
      <c r="G678" s="29">
        <v>14.5</v>
      </c>
      <c r="H678" s="29">
        <v>740</v>
      </c>
      <c r="K678" s="28">
        <v>145</v>
      </c>
    </row>
    <row r="679" spans="1:14" x14ac:dyDescent="0.35">
      <c r="A679" s="252">
        <v>44335</v>
      </c>
      <c r="B679" s="55">
        <v>0.39527777777777778</v>
      </c>
      <c r="C679" s="29">
        <v>603</v>
      </c>
      <c r="D679" s="29">
        <v>0.39</v>
      </c>
      <c r="E679" s="29">
        <v>7.69</v>
      </c>
      <c r="F679" s="29">
        <v>7.86</v>
      </c>
      <c r="G679" s="29">
        <v>17.5</v>
      </c>
      <c r="H679" s="29">
        <v>740.2</v>
      </c>
      <c r="K679" s="28">
        <v>122</v>
      </c>
    </row>
    <row r="680" spans="1:14" x14ac:dyDescent="0.35">
      <c r="A680" s="253">
        <v>44340</v>
      </c>
      <c r="B680" s="254">
        <v>0.40631944444444446</v>
      </c>
      <c r="C680" s="255">
        <v>596</v>
      </c>
      <c r="D680" s="255">
        <v>0.39</v>
      </c>
      <c r="E680" s="255">
        <v>8.34</v>
      </c>
      <c r="F680" s="255">
        <v>7.93</v>
      </c>
      <c r="G680" s="255">
        <v>21.599999999999998</v>
      </c>
      <c r="K680" s="28">
        <v>155</v>
      </c>
      <c r="L680" s="45">
        <f>AVERAGE(K676:K680)</f>
        <v>141</v>
      </c>
      <c r="M680" s="46">
        <f>GEOMEAN(K676:K680)</f>
        <v>135.95802328989026</v>
      </c>
      <c r="N680" s="47" t="s">
        <v>264</v>
      </c>
    </row>
    <row r="681" spans="1:14" x14ac:dyDescent="0.35">
      <c r="A681" s="252">
        <v>44349</v>
      </c>
      <c r="B681" s="55">
        <v>0.3836458333333333</v>
      </c>
      <c r="C681" s="29">
        <v>619</v>
      </c>
      <c r="D681" s="29">
        <v>0.40300000000000002</v>
      </c>
      <c r="E681" s="29">
        <v>4.28</v>
      </c>
      <c r="F681" s="29">
        <v>7.66</v>
      </c>
      <c r="G681" s="29">
        <v>19.400000000000002</v>
      </c>
      <c r="K681" s="28">
        <v>108</v>
      </c>
    </row>
    <row r="682" spans="1:14" x14ac:dyDescent="0.35">
      <c r="A682" s="70">
        <v>44357</v>
      </c>
      <c r="B682" s="55">
        <v>0.39288194444444446</v>
      </c>
      <c r="C682" s="29">
        <v>576</v>
      </c>
      <c r="D682" s="29">
        <v>0.377</v>
      </c>
      <c r="E682" s="29">
        <v>5.3</v>
      </c>
      <c r="F682" s="29">
        <v>8.09</v>
      </c>
      <c r="G682" s="29">
        <v>23.8</v>
      </c>
      <c r="K682" s="28">
        <v>563</v>
      </c>
    </row>
    <row r="683" spans="1:14" x14ac:dyDescent="0.35">
      <c r="A683" s="252">
        <v>44361</v>
      </c>
      <c r="B683" s="55">
        <v>0.40415509259259258</v>
      </c>
      <c r="C683" s="29">
        <v>565</v>
      </c>
      <c r="D683" s="29">
        <v>0.36399999999999999</v>
      </c>
      <c r="E683" s="29">
        <v>6.06</v>
      </c>
      <c r="F683" s="29">
        <v>7.9</v>
      </c>
      <c r="G683" s="29">
        <v>25.300000000000004</v>
      </c>
      <c r="K683" s="28">
        <v>341</v>
      </c>
    </row>
    <row r="684" spans="1:14" x14ac:dyDescent="0.35">
      <c r="A684" s="252">
        <v>44369</v>
      </c>
      <c r="B684" s="55">
        <v>0.39405092592592594</v>
      </c>
      <c r="C684" s="29">
        <v>543</v>
      </c>
      <c r="D684" s="29">
        <v>0.35099999999999998</v>
      </c>
      <c r="E684" s="29">
        <v>4.7699999999999996</v>
      </c>
      <c r="F684" s="29">
        <v>7.78</v>
      </c>
      <c r="G684" s="29">
        <v>22.199999999999996</v>
      </c>
      <c r="K684" s="28">
        <v>382</v>
      </c>
    </row>
    <row r="685" spans="1:14" x14ac:dyDescent="0.35">
      <c r="A685" s="70">
        <v>44371</v>
      </c>
      <c r="B685" s="55">
        <v>0.40337962962962964</v>
      </c>
      <c r="C685" s="29">
        <v>543</v>
      </c>
      <c r="D685" s="29">
        <v>0.35099999999999998</v>
      </c>
      <c r="E685" s="29">
        <v>6.99</v>
      </c>
      <c r="F685" s="29">
        <v>7.76</v>
      </c>
      <c r="G685" s="29">
        <v>21.7</v>
      </c>
      <c r="K685" s="28">
        <v>201</v>
      </c>
      <c r="L685" s="45">
        <f>AVERAGE(K681:K685)</f>
        <v>319</v>
      </c>
      <c r="M685" s="46">
        <f>GEOMEAN(K681:K685)</f>
        <v>275.66979921905732</v>
      </c>
      <c r="N685" s="47" t="s">
        <v>265</v>
      </c>
    </row>
    <row r="686" spans="1:14" x14ac:dyDescent="0.35">
      <c r="A686" s="252">
        <v>44378</v>
      </c>
      <c r="B686" s="55">
        <v>0.41414351851851849</v>
      </c>
      <c r="C686" s="29">
        <v>407</v>
      </c>
      <c r="D686" s="29">
        <v>0.2646</v>
      </c>
      <c r="E686" s="29">
        <v>5.41</v>
      </c>
      <c r="F686" s="29">
        <v>7.65</v>
      </c>
      <c r="G686" s="29">
        <v>23.299999999999997</v>
      </c>
      <c r="K686" s="28">
        <v>9804</v>
      </c>
    </row>
    <row r="687" spans="1:14" x14ac:dyDescent="0.35">
      <c r="A687" s="252">
        <v>44389</v>
      </c>
      <c r="B687" s="55">
        <v>0.39831018518518518</v>
      </c>
      <c r="C687" s="29">
        <v>490.7</v>
      </c>
      <c r="D687" s="29">
        <v>0.31919999999999998</v>
      </c>
      <c r="E687" s="29">
        <v>4.6500000000000004</v>
      </c>
      <c r="F687" s="29">
        <v>7.97</v>
      </c>
      <c r="G687" s="29">
        <v>24.2</v>
      </c>
      <c r="K687" s="28">
        <v>408</v>
      </c>
    </row>
    <row r="688" spans="1:14" x14ac:dyDescent="0.35">
      <c r="A688" s="252">
        <v>44392</v>
      </c>
      <c r="B688" s="55">
        <v>0.39923611111111112</v>
      </c>
      <c r="C688" s="29">
        <v>505</v>
      </c>
      <c r="D688" s="29">
        <v>0.33150000000000002</v>
      </c>
      <c r="E688" s="29">
        <v>5.21</v>
      </c>
      <c r="F688" s="29">
        <v>7.86</v>
      </c>
      <c r="G688" s="29">
        <v>24.6</v>
      </c>
      <c r="K688" s="28">
        <v>74</v>
      </c>
    </row>
    <row r="689" spans="1:38" x14ac:dyDescent="0.35">
      <c r="A689" s="70">
        <v>44399</v>
      </c>
      <c r="B689" s="53">
        <v>0.41781249999999998</v>
      </c>
      <c r="C689" s="29">
        <v>485.6</v>
      </c>
      <c r="D689" s="29">
        <v>0.31590000000000001</v>
      </c>
      <c r="E689" s="29">
        <v>5.45</v>
      </c>
      <c r="F689" s="29">
        <v>7.95</v>
      </c>
      <c r="G689" s="29">
        <v>25.900000000000002</v>
      </c>
      <c r="K689" s="28">
        <v>175</v>
      </c>
      <c r="O689" s="28">
        <v>2.4</v>
      </c>
      <c r="P689" s="28">
        <v>55.8</v>
      </c>
      <c r="Q689" s="39" t="s">
        <v>115</v>
      </c>
      <c r="R689" s="39" t="s">
        <v>115</v>
      </c>
      <c r="S689" s="39" t="s">
        <v>115</v>
      </c>
      <c r="T689" s="39" t="s">
        <v>115</v>
      </c>
      <c r="U689" s="39" t="s">
        <v>115</v>
      </c>
      <c r="V689" s="39" t="s">
        <v>115</v>
      </c>
      <c r="W689" s="39" t="s">
        <v>115</v>
      </c>
      <c r="X689" s="28">
        <v>40.1</v>
      </c>
      <c r="Y689" s="39" t="s">
        <v>115</v>
      </c>
      <c r="Z689" s="39" t="s">
        <v>115</v>
      </c>
      <c r="AA689" s="39" t="s">
        <v>115</v>
      </c>
      <c r="AB689" s="28">
        <v>22.9</v>
      </c>
      <c r="AC689" s="39" t="s">
        <v>115</v>
      </c>
      <c r="AD689" s="28">
        <v>201</v>
      </c>
      <c r="AE689" s="39" t="s">
        <v>115</v>
      </c>
      <c r="AF689" s="28">
        <v>38.200000000000003</v>
      </c>
      <c r="AG689" s="39" t="s">
        <v>115</v>
      </c>
      <c r="AH689" s="28">
        <v>47200</v>
      </c>
      <c r="AI689" s="28">
        <v>20300</v>
      </c>
      <c r="AJ689" s="28">
        <v>3.2</v>
      </c>
      <c r="AK689" s="39" t="s">
        <v>115</v>
      </c>
      <c r="AL689" s="39" t="s">
        <v>115</v>
      </c>
    </row>
    <row r="690" spans="1:38" x14ac:dyDescent="0.35">
      <c r="A690" s="252">
        <v>44403</v>
      </c>
      <c r="B690" s="55">
        <v>0.3971412037037037</v>
      </c>
      <c r="C690" s="29">
        <v>505</v>
      </c>
      <c r="D690" s="29">
        <v>0.33150000000000002</v>
      </c>
      <c r="E690" s="29">
        <v>5.08</v>
      </c>
      <c r="F690" s="29">
        <v>7.84</v>
      </c>
      <c r="G690" s="29">
        <v>25.300000000000004</v>
      </c>
      <c r="K690" s="28">
        <v>158</v>
      </c>
      <c r="L690" s="45">
        <f>AVERAGE(K686:K690)</f>
        <v>2123.8000000000002</v>
      </c>
      <c r="M690" s="46">
        <f>GEOMEAN(K686:K690)</f>
        <v>382.47060622431235</v>
      </c>
      <c r="N690" s="47" t="s">
        <v>266</v>
      </c>
    </row>
    <row r="691" spans="1:38" x14ac:dyDescent="0.35">
      <c r="A691" s="252">
        <v>44411</v>
      </c>
      <c r="B691" s="55">
        <v>0.38579861111111113</v>
      </c>
      <c r="C691" s="29">
        <v>553</v>
      </c>
      <c r="D691" s="29">
        <v>0.35749999999999998</v>
      </c>
      <c r="E691" s="29">
        <v>5.05</v>
      </c>
      <c r="F691" s="29">
        <v>8.07</v>
      </c>
      <c r="G691" s="29">
        <v>23.200000000000003</v>
      </c>
      <c r="K691" s="28">
        <v>135</v>
      </c>
    </row>
    <row r="692" spans="1:38" x14ac:dyDescent="0.35">
      <c r="A692" s="252">
        <v>44426</v>
      </c>
      <c r="B692" s="55">
        <v>0.43160879629629628</v>
      </c>
      <c r="C692" s="29">
        <v>537</v>
      </c>
      <c r="D692" s="29">
        <v>0.35099999999999998</v>
      </c>
      <c r="E692" s="29">
        <v>6.31</v>
      </c>
      <c r="F692" s="29">
        <v>7.84</v>
      </c>
      <c r="G692" s="29">
        <v>25.799999999999997</v>
      </c>
      <c r="K692" s="28">
        <v>187</v>
      </c>
    </row>
    <row r="693" spans="1:38" x14ac:dyDescent="0.35">
      <c r="A693" s="252">
        <v>44431</v>
      </c>
      <c r="B693" s="55">
        <v>0.37857638888888889</v>
      </c>
      <c r="C693" s="29">
        <v>526</v>
      </c>
      <c r="D693" s="29">
        <v>0.34449999999999997</v>
      </c>
      <c r="E693" s="29">
        <v>4.71</v>
      </c>
      <c r="F693" s="29">
        <v>8.1</v>
      </c>
      <c r="G693" s="29">
        <v>27.3</v>
      </c>
      <c r="K693" s="28">
        <v>305</v>
      </c>
    </row>
    <row r="694" spans="1:38" x14ac:dyDescent="0.35">
      <c r="A694" s="252">
        <v>44439</v>
      </c>
      <c r="B694" s="55">
        <v>0.4115625</v>
      </c>
      <c r="C694" s="29">
        <v>483.2</v>
      </c>
      <c r="D694" s="29">
        <v>0.314</v>
      </c>
      <c r="E694" s="29">
        <v>4.88</v>
      </c>
      <c r="F694" s="29">
        <v>7.76</v>
      </c>
      <c r="G694" s="29">
        <v>24.899999999999995</v>
      </c>
      <c r="K694" s="28">
        <v>437</v>
      </c>
      <c r="L694" s="45">
        <f>AVERAGE(K691:K695)</f>
        <v>304.2</v>
      </c>
      <c r="M694" s="46">
        <f>GEOMEAN(K691:K695)</f>
        <v>273.7628858382264</v>
      </c>
      <c r="N694" s="47" t="s">
        <v>267</v>
      </c>
    </row>
    <row r="695" spans="1:38" x14ac:dyDescent="0.35">
      <c r="A695" s="70">
        <v>44441</v>
      </c>
      <c r="B695" s="55">
        <v>0.40407407407407409</v>
      </c>
      <c r="C695" s="29">
        <v>481.4</v>
      </c>
      <c r="D695" s="29">
        <v>0.31269999999999998</v>
      </c>
      <c r="E695" s="29">
        <v>5.71</v>
      </c>
      <c r="F695" s="29">
        <v>7.71</v>
      </c>
      <c r="G695" s="29">
        <v>24.899999999999995</v>
      </c>
      <c r="K695" s="28">
        <v>457</v>
      </c>
    </row>
    <row r="696" spans="1:38" x14ac:dyDescent="0.35">
      <c r="A696" s="70">
        <v>44448</v>
      </c>
      <c r="B696" s="55">
        <v>0.38989583333333333</v>
      </c>
      <c r="C696" s="29">
        <v>514</v>
      </c>
      <c r="D696" s="29">
        <v>0.33410000000000001</v>
      </c>
      <c r="E696" s="29">
        <v>7.14</v>
      </c>
      <c r="F696" s="29">
        <v>7.81</v>
      </c>
      <c r="G696" s="29">
        <v>23.299999999999997</v>
      </c>
      <c r="H696" s="29"/>
      <c r="I696" s="29"/>
      <c r="J696" s="29"/>
      <c r="K696" s="28">
        <v>85</v>
      </c>
    </row>
    <row r="697" spans="1:38" x14ac:dyDescent="0.35">
      <c r="A697" s="70">
        <v>44452</v>
      </c>
      <c r="B697" s="55">
        <v>0.38552083333333331</v>
      </c>
      <c r="C697" s="29">
        <v>530</v>
      </c>
      <c r="D697" s="29">
        <v>0.34449999999999997</v>
      </c>
      <c r="E697" s="29">
        <v>7.77</v>
      </c>
      <c r="F697" s="29">
        <v>7.93</v>
      </c>
      <c r="G697" s="29">
        <v>23.9</v>
      </c>
      <c r="H697" s="29"/>
      <c r="I697" s="29"/>
      <c r="J697" s="29"/>
      <c r="K697" s="28">
        <v>158</v>
      </c>
    </row>
    <row r="698" spans="1:38" x14ac:dyDescent="0.35">
      <c r="A698" s="252">
        <v>44461</v>
      </c>
      <c r="B698" s="55">
        <v>0.37030092592592595</v>
      </c>
      <c r="C698" s="29">
        <v>402.5</v>
      </c>
      <c r="D698" s="29">
        <v>0.26190000000000002</v>
      </c>
      <c r="E698" s="29">
        <v>5.17</v>
      </c>
      <c r="F698" s="29">
        <v>7.74</v>
      </c>
      <c r="G698" s="29">
        <v>20.399999999999999</v>
      </c>
      <c r="H698" s="29"/>
      <c r="I698" s="29"/>
      <c r="J698" s="29"/>
      <c r="K698" s="28">
        <v>3255</v>
      </c>
    </row>
    <row r="699" spans="1:38" x14ac:dyDescent="0.35">
      <c r="A699" s="252">
        <v>44466</v>
      </c>
      <c r="B699" s="55">
        <v>0.39994212962962966</v>
      </c>
      <c r="C699" s="29">
        <v>476.6</v>
      </c>
      <c r="D699" s="29">
        <v>0.31</v>
      </c>
      <c r="E699" s="29">
        <v>6.42</v>
      </c>
      <c r="F699" s="29">
        <v>7.93</v>
      </c>
      <c r="G699" s="29">
        <v>19.099999999999998</v>
      </c>
      <c r="H699" s="29"/>
      <c r="I699" s="29"/>
      <c r="J699" s="29"/>
      <c r="K699" s="28">
        <v>645</v>
      </c>
      <c r="L699" s="45">
        <f>AVERAGE(K695:K699)</f>
        <v>920</v>
      </c>
      <c r="M699" s="46">
        <f>GEOMEAN(K695:K699)</f>
        <v>418.81341495411402</v>
      </c>
      <c r="N699" s="47" t="s">
        <v>268</v>
      </c>
    </row>
    <row r="700" spans="1:38" x14ac:dyDescent="0.35">
      <c r="A700" s="70">
        <v>44474</v>
      </c>
      <c r="B700" s="55">
        <v>0.42444444444444446</v>
      </c>
      <c r="C700" s="29">
        <v>502</v>
      </c>
      <c r="D700" s="29">
        <v>0.32629999999999998</v>
      </c>
      <c r="E700" s="29">
        <v>6.08</v>
      </c>
      <c r="F700" s="29">
        <v>7.89</v>
      </c>
      <c r="G700" s="29">
        <v>20.999999999999996</v>
      </c>
      <c r="H700" s="29"/>
      <c r="I700" s="29"/>
      <c r="J700" s="29"/>
      <c r="K700" s="28">
        <v>328</v>
      </c>
      <c r="O700" s="28">
        <v>2.2999999999999998</v>
      </c>
      <c r="P700" s="28">
        <v>60.6</v>
      </c>
      <c r="Q700" s="39" t="s">
        <v>115</v>
      </c>
      <c r="R700" s="39" t="s">
        <v>115</v>
      </c>
      <c r="S700" s="39" t="s">
        <v>115</v>
      </c>
      <c r="T700" s="39" t="s">
        <v>115</v>
      </c>
      <c r="U700" s="39" t="s">
        <v>115</v>
      </c>
      <c r="V700" s="39" t="s">
        <v>115</v>
      </c>
      <c r="W700" s="39" t="s">
        <v>115</v>
      </c>
      <c r="X700" s="28">
        <v>43.4</v>
      </c>
      <c r="Y700" s="39" t="s">
        <v>115</v>
      </c>
      <c r="Z700" s="39" t="s">
        <v>115</v>
      </c>
      <c r="AA700" s="39" t="s">
        <v>115</v>
      </c>
      <c r="AB700" s="28">
        <v>24</v>
      </c>
      <c r="AC700" s="39" t="s">
        <v>115</v>
      </c>
      <c r="AD700" s="28">
        <v>200</v>
      </c>
      <c r="AE700" s="39" t="s">
        <v>115</v>
      </c>
      <c r="AF700" s="28">
        <v>27.4</v>
      </c>
      <c r="AG700" s="39" t="s">
        <v>115</v>
      </c>
      <c r="AH700" s="28">
        <v>45800</v>
      </c>
      <c r="AI700" s="28">
        <v>20900</v>
      </c>
      <c r="AJ700" s="28">
        <v>3.3</v>
      </c>
      <c r="AK700" s="39" t="s">
        <v>115</v>
      </c>
      <c r="AL700" s="39" t="s">
        <v>115</v>
      </c>
    </row>
    <row r="701" spans="1:38" x14ac:dyDescent="0.35">
      <c r="A701" s="252">
        <v>44480</v>
      </c>
      <c r="B701" s="55">
        <v>0.39127314814814818</v>
      </c>
      <c r="C701" s="29">
        <v>536</v>
      </c>
      <c r="D701" s="29">
        <v>0.34839999999999999</v>
      </c>
      <c r="E701" s="29">
        <v>5.98</v>
      </c>
      <c r="F701" s="29">
        <v>7.8</v>
      </c>
      <c r="G701" s="29">
        <v>20.799999999999997</v>
      </c>
      <c r="H701" s="29"/>
      <c r="I701" s="29"/>
      <c r="J701" s="29"/>
      <c r="K701" s="28">
        <v>175</v>
      </c>
    </row>
    <row r="702" spans="1:38" x14ac:dyDescent="0.35">
      <c r="A702" s="252">
        <v>44482</v>
      </c>
      <c r="B702" s="55">
        <v>0.40113425925925927</v>
      </c>
      <c r="C702" s="29">
        <v>564</v>
      </c>
      <c r="D702" s="29">
        <v>0.36659999999999998</v>
      </c>
      <c r="E702" s="29">
        <v>7.14</v>
      </c>
      <c r="F702" s="29">
        <v>7.82</v>
      </c>
      <c r="G702" s="29">
        <v>17.899999999999999</v>
      </c>
      <c r="H702" s="29"/>
      <c r="I702" s="29"/>
      <c r="J702" s="29"/>
      <c r="K702" s="28">
        <v>199</v>
      </c>
    </row>
    <row r="703" spans="1:38" x14ac:dyDescent="0.35">
      <c r="A703" s="252">
        <v>44487</v>
      </c>
      <c r="B703" s="55">
        <v>0.40862268518518513</v>
      </c>
      <c r="C703" s="29">
        <v>471.7</v>
      </c>
      <c r="D703" s="29">
        <v>0.30680000000000002</v>
      </c>
      <c r="E703" s="29">
        <v>8.42</v>
      </c>
      <c r="F703" s="29">
        <v>7.74</v>
      </c>
      <c r="G703" s="29">
        <v>18.200000000000003</v>
      </c>
      <c r="K703" s="28">
        <v>243</v>
      </c>
    </row>
    <row r="704" spans="1:38" x14ac:dyDescent="0.35">
      <c r="A704" s="252">
        <v>44496</v>
      </c>
      <c r="B704" s="55">
        <v>0.39754629629629629</v>
      </c>
      <c r="C704" s="29">
        <v>473.4</v>
      </c>
      <c r="D704" s="29">
        <v>0.3075</v>
      </c>
      <c r="E704" s="29">
        <v>8.9700000000000006</v>
      </c>
      <c r="F704" s="29">
        <v>7.93</v>
      </c>
      <c r="G704" s="29">
        <v>13.399999999999999</v>
      </c>
      <c r="K704" s="28">
        <v>1624</v>
      </c>
      <c r="L704" s="45">
        <f>AVERAGE(K700:K704)</f>
        <v>513.79999999999995</v>
      </c>
      <c r="M704" s="46">
        <f>GEOMEAN(K700:K704)</f>
        <v>339.46222499293253</v>
      </c>
      <c r="N704" s="47" t="s">
        <v>269</v>
      </c>
    </row>
    <row r="705" spans="1:14" x14ac:dyDescent="0.35">
      <c r="A705" s="252">
        <v>44503</v>
      </c>
      <c r="B705" s="55">
        <v>0.39540509259259254</v>
      </c>
      <c r="C705" s="29">
        <v>469.3</v>
      </c>
      <c r="D705" s="29">
        <v>0.30480000000000002</v>
      </c>
      <c r="E705" s="29">
        <v>10.95</v>
      </c>
      <c r="F705" s="29">
        <v>7.76</v>
      </c>
      <c r="G705" s="29">
        <v>10.7</v>
      </c>
      <c r="K705" s="28">
        <v>31</v>
      </c>
    </row>
    <row r="706" spans="1:14" x14ac:dyDescent="0.35">
      <c r="A706" s="252">
        <v>44508</v>
      </c>
      <c r="B706" s="55">
        <v>0.42739583333333336</v>
      </c>
      <c r="C706" s="29">
        <v>498.1</v>
      </c>
      <c r="D706" s="29">
        <v>0.32369999999999999</v>
      </c>
      <c r="E706" s="29">
        <v>11.37</v>
      </c>
      <c r="F706" s="29">
        <v>7.97</v>
      </c>
      <c r="G706" s="29">
        <v>10.3</v>
      </c>
      <c r="K706" s="28">
        <v>98</v>
      </c>
    </row>
    <row r="707" spans="1:14" x14ac:dyDescent="0.35">
      <c r="A707" s="252">
        <v>44517</v>
      </c>
      <c r="B707" s="55">
        <v>0.39221064814814816</v>
      </c>
      <c r="C707" s="29">
        <v>519</v>
      </c>
      <c r="D707" s="29">
        <v>0.33729999999999999</v>
      </c>
      <c r="E707" s="29">
        <v>11.87</v>
      </c>
      <c r="F707" s="29">
        <v>8.2799999999999994</v>
      </c>
      <c r="G707" s="29">
        <v>9.3000000000000007</v>
      </c>
      <c r="K707" s="28">
        <v>98</v>
      </c>
    </row>
    <row r="708" spans="1:14" x14ac:dyDescent="0.35">
      <c r="A708" s="252">
        <v>44522</v>
      </c>
      <c r="B708" s="55">
        <v>0.42903935185185182</v>
      </c>
      <c r="C708" s="29">
        <v>477.3</v>
      </c>
      <c r="D708" s="29">
        <v>0.31</v>
      </c>
      <c r="E708" s="29">
        <v>13.7</v>
      </c>
      <c r="F708" s="29">
        <v>7.8</v>
      </c>
      <c r="G708" s="29">
        <v>6.4</v>
      </c>
      <c r="H708" s="29">
        <v>766.7</v>
      </c>
      <c r="K708" s="28">
        <v>109</v>
      </c>
    </row>
    <row r="709" spans="1:14" x14ac:dyDescent="0.35">
      <c r="A709" s="252">
        <v>44529</v>
      </c>
      <c r="B709" s="55">
        <v>0.39035879629629627</v>
      </c>
      <c r="C709" s="29">
        <v>547</v>
      </c>
      <c r="D709" s="29">
        <v>0.35560000000000003</v>
      </c>
      <c r="E709" s="29">
        <v>14.25</v>
      </c>
      <c r="F709" s="29">
        <v>8.09</v>
      </c>
      <c r="G709" s="29">
        <v>4.3</v>
      </c>
      <c r="H709" s="29">
        <v>766.6</v>
      </c>
      <c r="K709" s="28">
        <v>20</v>
      </c>
      <c r="L709" s="45">
        <f>AVERAGE(K705:K709)</f>
        <v>71.2</v>
      </c>
      <c r="M709" s="46">
        <f>GEOMEAN(K705:K709)</f>
        <v>57.870078005116859</v>
      </c>
      <c r="N709" s="47" t="s">
        <v>270</v>
      </c>
    </row>
    <row r="710" spans="1:14" x14ac:dyDescent="0.35">
      <c r="A710" s="252">
        <v>44531</v>
      </c>
      <c r="B710" s="55">
        <v>0.39399305555555553</v>
      </c>
      <c r="C710" s="29">
        <v>560</v>
      </c>
      <c r="D710" s="29">
        <v>0.36399999999999999</v>
      </c>
      <c r="E710" s="29">
        <v>12.59</v>
      </c>
      <c r="F710" s="29">
        <v>7.89</v>
      </c>
      <c r="G710" s="29">
        <v>5.2</v>
      </c>
      <c r="H710" s="29">
        <v>766.9</v>
      </c>
      <c r="K710" s="28">
        <v>109</v>
      </c>
    </row>
    <row r="711" spans="1:14" x14ac:dyDescent="0.35">
      <c r="A711" s="252">
        <v>44537</v>
      </c>
      <c r="B711" s="55">
        <v>0.39552083333333332</v>
      </c>
      <c r="C711" s="29">
        <v>537</v>
      </c>
      <c r="D711" s="29">
        <v>0.34899999999999998</v>
      </c>
      <c r="E711" s="29">
        <v>17.899999999999999</v>
      </c>
      <c r="F711" s="29">
        <v>8.18</v>
      </c>
      <c r="G711" s="29">
        <v>4</v>
      </c>
      <c r="H711" s="29">
        <v>767</v>
      </c>
      <c r="K711" s="28">
        <v>278</v>
      </c>
    </row>
    <row r="712" spans="1:14" x14ac:dyDescent="0.35">
      <c r="A712" s="252">
        <v>44545</v>
      </c>
      <c r="B712" s="55">
        <v>0.37008101851851855</v>
      </c>
      <c r="C712" s="29">
        <v>565</v>
      </c>
      <c r="D712" s="29">
        <v>0.36730000000000002</v>
      </c>
      <c r="E712" s="29">
        <v>16.96</v>
      </c>
      <c r="F712" s="29">
        <v>7.95</v>
      </c>
      <c r="G712" s="29">
        <v>5.7</v>
      </c>
      <c r="H712" s="29">
        <v>766.9</v>
      </c>
      <c r="K712" s="28">
        <v>109</v>
      </c>
    </row>
    <row r="713" spans="1:14" x14ac:dyDescent="0.35">
      <c r="A713" s="252">
        <v>44546</v>
      </c>
      <c r="B713" s="55">
        <v>0.35976851851851849</v>
      </c>
      <c r="C713" s="29">
        <v>597</v>
      </c>
      <c r="D713" s="29">
        <v>0.3881</v>
      </c>
      <c r="E713" s="29">
        <v>16.64</v>
      </c>
      <c r="F713" s="29">
        <v>8.1199999999999992</v>
      </c>
      <c r="G713" s="27">
        <v>7.5</v>
      </c>
      <c r="H713" s="29">
        <v>767.2</v>
      </c>
      <c r="K713" s="28">
        <v>30</v>
      </c>
    </row>
    <row r="714" spans="1:14" x14ac:dyDescent="0.35">
      <c r="A714" s="252">
        <v>44558</v>
      </c>
      <c r="B714" s="58">
        <v>0.41214120370370372</v>
      </c>
      <c r="C714" s="29">
        <v>590</v>
      </c>
      <c r="D714" s="29">
        <v>0.38379999999999997</v>
      </c>
      <c r="E714" s="29">
        <v>13.99</v>
      </c>
      <c r="F714" s="29">
        <v>8.4600000000000009</v>
      </c>
      <c r="G714" s="29">
        <v>6.7</v>
      </c>
      <c r="K714" s="28">
        <v>10</v>
      </c>
      <c r="L714" s="45">
        <f>AVERAGE(K710:K714)</f>
        <v>107.2</v>
      </c>
      <c r="M714" s="46">
        <f>GEOMEAN(K710:K714)</f>
        <v>62.980167205077429</v>
      </c>
      <c r="N714" s="47" t="s">
        <v>271</v>
      </c>
    </row>
    <row r="715" spans="1:14" x14ac:dyDescent="0.35">
      <c r="A715" s="252">
        <v>44565</v>
      </c>
      <c r="B715" s="58">
        <v>0.41155092592592596</v>
      </c>
      <c r="C715" s="29">
        <v>571</v>
      </c>
      <c r="D715" s="29">
        <v>0.37140000000000001</v>
      </c>
      <c r="E715" s="29">
        <v>15.29</v>
      </c>
      <c r="F715" s="29">
        <v>7.66</v>
      </c>
      <c r="G715" s="29">
        <v>4.5999999999999996</v>
      </c>
      <c r="K715" s="28">
        <v>84</v>
      </c>
      <c r="L715" s="45"/>
      <c r="M715" s="46"/>
      <c r="N715" s="47"/>
    </row>
    <row r="716" spans="1:14" x14ac:dyDescent="0.35">
      <c r="A716" s="252">
        <v>44571</v>
      </c>
      <c r="B716" s="52">
        <v>0.38699074074074075</v>
      </c>
      <c r="C716" s="29">
        <v>576</v>
      </c>
      <c r="D716" s="29">
        <v>0.37440000000000001</v>
      </c>
      <c r="E716" s="29">
        <v>14.95</v>
      </c>
      <c r="F716" s="29">
        <v>8.49</v>
      </c>
      <c r="G716" s="29">
        <v>1.1000000000000001</v>
      </c>
      <c r="K716" s="28">
        <v>30</v>
      </c>
    </row>
    <row r="717" spans="1:14" x14ac:dyDescent="0.35">
      <c r="A717" s="252">
        <v>44574</v>
      </c>
      <c r="B717" s="58">
        <v>0.37601851851851853</v>
      </c>
      <c r="C717" s="29">
        <v>588</v>
      </c>
      <c r="D717" s="29">
        <v>0.38240000000000002</v>
      </c>
      <c r="E717" s="29">
        <v>15.87</v>
      </c>
      <c r="F717" s="29">
        <v>8.4600000000000009</v>
      </c>
      <c r="G717" s="29">
        <v>2.2000000000000002</v>
      </c>
      <c r="K717" s="28">
        <v>10</v>
      </c>
    </row>
    <row r="718" spans="1:14" x14ac:dyDescent="0.35">
      <c r="A718" s="252">
        <v>44580</v>
      </c>
      <c r="B718" s="55">
        <v>0.40915509259259258</v>
      </c>
      <c r="C718" s="29">
        <v>605</v>
      </c>
      <c r="D718" s="29">
        <v>0.39329999999999998</v>
      </c>
      <c r="E718" s="29">
        <v>17.8</v>
      </c>
      <c r="F718" s="29">
        <v>7.9</v>
      </c>
      <c r="G718" s="29">
        <v>3.3</v>
      </c>
      <c r="K718" s="28">
        <v>10</v>
      </c>
    </row>
    <row r="719" spans="1:14" x14ac:dyDescent="0.35">
      <c r="A719" s="252">
        <v>44586</v>
      </c>
      <c r="B719" s="55">
        <v>0.40567129629629628</v>
      </c>
      <c r="C719" s="29">
        <v>648</v>
      </c>
      <c r="D719" s="29">
        <v>0.42120000000000002</v>
      </c>
      <c r="E719" s="29">
        <v>15.73</v>
      </c>
      <c r="F719" s="29">
        <v>7.98</v>
      </c>
      <c r="G719" s="29">
        <v>1.1000000000000001</v>
      </c>
      <c r="K719" s="28">
        <v>20</v>
      </c>
      <c r="L719" s="45">
        <f>AVERAGE(K715:K719)</f>
        <v>30.8</v>
      </c>
      <c r="M719" s="46">
        <f>GEOMEAN(K715:K719)</f>
        <v>21.90211763937339</v>
      </c>
      <c r="N719" s="47" t="s">
        <v>272</v>
      </c>
    </row>
    <row r="720" spans="1:14" x14ac:dyDescent="0.35">
      <c r="A720" s="252">
        <v>44593</v>
      </c>
      <c r="B720" s="55">
        <v>0.393125</v>
      </c>
      <c r="C720" s="29">
        <v>631</v>
      </c>
      <c r="D720" s="29">
        <v>0.41010000000000002</v>
      </c>
      <c r="E720" s="29">
        <v>13.02</v>
      </c>
      <c r="F720" s="29">
        <v>8.0500000000000007</v>
      </c>
      <c r="G720" s="29">
        <v>1.8</v>
      </c>
      <c r="K720" s="28">
        <v>20</v>
      </c>
    </row>
    <row r="721" spans="1:38" x14ac:dyDescent="0.35">
      <c r="A721" s="252">
        <v>44601</v>
      </c>
      <c r="B721" s="55">
        <v>0.40934027777777776</v>
      </c>
      <c r="C721" s="29">
        <v>664</v>
      </c>
      <c r="D721" s="29">
        <v>0.43159999999999998</v>
      </c>
      <c r="E721" s="29">
        <v>15.2</v>
      </c>
      <c r="F721" s="29">
        <v>7.72</v>
      </c>
      <c r="G721" s="29">
        <v>3.1</v>
      </c>
      <c r="K721" s="36">
        <v>10</v>
      </c>
    </row>
    <row r="722" spans="1:38" x14ac:dyDescent="0.35">
      <c r="A722" s="252">
        <v>44606</v>
      </c>
      <c r="B722" s="55">
        <v>0.37377314814814816</v>
      </c>
      <c r="C722" s="29">
        <v>641</v>
      </c>
      <c r="D722" s="29">
        <v>0.41660000000000003</v>
      </c>
      <c r="E722" s="29">
        <v>15.87</v>
      </c>
      <c r="F722" s="29">
        <v>7.97</v>
      </c>
      <c r="G722" s="29">
        <v>0.7</v>
      </c>
      <c r="K722" s="28">
        <v>10</v>
      </c>
    </row>
    <row r="723" spans="1:38" x14ac:dyDescent="0.35">
      <c r="A723" s="252">
        <v>44614</v>
      </c>
      <c r="B723" s="55">
        <v>0.39737268518518515</v>
      </c>
      <c r="C723" s="29">
        <v>566</v>
      </c>
      <c r="D723" s="29">
        <v>0.3679</v>
      </c>
      <c r="E723" s="29">
        <v>15.46</v>
      </c>
      <c r="F723" s="29">
        <v>8.0399999999999991</v>
      </c>
      <c r="G723" s="29">
        <v>4.0999999999999996</v>
      </c>
      <c r="K723" s="28">
        <v>134</v>
      </c>
    </row>
    <row r="724" spans="1:38" x14ac:dyDescent="0.35">
      <c r="A724" s="252">
        <v>44620</v>
      </c>
      <c r="B724" s="52">
        <v>0.4135416666666667</v>
      </c>
      <c r="C724" s="29">
        <v>532</v>
      </c>
      <c r="D724" s="29">
        <v>0.34599999999999997</v>
      </c>
      <c r="E724" s="29">
        <v>14.49</v>
      </c>
      <c r="F724" s="29">
        <v>8.5399999999999991</v>
      </c>
      <c r="G724" s="29">
        <v>3</v>
      </c>
      <c r="H724" s="29" t="s">
        <v>273</v>
      </c>
      <c r="K724" s="28">
        <v>10</v>
      </c>
      <c r="L724" s="45">
        <f>AVERAGE(K720:K724)</f>
        <v>36.799999999999997</v>
      </c>
      <c r="M724" s="46">
        <f>GEOMEAN(K720:K724)</f>
        <v>19.303095477732107</v>
      </c>
      <c r="N724" s="47" t="s">
        <v>274</v>
      </c>
    </row>
    <row r="725" spans="1:38" x14ac:dyDescent="0.35">
      <c r="A725" s="252">
        <v>44622</v>
      </c>
      <c r="B725" s="55">
        <v>0.3948726851851852</v>
      </c>
      <c r="C725" s="29">
        <v>534</v>
      </c>
      <c r="D725" s="29">
        <v>0.34710000000000002</v>
      </c>
      <c r="E725" s="29">
        <v>16.670000000000002</v>
      </c>
      <c r="F725" s="29">
        <v>8.02</v>
      </c>
      <c r="G725" s="29">
        <v>4.5999999999999996</v>
      </c>
      <c r="H725" s="29">
        <v>755.6</v>
      </c>
      <c r="K725" s="36">
        <v>10</v>
      </c>
      <c r="O725" s="39"/>
    </row>
    <row r="726" spans="1:38" x14ac:dyDescent="0.35">
      <c r="A726" s="252">
        <v>44629</v>
      </c>
      <c r="B726" s="55">
        <v>0.37285879629629631</v>
      </c>
      <c r="C726" s="29">
        <v>541</v>
      </c>
      <c r="D726" s="29">
        <v>0.35099999999999998</v>
      </c>
      <c r="E726" s="29">
        <v>11.94</v>
      </c>
      <c r="F726" s="29">
        <v>7.82</v>
      </c>
      <c r="G726" s="29"/>
      <c r="H726" s="29">
        <v>755.2</v>
      </c>
      <c r="K726" s="28">
        <v>97</v>
      </c>
    </row>
    <row r="727" spans="1:38" x14ac:dyDescent="0.35">
      <c r="A727" s="70">
        <v>44634</v>
      </c>
      <c r="B727" s="55">
        <v>0.36908564814814815</v>
      </c>
      <c r="C727" s="29">
        <v>462</v>
      </c>
      <c r="D727" s="29">
        <v>0.30030000000000001</v>
      </c>
      <c r="E727" s="29">
        <v>12.68</v>
      </c>
      <c r="F727" s="29">
        <v>7.92</v>
      </c>
      <c r="G727" s="29"/>
      <c r="H727" s="29">
        <v>755.5</v>
      </c>
      <c r="K727" s="28">
        <v>20</v>
      </c>
      <c r="O727" s="39" t="s">
        <v>115</v>
      </c>
      <c r="P727" s="28">
        <v>49.5</v>
      </c>
      <c r="Q727" s="39" t="s">
        <v>115</v>
      </c>
      <c r="R727" s="39" t="s">
        <v>115</v>
      </c>
      <c r="S727" s="39" t="s">
        <v>115</v>
      </c>
      <c r="T727" s="39" t="s">
        <v>115</v>
      </c>
      <c r="U727" s="39" t="s">
        <v>115</v>
      </c>
      <c r="V727" s="39" t="s">
        <v>115</v>
      </c>
      <c r="W727" s="39" t="s">
        <v>115</v>
      </c>
      <c r="X727" s="28">
        <v>35.799999999999997</v>
      </c>
      <c r="Y727" s="39" t="s">
        <v>115</v>
      </c>
      <c r="Z727" s="28">
        <v>1</v>
      </c>
      <c r="AA727" s="39" t="s">
        <v>115</v>
      </c>
      <c r="AB727" s="28">
        <v>17</v>
      </c>
      <c r="AC727" s="39" t="s">
        <v>115</v>
      </c>
      <c r="AD727" s="28">
        <v>194</v>
      </c>
      <c r="AE727" s="39" t="s">
        <v>115</v>
      </c>
      <c r="AF727" s="28">
        <v>29.6</v>
      </c>
      <c r="AG727" s="28">
        <v>404</v>
      </c>
      <c r="AH727" s="28">
        <v>51700</v>
      </c>
      <c r="AI727" s="28">
        <v>15600</v>
      </c>
      <c r="AJ727" s="39" t="s">
        <v>115</v>
      </c>
      <c r="AK727" s="39" t="s">
        <v>115</v>
      </c>
      <c r="AL727" s="39" t="s">
        <v>115</v>
      </c>
    </row>
    <row r="728" spans="1:38" x14ac:dyDescent="0.35">
      <c r="A728" s="252">
        <v>44644</v>
      </c>
      <c r="B728" s="52">
        <v>0.40339120370370374</v>
      </c>
      <c r="C728" s="29">
        <v>426.2</v>
      </c>
      <c r="D728" s="29">
        <v>0.27700000000000002</v>
      </c>
      <c r="E728" s="29">
        <v>8.27</v>
      </c>
      <c r="F728" s="29">
        <v>8.06</v>
      </c>
      <c r="G728" s="29">
        <v>9.9</v>
      </c>
      <c r="H728" s="29">
        <v>755.2</v>
      </c>
      <c r="K728" s="28">
        <v>228</v>
      </c>
    </row>
    <row r="729" spans="1:38" x14ac:dyDescent="0.35">
      <c r="A729" s="252">
        <v>44648</v>
      </c>
      <c r="B729" s="55">
        <v>0.38216435185185182</v>
      </c>
      <c r="C729" s="29">
        <v>532</v>
      </c>
      <c r="D729" s="29">
        <v>0.3458</v>
      </c>
      <c r="E729" s="29">
        <v>12.05</v>
      </c>
      <c r="F729" s="29">
        <v>8.36</v>
      </c>
      <c r="G729" s="29">
        <v>6.7</v>
      </c>
      <c r="H729" s="29">
        <v>755.2</v>
      </c>
      <c r="K729" s="28">
        <v>20</v>
      </c>
      <c r="L729" s="45">
        <f>AVERAGE(K725:K729)</f>
        <v>75</v>
      </c>
      <c r="M729" s="46">
        <f>GEOMEAN(K725:K729)</f>
        <v>38.846626905769945</v>
      </c>
      <c r="N729" s="47" t="s">
        <v>275</v>
      </c>
    </row>
    <row r="730" spans="1:38" x14ac:dyDescent="0.35">
      <c r="A730" s="252">
        <v>44657</v>
      </c>
      <c r="B730" s="58">
        <v>0.40614583333333337</v>
      </c>
      <c r="C730" s="29">
        <v>716</v>
      </c>
      <c r="D730" s="29">
        <v>0.46600000000000003</v>
      </c>
      <c r="E730" s="29">
        <v>8.07</v>
      </c>
      <c r="F730" s="29">
        <v>8.14</v>
      </c>
      <c r="G730" s="29">
        <v>9.6999999999999993</v>
      </c>
      <c r="K730" s="28">
        <v>52</v>
      </c>
    </row>
    <row r="731" spans="1:38" x14ac:dyDescent="0.35">
      <c r="A731" s="252">
        <v>44663</v>
      </c>
      <c r="B731" s="55">
        <v>0.36322916666666666</v>
      </c>
      <c r="C731" s="29">
        <v>569</v>
      </c>
      <c r="D731" s="29">
        <v>0.36980000000000002</v>
      </c>
      <c r="E731" s="29">
        <v>10.17</v>
      </c>
      <c r="F731" s="29">
        <v>7.57</v>
      </c>
      <c r="G731" s="29">
        <v>10.1</v>
      </c>
      <c r="K731" s="28">
        <v>86</v>
      </c>
    </row>
    <row r="732" spans="1:38" x14ac:dyDescent="0.35">
      <c r="A732" s="252">
        <v>44671</v>
      </c>
      <c r="B732" s="55">
        <v>0.39447916666666666</v>
      </c>
      <c r="C732" s="29">
        <v>581</v>
      </c>
      <c r="D732" s="29">
        <v>0.37759999999999999</v>
      </c>
      <c r="E732" s="29">
        <v>9.65</v>
      </c>
      <c r="F732" s="29">
        <v>7.51</v>
      </c>
      <c r="G732" s="29">
        <v>9.9</v>
      </c>
      <c r="K732" s="28">
        <v>41</v>
      </c>
    </row>
    <row r="733" spans="1:38" x14ac:dyDescent="0.35">
      <c r="A733" s="252">
        <v>44679</v>
      </c>
      <c r="B733" s="55">
        <v>0.39424768518518521</v>
      </c>
      <c r="C733" s="29">
        <v>601</v>
      </c>
      <c r="D733" s="29">
        <v>0.39069999999999999</v>
      </c>
      <c r="E733" s="29">
        <v>9.44</v>
      </c>
      <c r="F733" s="29">
        <v>7.83</v>
      </c>
      <c r="G733" s="29">
        <v>14.1</v>
      </c>
      <c r="K733" s="28">
        <v>109</v>
      </c>
    </row>
    <row r="734" spans="1:38" x14ac:dyDescent="0.35">
      <c r="A734" s="252">
        <v>44680</v>
      </c>
      <c r="B734" s="55">
        <v>0.37747685185185187</v>
      </c>
      <c r="C734" s="29">
        <v>615</v>
      </c>
      <c r="D734" s="29">
        <v>0.39979999999999999</v>
      </c>
      <c r="E734" s="29">
        <v>9.34</v>
      </c>
      <c r="F734" s="29">
        <v>7.75</v>
      </c>
      <c r="G734" s="29">
        <v>13.9</v>
      </c>
      <c r="K734" s="28">
        <v>52</v>
      </c>
      <c r="L734" s="45">
        <f>AVERAGE(K730:K734)</f>
        <v>68</v>
      </c>
      <c r="M734" s="46">
        <f>GEOMEAN(K730:K734)</f>
        <v>63.583305037071725</v>
      </c>
      <c r="N734" s="47" t="s">
        <v>276</v>
      </c>
    </row>
    <row r="735" spans="1:38" x14ac:dyDescent="0.35">
      <c r="A735" s="252">
        <v>44683</v>
      </c>
      <c r="B735" s="55">
        <v>0.39967592592592593</v>
      </c>
      <c r="C735" s="29">
        <v>492</v>
      </c>
      <c r="D735" s="29">
        <v>0.31979999999999997</v>
      </c>
      <c r="E735" s="29">
        <v>9.5299999999999994</v>
      </c>
      <c r="F735" s="29">
        <v>7.86</v>
      </c>
      <c r="G735" s="29">
        <v>14.6</v>
      </c>
      <c r="K735" s="28">
        <v>1119</v>
      </c>
    </row>
    <row r="736" spans="1:38" x14ac:dyDescent="0.35">
      <c r="A736" s="252">
        <v>44691</v>
      </c>
      <c r="B736" s="55">
        <v>0.37320601851851848</v>
      </c>
      <c r="C736" s="29">
        <v>567</v>
      </c>
      <c r="D736" s="29">
        <v>0.36849999999999999</v>
      </c>
      <c r="E736" s="29">
        <v>8.85</v>
      </c>
      <c r="F736" s="29">
        <v>7.71</v>
      </c>
      <c r="G736" s="29">
        <v>16.899999999999999</v>
      </c>
      <c r="K736" s="28">
        <v>74</v>
      </c>
    </row>
    <row r="737" spans="1:38" x14ac:dyDescent="0.35">
      <c r="A737" s="252">
        <v>44693</v>
      </c>
      <c r="B737" s="55">
        <v>0.40259259259259261</v>
      </c>
      <c r="C737" s="29">
        <v>583</v>
      </c>
      <c r="D737" s="29">
        <v>0.377</v>
      </c>
      <c r="E737" s="29">
        <v>6.22</v>
      </c>
      <c r="F737" s="29">
        <v>7.8</v>
      </c>
      <c r="G737" s="29">
        <v>22</v>
      </c>
      <c r="K737" s="28">
        <v>52</v>
      </c>
    </row>
    <row r="738" spans="1:38" x14ac:dyDescent="0.35">
      <c r="A738" s="252">
        <v>44699</v>
      </c>
      <c r="B738" s="58">
        <v>0.38417824074074075</v>
      </c>
      <c r="C738" s="29">
        <v>421.3</v>
      </c>
      <c r="D738" s="29">
        <v>0.27379999999999999</v>
      </c>
      <c r="E738" s="29">
        <v>5.07</v>
      </c>
      <c r="F738" s="29">
        <v>7.94</v>
      </c>
      <c r="G738" s="29">
        <v>20.9</v>
      </c>
      <c r="K738" s="28">
        <v>199</v>
      </c>
    </row>
    <row r="739" spans="1:38" x14ac:dyDescent="0.35">
      <c r="A739" s="252">
        <v>44705</v>
      </c>
      <c r="B739" s="55">
        <v>0.4135300925925926</v>
      </c>
      <c r="C739" s="29">
        <v>573</v>
      </c>
      <c r="D739" s="29">
        <v>0.3705</v>
      </c>
      <c r="E739" s="29">
        <v>8.69</v>
      </c>
      <c r="F739" s="29">
        <v>7.57</v>
      </c>
      <c r="G739" s="29">
        <v>19.100000000000001</v>
      </c>
      <c r="K739" s="28">
        <v>161</v>
      </c>
      <c r="L739" s="45">
        <f>AVERAGE(K735:K739)</f>
        <v>321</v>
      </c>
      <c r="M739" s="46">
        <f>GEOMEAN(K735:K739)</f>
        <v>169.02417329813593</v>
      </c>
      <c r="N739" s="47" t="s">
        <v>277</v>
      </c>
    </row>
    <row r="740" spans="1:38" x14ac:dyDescent="0.35">
      <c r="A740" s="256">
        <v>44718</v>
      </c>
      <c r="B740" s="58">
        <v>0.39988425925925924</v>
      </c>
      <c r="C740" s="29">
        <v>493</v>
      </c>
      <c r="D740" s="29">
        <v>0.32040000000000002</v>
      </c>
      <c r="E740" s="29">
        <v>6.45</v>
      </c>
      <c r="F740" s="29">
        <v>7.89</v>
      </c>
      <c r="G740" s="29">
        <v>22.9</v>
      </c>
      <c r="K740" s="28">
        <v>143</v>
      </c>
    </row>
    <row r="741" spans="1:38" x14ac:dyDescent="0.35">
      <c r="A741" s="256">
        <v>44728</v>
      </c>
      <c r="B741" s="55">
        <v>0.40813657407407411</v>
      </c>
      <c r="C741" s="29">
        <v>560</v>
      </c>
      <c r="D741" s="29">
        <v>0.36399999999999999</v>
      </c>
      <c r="E741" s="29">
        <v>5.2</v>
      </c>
      <c r="F741" s="29">
        <v>7.82</v>
      </c>
      <c r="G741" s="29">
        <v>26.5</v>
      </c>
      <c r="K741" s="28">
        <v>301</v>
      </c>
    </row>
    <row r="742" spans="1:38" x14ac:dyDescent="0.35">
      <c r="A742" s="256">
        <v>44734</v>
      </c>
      <c r="B742" s="55">
        <v>0.39228009259259261</v>
      </c>
      <c r="C742" s="29">
        <v>570</v>
      </c>
      <c r="D742" s="29">
        <v>0.3705</v>
      </c>
      <c r="E742" s="29">
        <v>5.59</v>
      </c>
      <c r="F742" s="29">
        <v>7.51</v>
      </c>
      <c r="G742" s="29">
        <v>25.2</v>
      </c>
      <c r="H742" s="29">
        <v>743</v>
      </c>
      <c r="I742" s="29" t="s">
        <v>253</v>
      </c>
      <c r="J742" s="29"/>
      <c r="K742" s="28">
        <v>364</v>
      </c>
    </row>
    <row r="743" spans="1:38" x14ac:dyDescent="0.35">
      <c r="A743" s="252">
        <v>44739</v>
      </c>
      <c r="B743" s="55">
        <v>0.3354166666666667</v>
      </c>
      <c r="C743" s="29">
        <v>530</v>
      </c>
      <c r="D743" s="29">
        <v>0.34449999999999997</v>
      </c>
      <c r="E743" s="29">
        <v>4.66</v>
      </c>
      <c r="F743" s="29">
        <v>7.66</v>
      </c>
      <c r="G743" s="29">
        <v>24.9</v>
      </c>
      <c r="H743" s="29">
        <v>742.6</v>
      </c>
      <c r="I743" s="29" t="s">
        <v>254</v>
      </c>
      <c r="J743" s="29"/>
      <c r="K743" s="28">
        <v>350</v>
      </c>
    </row>
    <row r="744" spans="1:38" x14ac:dyDescent="0.35">
      <c r="A744" s="256">
        <v>44740</v>
      </c>
      <c r="B744" s="55">
        <v>0.35493055555555553</v>
      </c>
      <c r="C744" s="29">
        <v>540</v>
      </c>
      <c r="D744" s="29">
        <v>0.35099999999999998</v>
      </c>
      <c r="E744" s="29">
        <v>3.89</v>
      </c>
      <c r="F744" s="29">
        <v>7.52</v>
      </c>
      <c r="G744" s="29">
        <v>22.8</v>
      </c>
      <c r="H744" s="29">
        <v>742.9</v>
      </c>
      <c r="I744" s="29" t="s">
        <v>255</v>
      </c>
      <c r="J744" s="29"/>
      <c r="K744" s="28">
        <v>285</v>
      </c>
      <c r="L744" s="45">
        <f>AVERAGE(K740:K744)</f>
        <v>288.60000000000002</v>
      </c>
      <c r="M744" s="46">
        <f>GEOMEAN(K740:K744)</f>
        <v>274.652378394403</v>
      </c>
      <c r="N744" s="47" t="s">
        <v>278</v>
      </c>
    </row>
    <row r="745" spans="1:38" x14ac:dyDescent="0.35">
      <c r="A745" s="256">
        <v>44748</v>
      </c>
      <c r="B745" s="55">
        <v>0.37799768518518517</v>
      </c>
      <c r="C745" s="29">
        <v>545</v>
      </c>
      <c r="D745" s="29">
        <v>0.35749999999999998</v>
      </c>
      <c r="E745" s="29">
        <v>3.88</v>
      </c>
      <c r="F745" s="29">
        <v>7.73</v>
      </c>
      <c r="G745" s="29">
        <v>29.9</v>
      </c>
      <c r="H745" s="29">
        <v>742.9</v>
      </c>
      <c r="I745" s="29" t="s">
        <v>256</v>
      </c>
      <c r="J745" s="29"/>
      <c r="K745" s="28">
        <v>474</v>
      </c>
    </row>
    <row r="746" spans="1:38" x14ac:dyDescent="0.35">
      <c r="A746" s="256">
        <v>44754</v>
      </c>
      <c r="B746" s="58">
        <v>0.38538194444444446</v>
      </c>
      <c r="C746" s="29">
        <v>487</v>
      </c>
      <c r="D746" s="29">
        <v>0.31640000000000001</v>
      </c>
      <c r="E746" s="29">
        <v>5.95</v>
      </c>
      <c r="F746" s="29">
        <v>7.62</v>
      </c>
      <c r="G746" s="29">
        <v>26.4</v>
      </c>
      <c r="H746" s="29">
        <v>743</v>
      </c>
      <c r="I746" s="29" t="s">
        <v>258</v>
      </c>
      <c r="J746" s="29"/>
      <c r="K746" s="28">
        <v>529</v>
      </c>
    </row>
    <row r="747" spans="1:38" x14ac:dyDescent="0.35">
      <c r="A747" s="256">
        <v>44756</v>
      </c>
      <c r="B747" s="55">
        <v>0.41447916666666668</v>
      </c>
      <c r="C747" s="29">
        <v>537</v>
      </c>
      <c r="D747" s="29">
        <v>0.35099999999999998</v>
      </c>
      <c r="E747" s="29">
        <v>4.96</v>
      </c>
      <c r="F747" s="29">
        <v>7.85</v>
      </c>
      <c r="G747" s="29">
        <v>27.3</v>
      </c>
      <c r="H747" s="29">
        <v>743</v>
      </c>
      <c r="I747" s="29" t="s">
        <v>260</v>
      </c>
      <c r="J747" s="29"/>
      <c r="K747" s="28">
        <v>243</v>
      </c>
    </row>
    <row r="748" spans="1:38" x14ac:dyDescent="0.35">
      <c r="A748" s="256">
        <v>44762</v>
      </c>
      <c r="B748" s="52">
        <v>0.40942129629629626</v>
      </c>
      <c r="C748" s="29">
        <v>431.6</v>
      </c>
      <c r="D748" s="29">
        <v>0.28050000000000003</v>
      </c>
      <c r="E748" s="29">
        <v>3.79</v>
      </c>
      <c r="F748" s="29">
        <v>7.69</v>
      </c>
      <c r="G748" s="29">
        <v>26.4</v>
      </c>
      <c r="K748" s="28">
        <v>185</v>
      </c>
      <c r="O748" s="39">
        <v>3</v>
      </c>
      <c r="P748" s="28">
        <v>62.9</v>
      </c>
      <c r="Q748" s="39" t="s">
        <v>115</v>
      </c>
      <c r="R748" s="39" t="s">
        <v>115</v>
      </c>
      <c r="S748" s="39" t="s">
        <v>115</v>
      </c>
      <c r="T748" s="39" t="s">
        <v>115</v>
      </c>
      <c r="U748" s="39" t="s">
        <v>115</v>
      </c>
      <c r="V748" s="39" t="s">
        <v>115</v>
      </c>
      <c r="W748" s="39" t="s">
        <v>115</v>
      </c>
      <c r="X748" s="28">
        <v>45.1</v>
      </c>
      <c r="Y748" s="39" t="s">
        <v>115</v>
      </c>
      <c r="Z748" s="39" t="s">
        <v>115</v>
      </c>
      <c r="AA748" s="39" t="s">
        <v>115</v>
      </c>
      <c r="AB748" s="28">
        <v>23.6</v>
      </c>
      <c r="AC748" s="39" t="s">
        <v>115</v>
      </c>
      <c r="AD748" s="28">
        <v>200</v>
      </c>
      <c r="AE748" s="39" t="s">
        <v>115</v>
      </c>
      <c r="AF748" s="28">
        <v>36.1</v>
      </c>
      <c r="AG748" s="39" t="s">
        <v>115</v>
      </c>
      <c r="AH748" s="28">
        <v>43800</v>
      </c>
      <c r="AI748" s="28">
        <v>21900</v>
      </c>
      <c r="AJ748" s="39" t="s">
        <v>115</v>
      </c>
      <c r="AK748" s="39" t="s">
        <v>115</v>
      </c>
      <c r="AL748" s="39" t="s">
        <v>115</v>
      </c>
    </row>
    <row r="749" spans="1:38" x14ac:dyDescent="0.35">
      <c r="A749" s="256">
        <v>44769</v>
      </c>
      <c r="B749" s="52">
        <v>0.38376157407407407</v>
      </c>
      <c r="C749" s="29">
        <v>570</v>
      </c>
      <c r="D749" s="29">
        <v>0.37040000000000001</v>
      </c>
      <c r="E749" s="29">
        <v>4.05</v>
      </c>
      <c r="F749" s="29">
        <v>7.76</v>
      </c>
      <c r="G749" s="29">
        <v>23.8</v>
      </c>
      <c r="K749" s="28">
        <v>1585</v>
      </c>
      <c r="L749" s="45">
        <f>AVERAGE(K745:K749)</f>
        <v>603.20000000000005</v>
      </c>
      <c r="M749" s="46">
        <f>GEOMEAN(K745:K749)</f>
        <v>447.1036923533938</v>
      </c>
      <c r="N749" s="47" t="s">
        <v>279</v>
      </c>
    </row>
    <row r="750" spans="1:38" x14ac:dyDescent="0.35">
      <c r="A750" s="256">
        <v>44790</v>
      </c>
      <c r="B750" s="52">
        <v>0.40028935185185183</v>
      </c>
      <c r="C750" s="29">
        <v>662</v>
      </c>
      <c r="D750" s="29">
        <v>0.43</v>
      </c>
      <c r="E750" s="29">
        <v>6.22</v>
      </c>
      <c r="F750" s="29">
        <v>7.83</v>
      </c>
      <c r="G750" s="29">
        <v>23.3</v>
      </c>
      <c r="K750" s="28">
        <v>677</v>
      </c>
    </row>
    <row r="751" spans="1:38" x14ac:dyDescent="0.35">
      <c r="A751" s="256">
        <v>44791</v>
      </c>
      <c r="B751" s="55">
        <v>0.39954861111111112</v>
      </c>
      <c r="C751" s="29">
        <v>523</v>
      </c>
      <c r="D751" s="29">
        <v>0.33800000000000002</v>
      </c>
      <c r="E751" s="29">
        <v>5.14</v>
      </c>
      <c r="F751" s="29">
        <v>7.85</v>
      </c>
      <c r="G751" s="29">
        <v>25.1</v>
      </c>
      <c r="K751" s="28">
        <v>97</v>
      </c>
    </row>
    <row r="752" spans="1:38" x14ac:dyDescent="0.35">
      <c r="A752" s="256">
        <v>44797</v>
      </c>
      <c r="B752" s="55">
        <v>0.35988425925925926</v>
      </c>
      <c r="C752" s="29">
        <v>505</v>
      </c>
      <c r="D752" s="29">
        <v>0.32829999999999998</v>
      </c>
      <c r="E752" s="29">
        <v>4.82</v>
      </c>
      <c r="F752" s="29">
        <v>7.83</v>
      </c>
      <c r="G752" s="29">
        <v>23.9</v>
      </c>
      <c r="K752" s="28">
        <v>269</v>
      </c>
    </row>
    <row r="753" spans="1:38" x14ac:dyDescent="0.35">
      <c r="A753" s="256">
        <v>44802</v>
      </c>
      <c r="B753" s="52">
        <v>0.41012731481481479</v>
      </c>
      <c r="C753" s="29">
        <v>626</v>
      </c>
      <c r="D753" s="29">
        <v>0.40679999999999999</v>
      </c>
      <c r="E753" s="29">
        <v>7.73</v>
      </c>
      <c r="F753" s="29">
        <v>8</v>
      </c>
      <c r="G753" s="29">
        <v>25</v>
      </c>
      <c r="K753" s="28">
        <v>24192</v>
      </c>
      <c r="L753" s="45">
        <f>AVERAGE(K749:K753)</f>
        <v>5364</v>
      </c>
      <c r="M753" s="46">
        <f>GEOMEAN(K749:K753)</f>
        <v>925.04475420064671</v>
      </c>
      <c r="N753" s="47" t="s">
        <v>280</v>
      </c>
    </row>
    <row r="754" spans="1:38" x14ac:dyDescent="0.35">
      <c r="A754" s="252">
        <v>44805</v>
      </c>
      <c r="B754" s="55">
        <v>0.47503472222222221</v>
      </c>
      <c r="C754" s="29">
        <v>455.2</v>
      </c>
      <c r="D754" s="29">
        <v>0.29580000000000001</v>
      </c>
      <c r="E754" s="29">
        <v>6.52</v>
      </c>
      <c r="F754" s="29">
        <v>8.18</v>
      </c>
      <c r="G754" s="29">
        <v>24.4</v>
      </c>
      <c r="K754" s="28">
        <v>448</v>
      </c>
    </row>
    <row r="755" spans="1:38" x14ac:dyDescent="0.35">
      <c r="A755" s="252">
        <v>44810</v>
      </c>
      <c r="B755" s="257" t="s">
        <v>281</v>
      </c>
      <c r="K755" s="28">
        <v>183</v>
      </c>
    </row>
    <row r="756" spans="1:38" x14ac:dyDescent="0.35">
      <c r="A756" s="256">
        <v>44818</v>
      </c>
      <c r="B756" s="55">
        <v>0.37034722222222222</v>
      </c>
      <c r="C756" s="29">
        <v>468</v>
      </c>
      <c r="D756" s="29">
        <v>0.30420000000000003</v>
      </c>
      <c r="E756" s="29">
        <v>7.64</v>
      </c>
      <c r="F756" s="29">
        <v>7.9</v>
      </c>
      <c r="G756" s="29">
        <v>22</v>
      </c>
      <c r="K756" s="28">
        <v>410</v>
      </c>
    </row>
    <row r="757" spans="1:38" x14ac:dyDescent="0.35">
      <c r="A757" s="256">
        <v>44824</v>
      </c>
      <c r="B757" s="55">
        <v>0.36239583333333331</v>
      </c>
      <c r="C757" s="29">
        <v>503</v>
      </c>
      <c r="D757" s="29">
        <v>0.32700000000000001</v>
      </c>
      <c r="E757" s="29">
        <v>6.3</v>
      </c>
      <c r="F757" s="29">
        <v>7.84</v>
      </c>
      <c r="G757" s="29">
        <v>22.9</v>
      </c>
    </row>
    <row r="758" spans="1:38" x14ac:dyDescent="0.35">
      <c r="A758" s="256">
        <v>44833</v>
      </c>
      <c r="B758" s="58">
        <v>0.41112268518518519</v>
      </c>
      <c r="C758" s="29">
        <v>509</v>
      </c>
      <c r="D758" s="29">
        <v>0.33100000000000002</v>
      </c>
      <c r="E758" s="29">
        <v>11.2</v>
      </c>
      <c r="F758" s="29">
        <v>8.16</v>
      </c>
      <c r="G758" s="29">
        <v>15.2</v>
      </c>
      <c r="K758" s="28">
        <v>97</v>
      </c>
      <c r="L758" s="45">
        <f>AVERAGE(K754:K758)</f>
        <v>284.5</v>
      </c>
      <c r="M758" s="46">
        <f>GEOMEAN(K754:K758)</f>
        <v>238.95777934468688</v>
      </c>
      <c r="N758" s="47" t="s">
        <v>282</v>
      </c>
    </row>
    <row r="759" spans="1:38" x14ac:dyDescent="0.35">
      <c r="A759" s="256">
        <v>44839</v>
      </c>
      <c r="B759" s="52">
        <v>0.39079861111111108</v>
      </c>
      <c r="C759" s="29">
        <v>796</v>
      </c>
      <c r="D759" s="29">
        <v>0.51800000000000002</v>
      </c>
      <c r="E759" s="29">
        <v>8.8800000000000008</v>
      </c>
      <c r="F759" s="29">
        <v>8.2100000000000009</v>
      </c>
      <c r="G759" s="29">
        <v>14.8</v>
      </c>
      <c r="K759" s="28">
        <v>41</v>
      </c>
    </row>
    <row r="760" spans="1:38" x14ac:dyDescent="0.35">
      <c r="A760" s="256">
        <v>44844</v>
      </c>
      <c r="B760" s="52">
        <v>0.39771990740740742</v>
      </c>
      <c r="C760" s="29">
        <v>457</v>
      </c>
      <c r="D760" s="29">
        <v>0.2974</v>
      </c>
      <c r="E760" s="29">
        <v>10.89</v>
      </c>
      <c r="F760" s="29">
        <v>8.07</v>
      </c>
      <c r="G760" s="29">
        <v>13.2</v>
      </c>
      <c r="K760" s="28">
        <v>31</v>
      </c>
    </row>
    <row r="761" spans="1:38" x14ac:dyDescent="0.35">
      <c r="A761" s="256">
        <v>44847</v>
      </c>
      <c r="B761" s="55">
        <v>0.40608796296296296</v>
      </c>
      <c r="C761" s="29">
        <v>517</v>
      </c>
      <c r="D761" s="29">
        <v>0.33610000000000001</v>
      </c>
      <c r="E761" s="29">
        <v>10.81</v>
      </c>
      <c r="F761" s="29">
        <v>7.74</v>
      </c>
      <c r="G761" s="29">
        <v>15</v>
      </c>
      <c r="K761" s="28">
        <v>75</v>
      </c>
    </row>
    <row r="762" spans="1:38" x14ac:dyDescent="0.35">
      <c r="A762" s="256">
        <v>44852</v>
      </c>
      <c r="B762" s="55">
        <v>0.39187499999999997</v>
      </c>
      <c r="C762" s="29">
        <v>528</v>
      </c>
      <c r="D762" s="29">
        <v>0.34320000000000001</v>
      </c>
      <c r="E762" s="29">
        <v>10.26</v>
      </c>
      <c r="F762" s="29">
        <v>7.94</v>
      </c>
      <c r="G762" s="29">
        <v>10</v>
      </c>
      <c r="K762" s="28">
        <v>20</v>
      </c>
    </row>
    <row r="763" spans="1:38" x14ac:dyDescent="0.35">
      <c r="A763" s="256">
        <v>44860</v>
      </c>
      <c r="B763" s="58">
        <v>0.38937500000000003</v>
      </c>
      <c r="C763" s="29">
        <v>492</v>
      </c>
      <c r="D763" s="29">
        <v>0.3201</v>
      </c>
      <c r="E763" s="29">
        <v>6.46</v>
      </c>
      <c r="F763" s="29">
        <v>7.71</v>
      </c>
      <c r="G763" s="29">
        <v>14.6</v>
      </c>
      <c r="K763" s="28">
        <v>1211</v>
      </c>
      <c r="L763" s="45">
        <f>AVERAGE(K759:K763)</f>
        <v>275.60000000000002</v>
      </c>
      <c r="M763" s="46">
        <f>GEOMEAN(K759:K763)</f>
        <v>74.589241453355598</v>
      </c>
      <c r="N763" s="47" t="s">
        <v>283</v>
      </c>
    </row>
    <row r="764" spans="1:38" x14ac:dyDescent="0.35">
      <c r="A764" s="256">
        <v>44875</v>
      </c>
      <c r="B764" s="257" t="s">
        <v>281</v>
      </c>
      <c r="K764" s="28">
        <v>31</v>
      </c>
    </row>
    <row r="765" spans="1:38" x14ac:dyDescent="0.35">
      <c r="A765" s="256">
        <v>44880</v>
      </c>
      <c r="B765" s="55">
        <v>0.4027546296296296</v>
      </c>
      <c r="C765" s="29">
        <v>568</v>
      </c>
      <c r="D765" s="29">
        <v>0.36849999999999999</v>
      </c>
      <c r="E765" s="29">
        <v>11.64</v>
      </c>
      <c r="F765" s="29">
        <v>8.11</v>
      </c>
      <c r="G765" s="29">
        <v>5.8</v>
      </c>
      <c r="K765" s="28">
        <v>10</v>
      </c>
      <c r="O765" s="39" t="s">
        <v>115</v>
      </c>
      <c r="P765" s="28">
        <v>62.5</v>
      </c>
      <c r="Q765" s="39" t="s">
        <v>115</v>
      </c>
      <c r="R765" s="39" t="s">
        <v>115</v>
      </c>
      <c r="S765" s="39" t="s">
        <v>115</v>
      </c>
      <c r="T765" s="39" t="s">
        <v>115</v>
      </c>
      <c r="U765" s="39" t="s">
        <v>115</v>
      </c>
      <c r="V765" s="39" t="s">
        <v>115</v>
      </c>
      <c r="W765" s="39" t="s">
        <v>115</v>
      </c>
      <c r="X765" s="28">
        <v>47.2</v>
      </c>
      <c r="Y765" s="39" t="s">
        <v>115</v>
      </c>
      <c r="Z765" s="39" t="s">
        <v>115</v>
      </c>
      <c r="AA765" s="39" t="s">
        <v>115</v>
      </c>
      <c r="AB765" s="28">
        <v>28</v>
      </c>
      <c r="AC765" s="28">
        <v>0.3</v>
      </c>
      <c r="AD765" s="28">
        <v>226</v>
      </c>
      <c r="AE765" s="39" t="s">
        <v>115</v>
      </c>
      <c r="AF765" s="28">
        <v>11.7</v>
      </c>
      <c r="AG765" s="39" t="s">
        <v>115</v>
      </c>
      <c r="AH765" s="28">
        <v>48200</v>
      </c>
      <c r="AI765" s="28">
        <v>25500</v>
      </c>
      <c r="AJ765" s="28">
        <v>3.6</v>
      </c>
      <c r="AK765" s="39" t="s">
        <v>115</v>
      </c>
      <c r="AL765" s="39" t="s">
        <v>115</v>
      </c>
    </row>
    <row r="766" spans="1:38" x14ac:dyDescent="0.35">
      <c r="A766" s="256">
        <v>44886</v>
      </c>
      <c r="B766" s="52">
        <v>0.43876157407407407</v>
      </c>
      <c r="C766" s="29">
        <v>521</v>
      </c>
      <c r="D766" s="29">
        <v>0.33860000000000001</v>
      </c>
      <c r="E766" s="29">
        <v>16.39</v>
      </c>
      <c r="F766" s="29">
        <v>8.18</v>
      </c>
      <c r="G766" s="29">
        <v>1.6</v>
      </c>
      <c r="K766" s="28">
        <v>63</v>
      </c>
    </row>
    <row r="767" spans="1:38" x14ac:dyDescent="0.35">
      <c r="A767" s="256">
        <v>44894</v>
      </c>
      <c r="B767" s="58">
        <v>0.44810185185185186</v>
      </c>
      <c r="C767" s="29">
        <v>670</v>
      </c>
      <c r="D767" s="29">
        <v>0.43519999999999998</v>
      </c>
      <c r="E767" s="29">
        <v>10.84</v>
      </c>
      <c r="F767" s="29">
        <v>8.42</v>
      </c>
      <c r="G767" s="29">
        <v>8</v>
      </c>
      <c r="K767" s="28">
        <v>110</v>
      </c>
    </row>
    <row r="768" spans="1:38" x14ac:dyDescent="0.35">
      <c r="A768" s="256">
        <v>44901</v>
      </c>
      <c r="B768" s="55">
        <v>0.39729166666666665</v>
      </c>
      <c r="C768" s="29">
        <v>594</v>
      </c>
      <c r="D768" s="29">
        <v>0.3861</v>
      </c>
      <c r="E768" s="29">
        <v>17.61</v>
      </c>
      <c r="F768" s="29">
        <v>8.18</v>
      </c>
      <c r="G768" s="29">
        <v>3.9</v>
      </c>
      <c r="K768" s="36">
        <v>10</v>
      </c>
      <c r="L768" s="45">
        <f>AVERAGE(K764:K768)</f>
        <v>44.8</v>
      </c>
      <c r="M768" s="46">
        <f>GEOMEAN(K764:K768)</f>
        <v>29.26974815695856</v>
      </c>
      <c r="N768" s="47" t="s">
        <v>284</v>
      </c>
    </row>
    <row r="769" spans="1:14" x14ac:dyDescent="0.35">
      <c r="A769" s="256">
        <v>44903</v>
      </c>
      <c r="B769" s="52">
        <v>0.47814814814814816</v>
      </c>
      <c r="C769" s="29">
        <v>546</v>
      </c>
      <c r="D769" s="29">
        <v>0.3548</v>
      </c>
      <c r="E769" s="29">
        <v>13.45</v>
      </c>
      <c r="F769" s="29">
        <v>8.64</v>
      </c>
      <c r="G769" s="29">
        <v>7.7</v>
      </c>
      <c r="K769" s="28">
        <v>63</v>
      </c>
    </row>
    <row r="770" spans="1:14" x14ac:dyDescent="0.35">
      <c r="A770" s="256">
        <v>44907</v>
      </c>
      <c r="B770" s="55">
        <v>0.39417824074074076</v>
      </c>
      <c r="C770" s="29">
        <v>627</v>
      </c>
      <c r="D770" s="29">
        <v>0.40749999999999997</v>
      </c>
      <c r="E770" s="29">
        <v>16.47</v>
      </c>
      <c r="F770" s="29">
        <v>8.27</v>
      </c>
      <c r="G770" s="29">
        <v>5.9</v>
      </c>
      <c r="K770" s="28">
        <v>30</v>
      </c>
    </row>
    <row r="771" spans="1:14" x14ac:dyDescent="0.35">
      <c r="A771" s="256">
        <v>44910</v>
      </c>
      <c r="B771" s="55">
        <v>0.39986111111111106</v>
      </c>
      <c r="C771" s="29">
        <v>525</v>
      </c>
      <c r="D771" s="29">
        <v>0.3412</v>
      </c>
      <c r="E771" s="29">
        <v>10.52</v>
      </c>
      <c r="F771" s="29">
        <v>7.91</v>
      </c>
      <c r="G771" s="29">
        <v>6.2</v>
      </c>
      <c r="K771" s="28">
        <v>637</v>
      </c>
    </row>
    <row r="772" spans="1:14" x14ac:dyDescent="0.35">
      <c r="A772" s="256">
        <v>44923</v>
      </c>
      <c r="B772" s="257" t="s">
        <v>259</v>
      </c>
      <c r="L772" s="45">
        <f>AVERAGE(K768:K772)</f>
        <v>185</v>
      </c>
      <c r="M772" s="46">
        <f>GEOMEAN(K768:K772)</f>
        <v>58.904748915433331</v>
      </c>
      <c r="N772" s="47" t="s">
        <v>285</v>
      </c>
    </row>
    <row r="773" spans="1:14" x14ac:dyDescent="0.35">
      <c r="A773" s="256">
        <v>44930</v>
      </c>
      <c r="B773" s="55">
        <v>0.39812500000000001</v>
      </c>
      <c r="C773" s="29">
        <v>609</v>
      </c>
      <c r="D773" s="29">
        <v>0.39589999999999997</v>
      </c>
      <c r="E773" s="29">
        <v>16.23</v>
      </c>
      <c r="F773" s="29">
        <v>7.88</v>
      </c>
      <c r="G773" s="29">
        <v>6.1</v>
      </c>
      <c r="K773" s="28">
        <v>259</v>
      </c>
    </row>
    <row r="774" spans="1:14" x14ac:dyDescent="0.35">
      <c r="A774" s="252">
        <v>44935</v>
      </c>
      <c r="B774" s="58">
        <v>0.38406249999999997</v>
      </c>
      <c r="C774" s="29">
        <v>627</v>
      </c>
      <c r="D774" s="29">
        <v>0.40749999999999997</v>
      </c>
      <c r="E774" s="29">
        <v>22.7</v>
      </c>
      <c r="F774" s="29">
        <v>7.93</v>
      </c>
      <c r="G774" s="29">
        <v>2.6</v>
      </c>
      <c r="K774" s="28">
        <v>20</v>
      </c>
    </row>
    <row r="775" spans="1:14" x14ac:dyDescent="0.35">
      <c r="A775" s="252">
        <v>44943</v>
      </c>
      <c r="B775" s="52">
        <v>0.45450231481481485</v>
      </c>
      <c r="C775" s="29">
        <v>367</v>
      </c>
      <c r="D775" s="29">
        <v>0.23860000000000001</v>
      </c>
      <c r="E775" s="29">
        <v>10.62</v>
      </c>
      <c r="F775" s="29">
        <v>8.2100000000000009</v>
      </c>
      <c r="G775" s="29">
        <v>5.5</v>
      </c>
      <c r="K775" s="28">
        <v>63</v>
      </c>
    </row>
    <row r="776" spans="1:14" x14ac:dyDescent="0.35">
      <c r="A776" s="252">
        <v>44953</v>
      </c>
      <c r="B776" s="52">
        <v>0.4498611111111111</v>
      </c>
      <c r="C776" s="29">
        <v>32.200000000000003</v>
      </c>
      <c r="D776" s="29">
        <v>2.1000000000000001E-2</v>
      </c>
      <c r="E776" s="29">
        <v>15.4</v>
      </c>
      <c r="F776" s="29">
        <v>8.34</v>
      </c>
      <c r="G776" s="29">
        <v>1.4</v>
      </c>
      <c r="K776" s="28">
        <v>75</v>
      </c>
    </row>
    <row r="777" spans="1:14" x14ac:dyDescent="0.35">
      <c r="A777" s="252">
        <v>44956</v>
      </c>
      <c r="B777" s="55">
        <v>0.36032407407407407</v>
      </c>
      <c r="C777" s="29">
        <v>703</v>
      </c>
      <c r="D777" s="29">
        <v>0.45700000000000002</v>
      </c>
      <c r="E777" s="29">
        <v>14.91</v>
      </c>
      <c r="F777" s="29">
        <v>8.4600000000000009</v>
      </c>
      <c r="G777" s="29">
        <v>2.8</v>
      </c>
      <c r="K777" s="28">
        <v>97</v>
      </c>
      <c r="L777" s="45">
        <f>AVERAGE(K773:K777)</f>
        <v>102.8</v>
      </c>
      <c r="M777" s="46">
        <f>GEOMEAN(K773:K777)</f>
        <v>75.006804098667757</v>
      </c>
      <c r="N777" s="47" t="s">
        <v>286</v>
      </c>
    </row>
    <row r="778" spans="1:14" x14ac:dyDescent="0.35">
      <c r="A778" s="252">
        <v>44963</v>
      </c>
      <c r="B778" s="55">
        <v>0.38482638888888893</v>
      </c>
      <c r="C778" s="29">
        <v>672</v>
      </c>
      <c r="D778" s="29">
        <v>0.43680000000000002</v>
      </c>
      <c r="E778" s="29">
        <v>18.41</v>
      </c>
      <c r="F778" s="29">
        <v>8.23</v>
      </c>
      <c r="G778" s="29">
        <v>3</v>
      </c>
      <c r="K778" s="28">
        <v>31</v>
      </c>
    </row>
    <row r="779" spans="1:14" x14ac:dyDescent="0.35">
      <c r="A779" s="252">
        <v>44966</v>
      </c>
      <c r="B779" s="55">
        <v>0.3991319444444445</v>
      </c>
      <c r="C779" s="29">
        <v>606</v>
      </c>
      <c r="D779" s="29">
        <v>0.39389999999999997</v>
      </c>
      <c r="E779" s="29">
        <v>13.81</v>
      </c>
      <c r="F779" s="29">
        <v>8.1300000000000008</v>
      </c>
      <c r="G779" s="29">
        <v>5.7</v>
      </c>
      <c r="K779" s="28">
        <v>369</v>
      </c>
    </row>
    <row r="780" spans="1:14" x14ac:dyDescent="0.35">
      <c r="A780" s="252">
        <v>44972</v>
      </c>
      <c r="B780" s="55">
        <v>0.38082175925925926</v>
      </c>
      <c r="C780" s="29">
        <v>659</v>
      </c>
      <c r="D780" s="29">
        <v>0.42830000000000001</v>
      </c>
      <c r="E780" s="29">
        <v>14.13</v>
      </c>
      <c r="F780" s="29">
        <v>8.06</v>
      </c>
      <c r="G780" s="29">
        <v>6.2</v>
      </c>
      <c r="K780" s="28">
        <v>52</v>
      </c>
    </row>
    <row r="781" spans="1:14" x14ac:dyDescent="0.35">
      <c r="A781" s="252">
        <v>44978</v>
      </c>
      <c r="B781" s="55">
        <v>0.39766203703703701</v>
      </c>
      <c r="C781" s="29">
        <v>659</v>
      </c>
      <c r="D781" s="29">
        <v>0.42830000000000001</v>
      </c>
      <c r="E781" s="29">
        <v>12.46</v>
      </c>
      <c r="F781" s="29">
        <v>8.44</v>
      </c>
      <c r="G781" s="29">
        <v>6.7</v>
      </c>
      <c r="K781" s="28">
        <v>10</v>
      </c>
    </row>
    <row r="782" spans="1:14" x14ac:dyDescent="0.35">
      <c r="A782" s="252">
        <v>44984</v>
      </c>
      <c r="B782" s="55">
        <v>0.39680555555555558</v>
      </c>
      <c r="C782" s="29">
        <v>665</v>
      </c>
      <c r="D782" s="29">
        <v>0.43230000000000002</v>
      </c>
      <c r="E782" s="29">
        <v>10.37</v>
      </c>
      <c r="F782" s="29">
        <v>8.59</v>
      </c>
      <c r="G782" s="29">
        <v>8.6</v>
      </c>
      <c r="K782" s="28">
        <v>10</v>
      </c>
      <c r="L782" s="45">
        <f>AVERAGE(K778:K782)</f>
        <v>94.4</v>
      </c>
      <c r="M782" s="46">
        <f>GEOMEAN(K778:K782)</f>
        <v>35.882135405354553</v>
      </c>
      <c r="N782" s="47" t="s">
        <v>287</v>
      </c>
    </row>
    <row r="783" spans="1:14" x14ac:dyDescent="0.35">
      <c r="A783" s="252">
        <v>44991</v>
      </c>
      <c r="B783" s="55">
        <v>0.39339120370370373</v>
      </c>
      <c r="C783" s="94">
        <v>603</v>
      </c>
      <c r="D783" s="94">
        <v>0.39190000000000003</v>
      </c>
      <c r="E783" s="94">
        <v>11.98</v>
      </c>
      <c r="F783" s="94">
        <v>8.4499999999999993</v>
      </c>
      <c r="G783" s="94">
        <v>8.6</v>
      </c>
      <c r="K783" s="28">
        <v>146</v>
      </c>
    </row>
    <row r="784" spans="1:14" x14ac:dyDescent="0.35">
      <c r="A784" s="252">
        <v>44994</v>
      </c>
      <c r="B784" s="55">
        <v>0.39972222222222226</v>
      </c>
      <c r="C784" s="94">
        <v>612</v>
      </c>
      <c r="D784" s="94">
        <v>0.39779999999999999</v>
      </c>
      <c r="E784" s="94">
        <v>12.87</v>
      </c>
      <c r="F784" s="94">
        <v>8.4499999999999993</v>
      </c>
      <c r="G784" s="94">
        <v>7.8</v>
      </c>
      <c r="K784" s="28">
        <v>20</v>
      </c>
    </row>
    <row r="785" spans="1:38" x14ac:dyDescent="0.35">
      <c r="A785" s="252">
        <v>44999</v>
      </c>
      <c r="B785" s="55">
        <v>0.38663194444444443</v>
      </c>
      <c r="C785" s="29">
        <v>584</v>
      </c>
      <c r="D785" s="29">
        <v>0.37959999999999999</v>
      </c>
      <c r="E785" s="29">
        <v>14.68</v>
      </c>
      <c r="F785" s="29">
        <v>8.0299999999999994</v>
      </c>
      <c r="G785" s="29">
        <v>6.6</v>
      </c>
      <c r="K785" s="28">
        <v>41</v>
      </c>
    </row>
    <row r="786" spans="1:38" x14ac:dyDescent="0.35">
      <c r="A786" s="252">
        <v>45006</v>
      </c>
      <c r="B786" s="55">
        <v>0.40383101851851855</v>
      </c>
      <c r="C786" s="29">
        <v>586</v>
      </c>
      <c r="D786" s="29">
        <v>0.38090000000000002</v>
      </c>
      <c r="E786" s="29">
        <v>11.19</v>
      </c>
      <c r="F786" s="29">
        <v>8.09</v>
      </c>
      <c r="G786" s="29">
        <v>7.4</v>
      </c>
      <c r="K786" s="36">
        <v>10</v>
      </c>
      <c r="O786" s="39" t="s">
        <v>115</v>
      </c>
      <c r="P786" s="28">
        <v>61.8</v>
      </c>
      <c r="Q786" s="39" t="s">
        <v>115</v>
      </c>
      <c r="R786" s="39" t="s">
        <v>115</v>
      </c>
      <c r="S786" s="39" t="s">
        <v>115</v>
      </c>
      <c r="T786" s="39" t="s">
        <v>115</v>
      </c>
      <c r="U786" s="39" t="s">
        <v>115</v>
      </c>
      <c r="V786" s="39" t="s">
        <v>115</v>
      </c>
      <c r="W786" s="39" t="s">
        <v>115</v>
      </c>
      <c r="X786" s="28">
        <v>45.4</v>
      </c>
      <c r="Y786" s="39" t="s">
        <v>115</v>
      </c>
      <c r="Z786" s="28">
        <v>1.3</v>
      </c>
      <c r="AA786" s="39" t="s">
        <v>115</v>
      </c>
      <c r="AB786" s="28">
        <v>28.7</v>
      </c>
      <c r="AC786" s="39" t="s">
        <v>115</v>
      </c>
      <c r="AD786" s="28">
        <v>227</v>
      </c>
      <c r="AE786" s="39" t="s">
        <v>115</v>
      </c>
      <c r="AF786" s="28">
        <v>27.3</v>
      </c>
      <c r="AG786" s="28">
        <v>207</v>
      </c>
      <c r="AH786" s="28">
        <v>57100</v>
      </c>
      <c r="AI786" s="28">
        <v>20600</v>
      </c>
      <c r="AJ786" s="39" t="s">
        <v>115</v>
      </c>
      <c r="AK786" s="39" t="s">
        <v>115</v>
      </c>
      <c r="AL786" s="39" t="s">
        <v>115</v>
      </c>
    </row>
    <row r="787" spans="1:38" x14ac:dyDescent="0.35">
      <c r="A787" s="252">
        <v>45015</v>
      </c>
      <c r="B787" s="52">
        <v>0.43667824074074074</v>
      </c>
      <c r="C787" s="29">
        <v>346.3</v>
      </c>
      <c r="D787" s="29">
        <v>0.22509999999999999</v>
      </c>
      <c r="E787" s="29">
        <v>10.61</v>
      </c>
      <c r="F787" s="29">
        <v>8.4700000000000006</v>
      </c>
      <c r="G787" s="29">
        <v>7.7</v>
      </c>
      <c r="H787" s="29">
        <v>753.1</v>
      </c>
      <c r="K787" s="28">
        <v>10</v>
      </c>
      <c r="L787" s="45">
        <f>AVERAGE(K783:K787)</f>
        <v>45.4</v>
      </c>
      <c r="M787" s="46">
        <f>GEOMEAN(K783:K787)</f>
        <v>26.03954201903246</v>
      </c>
      <c r="N787" s="47" t="s">
        <v>288</v>
      </c>
    </row>
    <row r="788" spans="1:38" x14ac:dyDescent="0.35">
      <c r="A788" s="252">
        <v>45021</v>
      </c>
      <c r="B788" s="55">
        <v>0.36790509259259258</v>
      </c>
      <c r="C788" s="29">
        <v>510</v>
      </c>
      <c r="D788" s="29">
        <v>0.33150000000000002</v>
      </c>
      <c r="E788" s="29">
        <v>9.17</v>
      </c>
      <c r="F788" s="29">
        <v>8.02</v>
      </c>
      <c r="G788" s="29">
        <v>14.1</v>
      </c>
      <c r="H788" s="29">
        <v>752.8</v>
      </c>
      <c r="K788" s="28">
        <v>20</v>
      </c>
    </row>
    <row r="789" spans="1:38" x14ac:dyDescent="0.35">
      <c r="A789" s="252">
        <v>45026</v>
      </c>
      <c r="B789" s="52">
        <v>0.46990740740740744</v>
      </c>
      <c r="C789" s="29">
        <v>310.7</v>
      </c>
      <c r="D789" s="29">
        <v>0.20200000000000001</v>
      </c>
      <c r="E789" s="29">
        <v>10.99</v>
      </c>
      <c r="F789" s="29">
        <v>8.27</v>
      </c>
      <c r="G789" s="29">
        <v>12.9</v>
      </c>
      <c r="H789" s="29">
        <v>753</v>
      </c>
      <c r="K789" s="28">
        <v>31</v>
      </c>
    </row>
    <row r="790" spans="1:38" x14ac:dyDescent="0.35">
      <c r="A790" s="252">
        <v>45029</v>
      </c>
      <c r="B790" s="52">
        <v>0.44144675925925925</v>
      </c>
      <c r="C790" s="29">
        <v>435.6</v>
      </c>
      <c r="D790" s="29">
        <v>0.28320000000000001</v>
      </c>
      <c r="E790" s="29">
        <v>10.38</v>
      </c>
      <c r="F790" s="29">
        <v>8.6199999999999992</v>
      </c>
      <c r="G790" s="29">
        <v>14.9</v>
      </c>
      <c r="H790" s="29">
        <v>753.1</v>
      </c>
      <c r="K790" s="28">
        <v>10</v>
      </c>
    </row>
    <row r="791" spans="1:38" x14ac:dyDescent="0.35">
      <c r="A791" s="252">
        <v>45034</v>
      </c>
      <c r="B791" s="55">
        <v>0.36541666666666667</v>
      </c>
      <c r="C791" s="29">
        <v>447.9</v>
      </c>
      <c r="D791" s="29">
        <v>0.29120000000000001</v>
      </c>
      <c r="E791" s="29">
        <v>14.22</v>
      </c>
      <c r="F791" s="29">
        <v>8</v>
      </c>
      <c r="G791" s="29">
        <v>9.9</v>
      </c>
      <c r="H791" s="29">
        <v>752.8</v>
      </c>
      <c r="K791" s="28">
        <v>41</v>
      </c>
    </row>
    <row r="792" spans="1:38" x14ac:dyDescent="0.35">
      <c r="A792" s="252">
        <v>45042</v>
      </c>
      <c r="B792" s="52">
        <v>0.46254629629629629</v>
      </c>
      <c r="C792" s="29">
        <v>386.1</v>
      </c>
      <c r="D792" s="29">
        <v>0.25090000000000001</v>
      </c>
      <c r="E792" s="29">
        <v>12.8</v>
      </c>
      <c r="F792" s="29">
        <v>8.01</v>
      </c>
      <c r="G792" s="29">
        <v>12.2</v>
      </c>
      <c r="H792" s="29">
        <v>752.8</v>
      </c>
      <c r="K792" s="28">
        <v>30</v>
      </c>
      <c r="L792" s="45">
        <f>AVERAGE(K788:K792)</f>
        <v>26.4</v>
      </c>
      <c r="M792" s="46">
        <f>GEOMEAN(K788:K792)</f>
        <v>23.793556384649641</v>
      </c>
      <c r="N792" s="47" t="s">
        <v>289</v>
      </c>
    </row>
    <row r="793" spans="1:38" x14ac:dyDescent="0.35">
      <c r="A793" s="252">
        <v>45047</v>
      </c>
      <c r="B793" s="55">
        <v>0.38490740740740742</v>
      </c>
      <c r="C793" s="29">
        <v>533</v>
      </c>
      <c r="D793" s="29">
        <v>0.34639999999999999</v>
      </c>
      <c r="E793" s="29">
        <v>9.1</v>
      </c>
      <c r="F793" s="29">
        <v>8.0299999999999994</v>
      </c>
      <c r="G793" s="29">
        <v>11.7</v>
      </c>
      <c r="K793" s="28">
        <v>121</v>
      </c>
    </row>
    <row r="794" spans="1:38" x14ac:dyDescent="0.35">
      <c r="A794" s="252">
        <v>45050</v>
      </c>
      <c r="B794" s="55">
        <v>0.44092592592592594</v>
      </c>
      <c r="C794" s="29">
        <v>499463</v>
      </c>
      <c r="D794" s="29">
        <v>324.67500000000001</v>
      </c>
      <c r="E794" s="29">
        <v>0.12</v>
      </c>
      <c r="F794" s="29">
        <v>8.06</v>
      </c>
      <c r="G794" s="29">
        <v>13.2</v>
      </c>
      <c r="K794" s="28">
        <v>41</v>
      </c>
    </row>
    <row r="795" spans="1:38" x14ac:dyDescent="0.35">
      <c r="A795" s="252">
        <v>45056</v>
      </c>
      <c r="B795" s="55">
        <v>0.37421296296296297</v>
      </c>
      <c r="C795" s="29">
        <v>538</v>
      </c>
      <c r="D795" s="29">
        <v>0.34970000000000001</v>
      </c>
      <c r="E795" s="29">
        <v>9.24</v>
      </c>
      <c r="F795" s="29">
        <v>8.02</v>
      </c>
      <c r="G795" s="29">
        <v>18</v>
      </c>
      <c r="K795" s="28">
        <v>109</v>
      </c>
    </row>
    <row r="796" spans="1:38" x14ac:dyDescent="0.35">
      <c r="A796" s="252">
        <v>45061</v>
      </c>
      <c r="B796" s="55">
        <v>0.39141203703703703</v>
      </c>
      <c r="C796" s="29">
        <v>547</v>
      </c>
      <c r="D796" s="29">
        <v>0.35749999999999998</v>
      </c>
      <c r="E796" s="29">
        <v>5.49</v>
      </c>
      <c r="F796" s="29">
        <v>7.96</v>
      </c>
      <c r="G796" s="29">
        <v>20.8</v>
      </c>
      <c r="K796" s="28">
        <v>253</v>
      </c>
    </row>
    <row r="797" spans="1:38" x14ac:dyDescent="0.35">
      <c r="A797" s="252">
        <v>45070</v>
      </c>
      <c r="B797" s="55">
        <v>0.36488425925925921</v>
      </c>
      <c r="C797" s="29">
        <v>568</v>
      </c>
      <c r="D797" s="29">
        <v>0.3705</v>
      </c>
      <c r="E797" s="29">
        <v>4.47</v>
      </c>
      <c r="F797" s="29">
        <v>7.93</v>
      </c>
      <c r="G797" s="29">
        <v>22.7</v>
      </c>
      <c r="K797" s="28">
        <v>231</v>
      </c>
      <c r="L797" s="45">
        <f>AVERAGE(K793:K797)</f>
        <v>151</v>
      </c>
      <c r="M797" s="46">
        <f>GEOMEAN(K793:K797)</f>
        <v>125.87678589156822</v>
      </c>
      <c r="N797" s="47" t="s">
        <v>290</v>
      </c>
    </row>
    <row r="798" spans="1:38" x14ac:dyDescent="0.35">
      <c r="A798" s="252">
        <v>45082</v>
      </c>
      <c r="B798" s="55">
        <v>0.37474537037037042</v>
      </c>
      <c r="C798" s="29">
        <v>605</v>
      </c>
      <c r="D798" s="29">
        <v>0.39</v>
      </c>
      <c r="E798" s="29">
        <v>4.05</v>
      </c>
      <c r="F798" s="29">
        <v>7.71</v>
      </c>
      <c r="G798" s="29">
        <v>22.9</v>
      </c>
      <c r="K798" s="28">
        <v>187</v>
      </c>
    </row>
    <row r="799" spans="1:38" x14ac:dyDescent="0.35">
      <c r="A799" s="252">
        <v>45085</v>
      </c>
      <c r="B799" s="55">
        <v>0.38696759259259261</v>
      </c>
      <c r="C799" s="29">
        <v>588</v>
      </c>
      <c r="D799" s="29">
        <v>0.38350000000000001</v>
      </c>
      <c r="E799" s="29">
        <v>7.57</v>
      </c>
      <c r="F799" s="29">
        <v>7.78</v>
      </c>
      <c r="G799" s="29">
        <v>22.1</v>
      </c>
      <c r="K799" s="29">
        <v>379</v>
      </c>
    </row>
    <row r="800" spans="1:38" x14ac:dyDescent="0.35">
      <c r="A800" s="252">
        <v>45091</v>
      </c>
      <c r="B800" s="55">
        <v>0.41111111111111115</v>
      </c>
      <c r="C800" s="29">
        <v>548</v>
      </c>
      <c r="D800" s="29">
        <v>0.35620000000000002</v>
      </c>
      <c r="E800" s="29">
        <v>4.28</v>
      </c>
      <c r="F800" s="29">
        <v>7.7</v>
      </c>
      <c r="G800" s="29">
        <v>18.8</v>
      </c>
      <c r="K800" s="29">
        <v>160</v>
      </c>
    </row>
    <row r="801" spans="1:38" x14ac:dyDescent="0.35">
      <c r="A801" s="252">
        <v>45097</v>
      </c>
      <c r="B801" s="52">
        <v>0.43607638888888883</v>
      </c>
      <c r="C801" s="29">
        <v>15.9</v>
      </c>
      <c r="D801" s="29">
        <v>1.04E-2</v>
      </c>
      <c r="E801" s="29">
        <v>6.43</v>
      </c>
      <c r="F801" s="29">
        <v>7.67</v>
      </c>
      <c r="G801" s="29">
        <v>23.3</v>
      </c>
      <c r="K801" s="29">
        <v>241</v>
      </c>
    </row>
    <row r="802" spans="1:38" x14ac:dyDescent="0.35">
      <c r="A802" s="252">
        <v>45105</v>
      </c>
      <c r="B802" s="55">
        <v>0.3643055555555556</v>
      </c>
      <c r="C802" s="29">
        <v>581</v>
      </c>
      <c r="D802" s="29">
        <v>0.377</v>
      </c>
      <c r="E802" s="29">
        <v>5.41</v>
      </c>
      <c r="F802" s="29">
        <v>7.66</v>
      </c>
      <c r="G802" s="29">
        <v>22</v>
      </c>
      <c r="K802" s="29">
        <v>249</v>
      </c>
      <c r="L802" s="45">
        <f>AVERAGE(K798:K802)</f>
        <v>243.2</v>
      </c>
      <c r="M802" s="46">
        <f>GEOMEAN(K798:K802)</f>
        <v>232.57521856725421</v>
      </c>
      <c r="N802" s="47" t="s">
        <v>291</v>
      </c>
    </row>
    <row r="803" spans="1:38" x14ac:dyDescent="0.35">
      <c r="A803" s="252">
        <v>45110</v>
      </c>
      <c r="B803" s="55">
        <v>0.37288194444444445</v>
      </c>
      <c r="C803" s="29">
        <v>542</v>
      </c>
      <c r="D803" s="29">
        <v>0.35099999999999998</v>
      </c>
      <c r="E803" s="29">
        <v>4.38</v>
      </c>
      <c r="F803" s="29">
        <v>7.67</v>
      </c>
      <c r="G803" s="29">
        <v>25</v>
      </c>
      <c r="K803" s="29">
        <v>345</v>
      </c>
    </row>
    <row r="804" spans="1:38" x14ac:dyDescent="0.35">
      <c r="A804" s="252">
        <v>45118</v>
      </c>
      <c r="B804" s="52">
        <v>0.41366898148148151</v>
      </c>
      <c r="C804" s="27">
        <v>491</v>
      </c>
      <c r="D804" s="27">
        <v>0.31919999999999998</v>
      </c>
      <c r="E804" s="28">
        <v>5.53</v>
      </c>
      <c r="F804" s="27">
        <v>7.73</v>
      </c>
      <c r="G804" s="27">
        <v>24.3</v>
      </c>
      <c r="K804" s="28">
        <v>110</v>
      </c>
    </row>
    <row r="805" spans="1:38" x14ac:dyDescent="0.35">
      <c r="A805" s="252">
        <v>45127</v>
      </c>
      <c r="B805" s="39" t="s">
        <v>292</v>
      </c>
      <c r="C805" s="29">
        <v>457.8</v>
      </c>
      <c r="D805" s="29">
        <v>0.29770000000000002</v>
      </c>
      <c r="E805" s="29">
        <v>5.42</v>
      </c>
      <c r="F805" s="29">
        <v>7.55</v>
      </c>
      <c r="G805" s="29">
        <v>26</v>
      </c>
      <c r="K805" s="28">
        <v>10</v>
      </c>
    </row>
    <row r="806" spans="1:38" x14ac:dyDescent="0.35">
      <c r="A806" s="252">
        <v>45133</v>
      </c>
      <c r="B806" s="55">
        <v>0.40373842592592596</v>
      </c>
      <c r="C806" s="29">
        <v>489</v>
      </c>
      <c r="D806" s="29">
        <v>0.31850000000000001</v>
      </c>
      <c r="E806" s="29">
        <v>5.66</v>
      </c>
      <c r="F806" s="29">
        <v>7.78</v>
      </c>
      <c r="G806" s="29">
        <v>26.9</v>
      </c>
      <c r="K806" s="28">
        <v>404</v>
      </c>
    </row>
    <row r="807" spans="1:38" x14ac:dyDescent="0.35">
      <c r="A807" s="252">
        <v>45138</v>
      </c>
      <c r="B807" s="55">
        <v>0.40982638888888889</v>
      </c>
      <c r="C807" s="29">
        <v>499.6</v>
      </c>
      <c r="D807" s="29">
        <v>0.32500000000000001</v>
      </c>
      <c r="E807" s="29">
        <v>4.2300000000000004</v>
      </c>
      <c r="F807" s="29">
        <v>7.82</v>
      </c>
      <c r="G807" s="29">
        <v>24.8</v>
      </c>
      <c r="K807" s="28">
        <v>75</v>
      </c>
      <c r="L807" s="45">
        <f>AVERAGE(K803:K807)</f>
        <v>188.8</v>
      </c>
      <c r="M807" s="46">
        <f>GEOMEAN(K803:K807)</f>
        <v>102.8326154343045</v>
      </c>
      <c r="N807" s="47" t="s">
        <v>293</v>
      </c>
      <c r="O807" s="28">
        <v>2.9</v>
      </c>
      <c r="P807" s="28">
        <v>67.8</v>
      </c>
      <c r="Q807" s="39" t="s">
        <v>115</v>
      </c>
      <c r="R807" s="39" t="s">
        <v>115</v>
      </c>
      <c r="S807" s="39" t="s">
        <v>115</v>
      </c>
      <c r="T807" s="39" t="s">
        <v>115</v>
      </c>
      <c r="U807" s="39" t="s">
        <v>115</v>
      </c>
      <c r="V807" s="39" t="s">
        <v>115</v>
      </c>
      <c r="W807" s="39" t="s">
        <v>115</v>
      </c>
      <c r="X807" s="28">
        <v>47.4</v>
      </c>
      <c r="Y807" s="39" t="s">
        <v>115</v>
      </c>
      <c r="Z807" s="39" t="s">
        <v>115</v>
      </c>
      <c r="AA807" s="39" t="s">
        <v>115</v>
      </c>
      <c r="AB807" s="28">
        <v>28.1</v>
      </c>
      <c r="AC807" s="39" t="s">
        <v>115</v>
      </c>
      <c r="AD807" s="28">
        <v>209</v>
      </c>
      <c r="AE807" s="39" t="s">
        <v>115</v>
      </c>
      <c r="AF807" s="28">
        <v>47.7</v>
      </c>
      <c r="AG807" s="28">
        <v>234</v>
      </c>
      <c r="AH807" s="28">
        <v>47800</v>
      </c>
      <c r="AI807" s="28">
        <v>21700</v>
      </c>
      <c r="AJ807" s="28">
        <v>3.6</v>
      </c>
      <c r="AK807" s="39" t="s">
        <v>115</v>
      </c>
      <c r="AL807" s="39" t="s">
        <v>115</v>
      </c>
    </row>
    <row r="808" spans="1:38" x14ac:dyDescent="0.35">
      <c r="A808" s="252">
        <v>45145</v>
      </c>
      <c r="B808" s="27" t="s">
        <v>294</v>
      </c>
      <c r="K808" s="28">
        <v>30</v>
      </c>
    </row>
    <row r="809" spans="1:38" x14ac:dyDescent="0.35">
      <c r="A809" s="252">
        <v>45148</v>
      </c>
      <c r="B809" s="52">
        <v>0.41883101851851851</v>
      </c>
      <c r="C809" s="29">
        <v>0.34200000000000003</v>
      </c>
      <c r="D809" s="29">
        <v>0.23200000000000001</v>
      </c>
      <c r="E809" s="29">
        <v>5.55</v>
      </c>
      <c r="F809" s="29">
        <v>7.76</v>
      </c>
      <c r="G809" s="29">
        <v>22.9</v>
      </c>
      <c r="K809" s="28">
        <v>1624</v>
      </c>
    </row>
    <row r="810" spans="1:38" x14ac:dyDescent="0.35">
      <c r="A810" s="252">
        <v>45154</v>
      </c>
      <c r="B810" s="55">
        <v>0.40403935185185186</v>
      </c>
      <c r="C810" s="29">
        <v>471.6</v>
      </c>
      <c r="D810" s="29">
        <v>0.30680000000000002</v>
      </c>
      <c r="E810" s="29">
        <v>8.85</v>
      </c>
      <c r="F810" s="29">
        <v>7.98</v>
      </c>
      <c r="G810" s="29">
        <v>24.2</v>
      </c>
      <c r="K810" s="28">
        <v>253</v>
      </c>
    </row>
    <row r="811" spans="1:38" x14ac:dyDescent="0.35">
      <c r="A811" s="252">
        <v>45160</v>
      </c>
      <c r="B811" s="55">
        <v>0.52754629629629635</v>
      </c>
      <c r="C811" s="29">
        <v>526</v>
      </c>
      <c r="D811" s="29">
        <v>0.34449999999999997</v>
      </c>
      <c r="E811" s="29">
        <v>7.78</v>
      </c>
      <c r="F811" s="29">
        <v>8.02</v>
      </c>
      <c r="G811" s="29">
        <v>27.7</v>
      </c>
      <c r="K811" s="28">
        <v>41</v>
      </c>
    </row>
    <row r="812" spans="1:38" x14ac:dyDescent="0.35">
      <c r="A812" s="252">
        <v>45166</v>
      </c>
      <c r="B812" s="59">
        <v>0.38125000000000003</v>
      </c>
      <c r="C812" s="29">
        <v>531</v>
      </c>
      <c r="D812" s="29">
        <v>0.34449999999999997</v>
      </c>
      <c r="E812" s="29">
        <v>4.01</v>
      </c>
      <c r="F812" s="29">
        <v>7.78</v>
      </c>
      <c r="G812" s="29">
        <v>23.8</v>
      </c>
      <c r="K812" s="28">
        <v>63</v>
      </c>
      <c r="L812" s="45">
        <f>AVERAGE(K808:K812)</f>
        <v>402.2</v>
      </c>
      <c r="M812" s="46">
        <f>GEOMEAN(K808:K812)</f>
        <v>126.06381372016732</v>
      </c>
      <c r="N812" s="47" t="s">
        <v>295</v>
      </c>
    </row>
    <row r="813" spans="1:38" x14ac:dyDescent="0.35">
      <c r="A813" s="252">
        <v>45176</v>
      </c>
      <c r="B813" s="258">
        <v>0.40013888888888888</v>
      </c>
      <c r="C813" s="29">
        <v>513</v>
      </c>
      <c r="D813" s="29">
        <v>0.33150000000000002</v>
      </c>
      <c r="E813" s="29">
        <v>4.1100000000000003</v>
      </c>
      <c r="F813" s="29">
        <v>7.62</v>
      </c>
      <c r="G813" s="29">
        <v>24.3</v>
      </c>
      <c r="K813" s="28">
        <v>52</v>
      </c>
    </row>
    <row r="814" spans="1:38" x14ac:dyDescent="0.35">
      <c r="A814" s="252">
        <v>45181</v>
      </c>
      <c r="B814" s="258">
        <v>0.40055555555555555</v>
      </c>
      <c r="C814" s="29">
        <v>531</v>
      </c>
      <c r="D814" s="29">
        <v>0.34449999999999997</v>
      </c>
      <c r="E814" s="29">
        <v>4.4000000000000004</v>
      </c>
      <c r="F814" s="29">
        <v>8.27</v>
      </c>
      <c r="G814" s="29">
        <v>23.5</v>
      </c>
      <c r="K814" s="28">
        <v>20</v>
      </c>
    </row>
    <row r="815" spans="1:38" x14ac:dyDescent="0.35">
      <c r="A815" s="252">
        <v>45187</v>
      </c>
      <c r="B815" s="52">
        <v>0.46884259259259259</v>
      </c>
      <c r="C815" s="29">
        <v>513</v>
      </c>
      <c r="D815" s="29">
        <v>333.7</v>
      </c>
      <c r="E815" s="29">
        <v>7.19</v>
      </c>
      <c r="F815" s="29">
        <v>7.87</v>
      </c>
      <c r="G815" s="29">
        <v>19.100000000000001</v>
      </c>
      <c r="K815" s="28">
        <v>52</v>
      </c>
    </row>
    <row r="816" spans="1:38" x14ac:dyDescent="0.35">
      <c r="A816" s="252">
        <v>45190</v>
      </c>
      <c r="B816" s="52">
        <v>0.39921296296296299</v>
      </c>
      <c r="C816" s="29">
        <v>511</v>
      </c>
      <c r="D816" s="29">
        <v>0.33210000000000001</v>
      </c>
      <c r="E816" s="29">
        <v>6.26</v>
      </c>
      <c r="F816" s="29">
        <v>8.09</v>
      </c>
      <c r="G816" s="29">
        <v>21.4</v>
      </c>
      <c r="K816" s="28">
        <v>63</v>
      </c>
    </row>
    <row r="817" spans="1:38" x14ac:dyDescent="0.35">
      <c r="A817" s="252">
        <v>45196</v>
      </c>
      <c r="B817" s="52">
        <v>0.36585648148148148</v>
      </c>
      <c r="C817" s="29">
        <v>502</v>
      </c>
      <c r="D817" s="29">
        <v>0.32629999999999998</v>
      </c>
      <c r="E817" s="29">
        <v>5.45</v>
      </c>
      <c r="F817" s="29">
        <v>7.86</v>
      </c>
      <c r="G817" s="29">
        <v>22.4</v>
      </c>
      <c r="K817" s="28">
        <v>146</v>
      </c>
      <c r="L817" s="45">
        <f>AVERAGE(K813:K817)</f>
        <v>66.599999999999994</v>
      </c>
      <c r="M817" s="46">
        <f>GEOMEAN(K813:K817)</f>
        <v>54.871397045980025</v>
      </c>
      <c r="N817" s="47" t="s">
        <v>296</v>
      </c>
    </row>
    <row r="818" spans="1:38" x14ac:dyDescent="0.35">
      <c r="A818" s="252">
        <v>45202</v>
      </c>
      <c r="B818" s="55">
        <v>0.46807870370370369</v>
      </c>
      <c r="C818" s="29">
        <v>493.7</v>
      </c>
      <c r="D818" s="29">
        <v>0.3211</v>
      </c>
      <c r="E818" s="29">
        <v>7.82</v>
      </c>
      <c r="F818" s="29">
        <v>8.11</v>
      </c>
      <c r="G818" s="29">
        <v>22.1</v>
      </c>
      <c r="K818" s="28">
        <v>41</v>
      </c>
    </row>
    <row r="819" spans="1:38" x14ac:dyDescent="0.35">
      <c r="A819" s="252">
        <v>45210</v>
      </c>
      <c r="B819" s="55">
        <v>0.39181712962962961</v>
      </c>
      <c r="C819" s="29">
        <v>534</v>
      </c>
      <c r="D819" s="29">
        <v>0.34710000000000002</v>
      </c>
      <c r="E819" s="29">
        <v>12.74</v>
      </c>
      <c r="F819" s="29">
        <v>7.93</v>
      </c>
      <c r="G819" s="29">
        <v>13.8</v>
      </c>
      <c r="K819" s="28">
        <v>84</v>
      </c>
    </row>
    <row r="820" spans="1:38" x14ac:dyDescent="0.35">
      <c r="A820" s="248">
        <v>45222</v>
      </c>
      <c r="B820" s="55">
        <v>0.44246527777777778</v>
      </c>
      <c r="C820" s="29">
        <v>528</v>
      </c>
      <c r="D820" s="29">
        <v>0.34300000000000003</v>
      </c>
      <c r="E820" s="29">
        <v>9.35</v>
      </c>
      <c r="F820" s="29">
        <v>7.94</v>
      </c>
      <c r="G820" s="29">
        <v>12.2</v>
      </c>
      <c r="H820" s="48"/>
      <c r="I820" s="29" t="s">
        <v>253</v>
      </c>
      <c r="J820" s="29"/>
      <c r="K820" s="48">
        <v>52</v>
      </c>
    </row>
    <row r="821" spans="1:38" x14ac:dyDescent="0.35">
      <c r="A821" s="248">
        <v>45224</v>
      </c>
      <c r="B821" s="55" t="s">
        <v>297</v>
      </c>
      <c r="C821" s="29"/>
      <c r="D821" s="29"/>
      <c r="E821" s="29"/>
      <c r="F821" s="29"/>
      <c r="G821" s="29"/>
      <c r="K821" s="28">
        <v>41</v>
      </c>
    </row>
    <row r="822" spans="1:38" x14ac:dyDescent="0.35">
      <c r="A822" s="252">
        <v>45230</v>
      </c>
      <c r="B822" s="58">
        <v>0.39258101851851851</v>
      </c>
      <c r="C822" s="29">
        <v>523</v>
      </c>
      <c r="D822" s="29">
        <v>0.34</v>
      </c>
      <c r="E822" s="29">
        <v>11.13</v>
      </c>
      <c r="F822" s="29">
        <v>7.72</v>
      </c>
      <c r="G822" s="29">
        <v>10.1</v>
      </c>
      <c r="K822" s="28">
        <v>52</v>
      </c>
      <c r="L822" s="45">
        <f>AVERAGE(K818:K822)</f>
        <v>54</v>
      </c>
      <c r="M822" s="46">
        <f>GEOMEAN(K818:K822)</f>
        <v>52.044008287577114</v>
      </c>
      <c r="N822" s="47" t="s">
        <v>298</v>
      </c>
    </row>
    <row r="823" spans="1:38" x14ac:dyDescent="0.35">
      <c r="A823" s="252">
        <v>45238</v>
      </c>
      <c r="B823" s="58">
        <v>0.50491898148148151</v>
      </c>
      <c r="C823" s="29">
        <v>567</v>
      </c>
      <c r="D823" s="29">
        <v>0.36830000000000002</v>
      </c>
      <c r="E823" s="29">
        <v>9.5500000000000007</v>
      </c>
      <c r="F823" s="29">
        <v>7.96</v>
      </c>
      <c r="G823" s="29">
        <v>12.8</v>
      </c>
      <c r="K823" s="28">
        <v>52</v>
      </c>
    </row>
    <row r="824" spans="1:38" x14ac:dyDescent="0.35">
      <c r="A824" s="252">
        <v>45243</v>
      </c>
      <c r="B824" s="55">
        <v>0.38723379629629634</v>
      </c>
      <c r="C824" s="29">
        <v>559</v>
      </c>
      <c r="D824" s="29">
        <v>0.3634</v>
      </c>
      <c r="E824" s="29">
        <v>12.56</v>
      </c>
      <c r="F824" s="29">
        <v>7.87</v>
      </c>
      <c r="G824" s="29">
        <v>8.5</v>
      </c>
      <c r="K824" s="28">
        <v>1210</v>
      </c>
    </row>
    <row r="825" spans="1:38" x14ac:dyDescent="0.35">
      <c r="A825" s="252">
        <v>45246</v>
      </c>
      <c r="B825" s="52">
        <v>5.4467592592592595E-2</v>
      </c>
      <c r="C825" s="29">
        <v>6.2</v>
      </c>
      <c r="D825" s="29">
        <v>4.0000000000000001E-3</v>
      </c>
      <c r="E825" s="29">
        <v>12.73</v>
      </c>
      <c r="F825" s="29">
        <v>7.56</v>
      </c>
      <c r="G825" s="29">
        <v>10.6</v>
      </c>
      <c r="K825" s="28">
        <v>30</v>
      </c>
    </row>
    <row r="826" spans="1:38" x14ac:dyDescent="0.35">
      <c r="A826" s="248">
        <v>45250</v>
      </c>
      <c r="B826" s="52">
        <v>0.41015046296296293</v>
      </c>
      <c r="C826" s="29">
        <v>571</v>
      </c>
      <c r="D826" s="29">
        <v>0.37109999999999999</v>
      </c>
      <c r="E826" s="29">
        <v>10.74</v>
      </c>
      <c r="F826" s="29">
        <v>7.74</v>
      </c>
      <c r="G826" s="29">
        <v>8</v>
      </c>
      <c r="K826" s="28">
        <v>30</v>
      </c>
      <c r="O826" s="39" t="s">
        <v>115</v>
      </c>
      <c r="P826" s="28">
        <v>66.3</v>
      </c>
      <c r="Q826" s="39" t="s">
        <v>115</v>
      </c>
      <c r="R826" s="39" t="s">
        <v>115</v>
      </c>
      <c r="S826" s="39" t="s">
        <v>115</v>
      </c>
      <c r="T826" s="39" t="s">
        <v>115</v>
      </c>
      <c r="U826" s="39" t="s">
        <v>115</v>
      </c>
      <c r="V826" s="39" t="s">
        <v>115</v>
      </c>
      <c r="W826" s="39" t="s">
        <v>115</v>
      </c>
      <c r="X826" s="28">
        <v>52.8</v>
      </c>
      <c r="Y826" s="39" t="s">
        <v>115</v>
      </c>
      <c r="Z826" s="39" t="s">
        <v>115</v>
      </c>
      <c r="AA826" s="39" t="s">
        <v>115</v>
      </c>
      <c r="AB826" s="28">
        <v>28.1</v>
      </c>
      <c r="AC826" s="39" t="s">
        <v>115</v>
      </c>
      <c r="AD826" s="28">
        <v>232</v>
      </c>
      <c r="AE826" s="39" t="s">
        <v>115</v>
      </c>
      <c r="AF826" s="28">
        <v>12.7</v>
      </c>
      <c r="AG826" s="39" t="s">
        <v>115</v>
      </c>
      <c r="AH826" s="28">
        <v>52700</v>
      </c>
      <c r="AI826" s="28">
        <v>24400</v>
      </c>
      <c r="AJ826" s="39">
        <v>3.9</v>
      </c>
      <c r="AK826" s="39" t="s">
        <v>115</v>
      </c>
      <c r="AL826" s="39" t="s">
        <v>115</v>
      </c>
    </row>
    <row r="827" spans="1:38" x14ac:dyDescent="0.35">
      <c r="A827" s="248">
        <v>45260</v>
      </c>
      <c r="B827" s="58">
        <v>0.40415509259259258</v>
      </c>
      <c r="C827" s="29">
        <v>569</v>
      </c>
      <c r="D827" s="29">
        <v>0.37009999999999998</v>
      </c>
      <c r="E827" s="29">
        <v>15.25</v>
      </c>
      <c r="F827" s="29">
        <v>7.45</v>
      </c>
      <c r="G827" s="29">
        <v>2.2999999999999998</v>
      </c>
      <c r="K827" s="28">
        <v>52</v>
      </c>
      <c r="L827" s="45">
        <f>AVERAGE(K823:K827)</f>
        <v>274.8</v>
      </c>
      <c r="M827" s="46">
        <f>GEOMEAN(K823:K827)</f>
        <v>78.308140868489247</v>
      </c>
      <c r="N827" s="47" t="s">
        <v>299</v>
      </c>
    </row>
    <row r="828" spans="1:38" x14ac:dyDescent="0.35">
      <c r="A828" s="248">
        <v>45264</v>
      </c>
      <c r="B828" s="259">
        <v>0.43987268518518513</v>
      </c>
      <c r="C828" s="29">
        <v>587</v>
      </c>
      <c r="D828" s="29">
        <v>0.38150000000000001</v>
      </c>
      <c r="E828" s="29">
        <v>10.37</v>
      </c>
      <c r="F828" s="29">
        <v>8.06</v>
      </c>
      <c r="G828" s="29">
        <v>6.6</v>
      </c>
      <c r="K828" s="28">
        <v>213</v>
      </c>
    </row>
    <row r="829" spans="1:38" x14ac:dyDescent="0.35">
      <c r="A829" s="248">
        <v>45267</v>
      </c>
      <c r="B829" s="52">
        <v>0.41600694444444447</v>
      </c>
      <c r="C829" s="29">
        <v>627</v>
      </c>
      <c r="D829" s="29">
        <v>0.4073</v>
      </c>
      <c r="E829" s="29">
        <v>13.54</v>
      </c>
      <c r="F829" s="29">
        <v>7.9</v>
      </c>
      <c r="G829" s="29">
        <v>4.8</v>
      </c>
      <c r="K829" s="28">
        <v>52</v>
      </c>
    </row>
    <row r="830" spans="1:38" x14ac:dyDescent="0.35">
      <c r="A830" s="248">
        <v>45279</v>
      </c>
      <c r="B830" s="52">
        <v>0.4148958333333333</v>
      </c>
      <c r="C830" s="29">
        <v>618</v>
      </c>
      <c r="D830" s="29">
        <v>0.40150000000000002</v>
      </c>
      <c r="E830" s="29">
        <v>13.45</v>
      </c>
      <c r="F830" s="29">
        <v>8.3000000000000007</v>
      </c>
      <c r="G830" s="29">
        <v>2.9</v>
      </c>
      <c r="K830" s="28">
        <v>119</v>
      </c>
    </row>
    <row r="831" spans="1:38" x14ac:dyDescent="0.35">
      <c r="A831" s="248">
        <v>45281</v>
      </c>
      <c r="B831" s="52">
        <v>0.49333333333333335</v>
      </c>
      <c r="C831" s="29">
        <v>606</v>
      </c>
      <c r="D831" s="29">
        <v>0.39369999999999999</v>
      </c>
      <c r="E831" s="29">
        <v>15.88</v>
      </c>
      <c r="F831" s="29">
        <v>8.18</v>
      </c>
      <c r="G831" s="29">
        <v>2.8</v>
      </c>
    </row>
    <row r="832" spans="1:38" x14ac:dyDescent="0.35">
      <c r="A832" s="248">
        <v>45288</v>
      </c>
      <c r="B832" s="58">
        <v>0.42707175925925928</v>
      </c>
      <c r="C832" s="29">
        <v>609</v>
      </c>
      <c r="D832" s="29">
        <v>0.39589999999999997</v>
      </c>
      <c r="E832" s="29">
        <v>12.43</v>
      </c>
      <c r="F832" s="29">
        <v>8.14</v>
      </c>
      <c r="G832" s="29">
        <v>7</v>
      </c>
      <c r="H832" s="29">
        <v>739.6</v>
      </c>
      <c r="I832" s="29" t="s">
        <v>253</v>
      </c>
      <c r="J832" s="48"/>
      <c r="K832" s="28">
        <v>62</v>
      </c>
      <c r="L832" s="45">
        <f>AVERAGE(K828:K832)</f>
        <v>111.5</v>
      </c>
      <c r="M832" s="46">
        <f>GEOMEAN(K828:K832)</f>
        <v>95.078079224639438</v>
      </c>
      <c r="N832" s="47" t="s">
        <v>300</v>
      </c>
    </row>
    <row r="833" spans="1:7" x14ac:dyDescent="0.35">
      <c r="A833" s="252"/>
      <c r="B833" s="52"/>
      <c r="C833" s="29"/>
      <c r="D833" s="29"/>
      <c r="E833" s="29"/>
      <c r="F833" s="29"/>
      <c r="G833" s="29"/>
    </row>
    <row r="834" spans="1:7" x14ac:dyDescent="0.35">
      <c r="A834" s="252"/>
      <c r="B834" s="52"/>
      <c r="C834" s="29"/>
      <c r="D834" s="29"/>
      <c r="E834" s="29"/>
      <c r="F834" s="29"/>
      <c r="G834" s="29"/>
    </row>
    <row r="835" spans="1:7" x14ac:dyDescent="0.35">
      <c r="A835" s="252"/>
      <c r="B835" s="52"/>
      <c r="C835" s="29"/>
      <c r="D835" s="29"/>
      <c r="E835" s="29"/>
      <c r="F835" s="29"/>
      <c r="G835" s="29"/>
    </row>
    <row r="836" spans="1:7" x14ac:dyDescent="0.35">
      <c r="A836" s="252"/>
      <c r="B836" s="55"/>
      <c r="C836" s="29"/>
      <c r="D836" s="29"/>
      <c r="E836" s="29"/>
      <c r="F836" s="29"/>
      <c r="G836" s="29"/>
    </row>
    <row r="842" spans="1:7" x14ac:dyDescent="0.35">
      <c r="G842" s="29"/>
    </row>
    <row r="843" spans="1:7" x14ac:dyDescent="0.35">
      <c r="G843" s="29"/>
    </row>
    <row r="844" spans="1:7" x14ac:dyDescent="0.35">
      <c r="G844" s="29"/>
    </row>
    <row r="845" spans="1:7" x14ac:dyDescent="0.35">
      <c r="G845" s="29"/>
    </row>
    <row r="846" spans="1:7" x14ac:dyDescent="0.35">
      <c r="G846" s="29"/>
    </row>
    <row r="847" spans="1:7" x14ac:dyDescent="0.35">
      <c r="G847" s="29"/>
    </row>
    <row r="848" spans="1:7" x14ac:dyDescent="0.35">
      <c r="G848" s="29"/>
    </row>
    <row r="849" spans="7:7" x14ac:dyDescent="0.35">
      <c r="G849" s="29"/>
    </row>
    <row r="850" spans="7:7" x14ac:dyDescent="0.35">
      <c r="G850" s="29"/>
    </row>
    <row r="851" spans="7:7" x14ac:dyDescent="0.35">
      <c r="G851" s="29"/>
    </row>
    <row r="852" spans="7:7" x14ac:dyDescent="0.35">
      <c r="G852" s="29"/>
    </row>
    <row r="853" spans="7:7" x14ac:dyDescent="0.35">
      <c r="G853" s="29"/>
    </row>
    <row r="854" spans="7:7" x14ac:dyDescent="0.35">
      <c r="G854" s="29"/>
    </row>
    <row r="855" spans="7:7" x14ac:dyDescent="0.35">
      <c r="G855" s="29"/>
    </row>
    <row r="856" spans="7:7" x14ac:dyDescent="0.35">
      <c r="G856" s="29"/>
    </row>
    <row r="857" spans="7:7" x14ac:dyDescent="0.35">
      <c r="G857" s="29"/>
    </row>
    <row r="858" spans="7:7" x14ac:dyDescent="0.35">
      <c r="G858" s="29"/>
    </row>
    <row r="859" spans="7:7" x14ac:dyDescent="0.35">
      <c r="G859" s="29"/>
    </row>
    <row r="860" spans="7:7" x14ac:dyDescent="0.35">
      <c r="G860" s="29"/>
    </row>
    <row r="861" spans="7:7" x14ac:dyDescent="0.35">
      <c r="G861" s="29"/>
    </row>
    <row r="862" spans="7:7" x14ac:dyDescent="0.35">
      <c r="G862" s="29"/>
    </row>
    <row r="863" spans="7:7" x14ac:dyDescent="0.35">
      <c r="G863" s="29"/>
    </row>
    <row r="864" spans="7:7" x14ac:dyDescent="0.35">
      <c r="G864" s="29"/>
    </row>
    <row r="865" spans="7:7" x14ac:dyDescent="0.35">
      <c r="G865" s="29"/>
    </row>
    <row r="866" spans="7:7" x14ac:dyDescent="0.35">
      <c r="G866" s="29"/>
    </row>
    <row r="867" spans="7:7" x14ac:dyDescent="0.35">
      <c r="G867" s="29"/>
    </row>
    <row r="868" spans="7:7" x14ac:dyDescent="0.35">
      <c r="G868" s="29"/>
    </row>
    <row r="869" spans="7:7" x14ac:dyDescent="0.35">
      <c r="G869" s="29"/>
    </row>
    <row r="870" spans="7:7" x14ac:dyDescent="0.35">
      <c r="G870" s="29"/>
    </row>
    <row r="871" spans="7:7" x14ac:dyDescent="0.35">
      <c r="G871" s="29"/>
    </row>
    <row r="872" spans="7:7" x14ac:dyDescent="0.35">
      <c r="G872" s="29"/>
    </row>
    <row r="873" spans="7:7" x14ac:dyDescent="0.35">
      <c r="G873" s="29"/>
    </row>
    <row r="874" spans="7:7" x14ac:dyDescent="0.35">
      <c r="G874" s="29"/>
    </row>
    <row r="875" spans="7:7" x14ac:dyDescent="0.35">
      <c r="G875" s="29"/>
    </row>
    <row r="876" spans="7:7" x14ac:dyDescent="0.35">
      <c r="G876" s="29"/>
    </row>
    <row r="877" spans="7:7" x14ac:dyDescent="0.35">
      <c r="G877" s="29"/>
    </row>
    <row r="878" spans="7:7" x14ac:dyDescent="0.35">
      <c r="G878" s="29"/>
    </row>
    <row r="879" spans="7:7" x14ac:dyDescent="0.35">
      <c r="G879" s="29"/>
    </row>
    <row r="880" spans="7:7" x14ac:dyDescent="0.35">
      <c r="G880" s="29"/>
    </row>
    <row r="881" spans="7:7" x14ac:dyDescent="0.35">
      <c r="G881" s="29"/>
    </row>
  </sheetData>
  <conditionalFormatting sqref="G801 K816:K830 K832:K64819 K2:K548">
    <cfRule type="cellIs" dxfId="819" priority="37" stopIfTrue="1" operator="greaterThanOrEqual">
      <formula>235</formula>
    </cfRule>
  </conditionalFormatting>
  <conditionalFormatting sqref="K448:K548 G801 K816:K830 K832:K64819 K2:K165">
    <cfRule type="cellIs" dxfId="818" priority="38" stopIfTrue="1" operator="greaterThanOrEqual">
      <formula>235</formula>
    </cfRule>
  </conditionalFormatting>
  <conditionalFormatting sqref="K765:K809">
    <cfRule type="cellIs" dxfId="817" priority="13" stopIfTrue="1" operator="greaterThanOrEqual">
      <formula>235</formula>
    </cfRule>
    <cfRule type="cellIs" dxfId="816" priority="14" stopIfTrue="1" operator="greaterThanOrEqual">
      <formula>235</formula>
    </cfRule>
  </conditionalFormatting>
  <conditionalFormatting sqref="L1 K550:K573 K575:K754 K756 K758 K760:K763">
    <cfRule type="cellIs" dxfId="815" priority="61" stopIfTrue="1" operator="greaterThanOrEqual">
      <formula>235</formula>
    </cfRule>
  </conditionalFormatting>
  <conditionalFormatting sqref="L1:M1 K550:K573 K575:K754 K756 K758 K760:K763 K167:K176 K179:K217 K219:K246 K248:K442">
    <cfRule type="cellIs" dxfId="814" priority="102" stopIfTrue="1" operator="greaterThanOrEqual">
      <formula>235</formula>
    </cfRule>
  </conditionalFormatting>
  <conditionalFormatting sqref="M4:M643">
    <cfRule type="cellIs" dxfId="813" priority="31" stopIfTrue="1" operator="greaterThanOrEqual">
      <formula>125</formula>
    </cfRule>
  </conditionalFormatting>
  <conditionalFormatting sqref="M645:M665">
    <cfRule type="cellIs" dxfId="812" priority="29" stopIfTrue="1" operator="greaterThanOrEqual">
      <formula>125</formula>
    </cfRule>
  </conditionalFormatting>
  <conditionalFormatting sqref="M668:M758">
    <cfRule type="cellIs" dxfId="811" priority="27" stopIfTrue="1" operator="greaterThanOrEqual">
      <formula>125</formula>
    </cfRule>
  </conditionalFormatting>
  <conditionalFormatting sqref="M760:M763">
    <cfRule type="cellIs" dxfId="810" priority="25" stopIfTrue="1" operator="greaterThanOrEqual">
      <formula>125</formula>
    </cfRule>
  </conditionalFormatting>
  <conditionalFormatting sqref="M766:M783">
    <cfRule type="cellIs" dxfId="809" priority="23" stopIfTrue="1" operator="greaterThanOrEqual">
      <formula>125</formula>
    </cfRule>
  </conditionalFormatting>
  <conditionalFormatting sqref="M787">
    <cfRule type="cellIs" dxfId="808" priority="22" stopIfTrue="1" operator="greaterThanOrEqual">
      <formula>125</formula>
    </cfRule>
  </conditionalFormatting>
  <conditionalFormatting sqref="M792">
    <cfRule type="cellIs" dxfId="807" priority="20" stopIfTrue="1" operator="greaterThanOrEqual">
      <formula>125</formula>
    </cfRule>
  </conditionalFormatting>
  <conditionalFormatting sqref="M797">
    <cfRule type="cellIs" dxfId="806" priority="18" stopIfTrue="1" operator="greaterThanOrEqual">
      <formula>125</formula>
    </cfRule>
  </conditionalFormatting>
  <conditionalFormatting sqref="M802">
    <cfRule type="cellIs" dxfId="805" priority="16" stopIfTrue="1" operator="greaterThanOrEqual">
      <formula>125</formula>
    </cfRule>
  </conditionalFormatting>
  <conditionalFormatting sqref="M807">
    <cfRule type="cellIs" dxfId="804" priority="12" stopIfTrue="1" operator="greaterThanOrEqual">
      <formula>125</formula>
    </cfRule>
  </conditionalFormatting>
  <conditionalFormatting sqref="M812">
    <cfRule type="cellIs" dxfId="803" priority="10" stopIfTrue="1" operator="greaterThanOrEqual">
      <formula>125</formula>
    </cfRule>
  </conditionalFormatting>
  <conditionalFormatting sqref="M817">
    <cfRule type="cellIs" dxfId="802" priority="8" stopIfTrue="1" operator="greaterThanOrEqual">
      <formula>125</formula>
    </cfRule>
  </conditionalFormatting>
  <conditionalFormatting sqref="M822">
    <cfRule type="cellIs" dxfId="801" priority="6" stopIfTrue="1" operator="greaterThanOrEqual">
      <formula>125</formula>
    </cfRule>
  </conditionalFormatting>
  <conditionalFormatting sqref="M827">
    <cfRule type="cellIs" dxfId="800" priority="4" stopIfTrue="1" operator="greaterThanOrEqual">
      <formula>125</formula>
    </cfRule>
  </conditionalFormatting>
  <conditionalFormatting sqref="M832">
    <cfRule type="cellIs" dxfId="799" priority="2" stopIfTrue="1" operator="greaterThanOrEqual">
      <formula>125</formula>
    </cfRule>
  </conditionalFormatting>
  <conditionalFormatting sqref="M251:N251">
    <cfRule type="cellIs" dxfId="798" priority="100" stopIfTrue="1" operator="greaterThanOrEqual">
      <formula>125</formula>
    </cfRule>
  </conditionalFormatting>
  <conditionalFormatting sqref="M256:N256">
    <cfRule type="cellIs" dxfId="797" priority="99" stopIfTrue="1" operator="greaterThanOrEqual">
      <formula>125</formula>
    </cfRule>
  </conditionalFormatting>
  <conditionalFormatting sqref="M261:N261">
    <cfRule type="cellIs" dxfId="796" priority="98" stopIfTrue="1" operator="greaterThanOrEqual">
      <formula>125</formula>
    </cfRule>
  </conditionalFormatting>
  <conditionalFormatting sqref="M266:N266">
    <cfRule type="cellIs" dxfId="795" priority="97" stopIfTrue="1" operator="greaterThanOrEqual">
      <formula>125</formula>
    </cfRule>
  </conditionalFormatting>
  <conditionalFormatting sqref="M271:N271">
    <cfRule type="cellIs" dxfId="794" priority="96" stopIfTrue="1" operator="greaterThanOrEqual">
      <formula>125</formula>
    </cfRule>
  </conditionalFormatting>
  <conditionalFormatting sqref="M276:N276">
    <cfRule type="cellIs" dxfId="793" priority="95" stopIfTrue="1" operator="greaterThanOrEqual">
      <formula>125</formula>
    </cfRule>
  </conditionalFormatting>
  <conditionalFormatting sqref="M281:N281">
    <cfRule type="cellIs" dxfId="792" priority="94" stopIfTrue="1" operator="greaterThanOrEqual">
      <formula>125</formula>
    </cfRule>
  </conditionalFormatting>
  <conditionalFormatting sqref="M286:N286">
    <cfRule type="cellIs" dxfId="791" priority="93" stopIfTrue="1" operator="greaterThanOrEqual">
      <formula>125</formula>
    </cfRule>
  </conditionalFormatting>
  <conditionalFormatting sqref="M291:N291">
    <cfRule type="cellIs" dxfId="790" priority="92" stopIfTrue="1" operator="greaterThanOrEqual">
      <formula>125</formula>
    </cfRule>
  </conditionalFormatting>
  <conditionalFormatting sqref="M296:N296">
    <cfRule type="cellIs" dxfId="789" priority="91" stopIfTrue="1" operator="greaterThanOrEqual">
      <formula>125</formula>
    </cfRule>
  </conditionalFormatting>
  <conditionalFormatting sqref="M301:N301">
    <cfRule type="cellIs" dxfId="788" priority="90" stopIfTrue="1" operator="greaterThanOrEqual">
      <formula>125</formula>
    </cfRule>
  </conditionalFormatting>
  <conditionalFormatting sqref="M306:N306">
    <cfRule type="cellIs" dxfId="787" priority="89" stopIfTrue="1" operator="greaterThanOrEqual">
      <formula>125</formula>
    </cfRule>
  </conditionalFormatting>
  <conditionalFormatting sqref="M311:N311">
    <cfRule type="cellIs" dxfId="786" priority="88" stopIfTrue="1" operator="greaterThanOrEqual">
      <formula>125</formula>
    </cfRule>
  </conditionalFormatting>
  <conditionalFormatting sqref="M316:N316">
    <cfRule type="cellIs" dxfId="785" priority="87" stopIfTrue="1" operator="greaterThanOrEqual">
      <formula>125</formula>
    </cfRule>
  </conditionalFormatting>
  <conditionalFormatting sqref="M321:N321">
    <cfRule type="cellIs" dxfId="784" priority="86" stopIfTrue="1" operator="greaterThanOrEqual">
      <formula>125</formula>
    </cfRule>
  </conditionalFormatting>
  <conditionalFormatting sqref="M326:N326">
    <cfRule type="cellIs" dxfId="783" priority="85" stopIfTrue="1" operator="greaterThanOrEqual">
      <formula>125</formula>
    </cfRule>
  </conditionalFormatting>
  <conditionalFormatting sqref="M331:N331">
    <cfRule type="cellIs" dxfId="782" priority="84" stopIfTrue="1" operator="greaterThanOrEqual">
      <formula>125</formula>
    </cfRule>
  </conditionalFormatting>
  <conditionalFormatting sqref="M337:N337">
    <cfRule type="cellIs" dxfId="781" priority="83" stopIfTrue="1" operator="greaterThanOrEqual">
      <formula>125</formula>
    </cfRule>
  </conditionalFormatting>
  <conditionalFormatting sqref="M342:N342">
    <cfRule type="cellIs" dxfId="780" priority="82" stopIfTrue="1" operator="greaterThanOrEqual">
      <formula>125</formula>
    </cfRule>
  </conditionalFormatting>
  <conditionalFormatting sqref="M347:N347">
    <cfRule type="cellIs" dxfId="779" priority="81" stopIfTrue="1" operator="greaterThanOrEqual">
      <formula>125</formula>
    </cfRule>
  </conditionalFormatting>
  <conditionalFormatting sqref="M352:N352">
    <cfRule type="cellIs" dxfId="778" priority="80" stopIfTrue="1" operator="greaterThanOrEqual">
      <formula>125</formula>
    </cfRule>
  </conditionalFormatting>
  <conditionalFormatting sqref="M357:N357">
    <cfRule type="cellIs" dxfId="777" priority="79" stopIfTrue="1" operator="greaterThanOrEqual">
      <formula>125</formula>
    </cfRule>
  </conditionalFormatting>
  <conditionalFormatting sqref="M362:N362">
    <cfRule type="cellIs" dxfId="776" priority="78" stopIfTrue="1" operator="greaterThanOrEqual">
      <formula>125</formula>
    </cfRule>
  </conditionalFormatting>
  <conditionalFormatting sqref="M367:N367">
    <cfRule type="cellIs" dxfId="775" priority="77" stopIfTrue="1" operator="greaterThanOrEqual">
      <formula>125</formula>
    </cfRule>
  </conditionalFormatting>
  <conditionalFormatting sqref="M372:N372">
    <cfRule type="cellIs" dxfId="774" priority="76" stopIfTrue="1" operator="greaterThanOrEqual">
      <formula>125</formula>
    </cfRule>
  </conditionalFormatting>
  <conditionalFormatting sqref="M377:N377">
    <cfRule type="cellIs" dxfId="773" priority="75" stopIfTrue="1" operator="greaterThanOrEqual">
      <formula>125</formula>
    </cfRule>
  </conditionalFormatting>
  <conditionalFormatting sqref="M382:N382">
    <cfRule type="cellIs" dxfId="772" priority="74" stopIfTrue="1" operator="greaterThanOrEqual">
      <formula>125</formula>
    </cfRule>
  </conditionalFormatting>
  <conditionalFormatting sqref="M387:N387">
    <cfRule type="cellIs" dxfId="771" priority="73" stopIfTrue="1" operator="greaterThanOrEqual">
      <formula>125</formula>
    </cfRule>
  </conditionalFormatting>
  <conditionalFormatting sqref="M392:N392">
    <cfRule type="cellIs" dxfId="770" priority="72" stopIfTrue="1" operator="greaterThanOrEqual">
      <formula>125</formula>
    </cfRule>
  </conditionalFormatting>
  <conditionalFormatting sqref="M397:N397">
    <cfRule type="cellIs" dxfId="769" priority="71" stopIfTrue="1" operator="greaterThanOrEqual">
      <formula>125</formula>
    </cfRule>
  </conditionalFormatting>
  <conditionalFormatting sqref="M402:N402">
    <cfRule type="cellIs" dxfId="768" priority="70" stopIfTrue="1" operator="greaterThanOrEqual">
      <formula>125</formula>
    </cfRule>
  </conditionalFormatting>
  <conditionalFormatting sqref="M407:N407">
    <cfRule type="cellIs" dxfId="767" priority="69" stopIfTrue="1" operator="greaterThanOrEqual">
      <formula>125</formula>
    </cfRule>
  </conditionalFormatting>
  <conditionalFormatting sqref="M412:N412">
    <cfRule type="cellIs" dxfId="766" priority="68" stopIfTrue="1" operator="greaterThanOrEqual">
      <formula>125</formula>
    </cfRule>
  </conditionalFormatting>
  <conditionalFormatting sqref="M416:N416">
    <cfRule type="cellIs" dxfId="765" priority="67" stopIfTrue="1" operator="greaterThanOrEqual">
      <formula>125</formula>
    </cfRule>
  </conditionalFormatting>
  <conditionalFormatting sqref="M421:N421">
    <cfRule type="cellIs" dxfId="764" priority="66" stopIfTrue="1" operator="greaterThanOrEqual">
      <formula>125</formula>
    </cfRule>
  </conditionalFormatting>
  <conditionalFormatting sqref="M426:N426">
    <cfRule type="cellIs" dxfId="763" priority="65" stopIfTrue="1" operator="greaterThanOrEqual">
      <formula>125</formula>
    </cfRule>
  </conditionalFormatting>
  <conditionalFormatting sqref="M432:N432">
    <cfRule type="cellIs" dxfId="762" priority="64" stopIfTrue="1" operator="greaterThanOrEqual">
      <formula>125</formula>
    </cfRule>
  </conditionalFormatting>
  <conditionalFormatting sqref="M437:N437">
    <cfRule type="cellIs" dxfId="761" priority="63" stopIfTrue="1" operator="greaterThanOrEqual">
      <formula>125</formula>
    </cfRule>
  </conditionalFormatting>
  <conditionalFormatting sqref="M442:N442">
    <cfRule type="cellIs" dxfId="760" priority="62" stopIfTrue="1" operator="greaterThanOrEqual">
      <formula>125</formula>
    </cfRule>
  </conditionalFormatting>
  <conditionalFormatting sqref="M447:N447">
    <cfRule type="cellIs" dxfId="759" priority="60" stopIfTrue="1" operator="greaterThanOrEqual">
      <formula>125</formula>
    </cfRule>
  </conditionalFormatting>
  <conditionalFormatting sqref="M452:N452">
    <cfRule type="cellIs" dxfId="758" priority="59" stopIfTrue="1" operator="greaterThanOrEqual">
      <formula>125</formula>
    </cfRule>
  </conditionalFormatting>
  <conditionalFormatting sqref="M457:N457">
    <cfRule type="cellIs" dxfId="757" priority="58" stopIfTrue="1" operator="greaterThanOrEqual">
      <formula>125</formula>
    </cfRule>
  </conditionalFormatting>
  <conditionalFormatting sqref="M462:N462">
    <cfRule type="cellIs" dxfId="756" priority="57" stopIfTrue="1" operator="greaterThanOrEqual">
      <formula>125</formula>
    </cfRule>
  </conditionalFormatting>
  <conditionalFormatting sqref="M467:N467">
    <cfRule type="cellIs" dxfId="755" priority="56" stopIfTrue="1" operator="greaterThanOrEqual">
      <formula>125</formula>
    </cfRule>
  </conditionalFormatting>
  <conditionalFormatting sqref="M472:N472">
    <cfRule type="cellIs" dxfId="754" priority="55" stopIfTrue="1" operator="greaterThanOrEqual">
      <formula>125</formula>
    </cfRule>
  </conditionalFormatting>
  <conditionalFormatting sqref="M476:N476">
    <cfRule type="cellIs" dxfId="753" priority="54" stopIfTrue="1" operator="greaterThanOrEqual">
      <formula>125</formula>
    </cfRule>
  </conditionalFormatting>
  <conditionalFormatting sqref="M481:N481">
    <cfRule type="cellIs" dxfId="752" priority="53" stopIfTrue="1" operator="greaterThanOrEqual">
      <formula>125</formula>
    </cfRule>
  </conditionalFormatting>
  <conditionalFormatting sqref="M486:N486">
    <cfRule type="cellIs" dxfId="751" priority="52" stopIfTrue="1" operator="greaterThanOrEqual">
      <formula>125</formula>
    </cfRule>
  </conditionalFormatting>
  <conditionalFormatting sqref="M491:N491">
    <cfRule type="cellIs" dxfId="750" priority="51" stopIfTrue="1" operator="greaterThanOrEqual">
      <formula>125</formula>
    </cfRule>
  </conditionalFormatting>
  <conditionalFormatting sqref="M495:N495">
    <cfRule type="cellIs" dxfId="749" priority="50" stopIfTrue="1" operator="greaterThanOrEqual">
      <formula>125</formula>
    </cfRule>
  </conditionalFormatting>
  <conditionalFormatting sqref="M500:N500">
    <cfRule type="cellIs" dxfId="748" priority="49" stopIfTrue="1" operator="greaterThanOrEqual">
      <formula>125</formula>
    </cfRule>
  </conditionalFormatting>
  <conditionalFormatting sqref="M505:N505">
    <cfRule type="cellIs" dxfId="747" priority="48" stopIfTrue="1" operator="greaterThanOrEqual">
      <formula>125</formula>
    </cfRule>
  </conditionalFormatting>
  <conditionalFormatting sqref="M511:N511">
    <cfRule type="cellIs" dxfId="746" priority="47" stopIfTrue="1" operator="greaterThanOrEqual">
      <formula>125</formula>
    </cfRule>
  </conditionalFormatting>
  <conditionalFormatting sqref="M516:N516">
    <cfRule type="cellIs" dxfId="745" priority="46" stopIfTrue="1" operator="greaterThanOrEqual">
      <formula>125</formula>
    </cfRule>
  </conditionalFormatting>
  <conditionalFormatting sqref="M521:N521">
    <cfRule type="cellIs" dxfId="744" priority="45" stopIfTrue="1" operator="greaterThanOrEqual">
      <formula>125</formula>
    </cfRule>
  </conditionalFormatting>
  <conditionalFormatting sqref="M526:N526">
    <cfRule type="cellIs" dxfId="743" priority="44" stopIfTrue="1" operator="greaterThanOrEqual">
      <formula>125</formula>
    </cfRule>
  </conditionalFormatting>
  <conditionalFormatting sqref="M531:N531">
    <cfRule type="cellIs" dxfId="742" priority="43" stopIfTrue="1" operator="greaterThanOrEqual">
      <formula>125</formula>
    </cfRule>
  </conditionalFormatting>
  <conditionalFormatting sqref="M536:N536">
    <cfRule type="cellIs" dxfId="741" priority="42" stopIfTrue="1" operator="greaterThanOrEqual">
      <formula>125</formula>
    </cfRule>
  </conditionalFormatting>
  <conditionalFormatting sqref="M541:N541">
    <cfRule type="cellIs" dxfId="740" priority="41" stopIfTrue="1" operator="greaterThanOrEqual">
      <formula>125</formula>
    </cfRule>
  </conditionalFormatting>
  <conditionalFormatting sqref="M545:N545">
    <cfRule type="cellIs" dxfId="739" priority="40" stopIfTrue="1" operator="greaterThanOrEqual">
      <formula>125</formula>
    </cfRule>
  </conditionalFormatting>
  <conditionalFormatting sqref="M550:N550">
    <cfRule type="cellIs" dxfId="738" priority="39" stopIfTrue="1" operator="greaterThanOrEqual">
      <formula>125</formula>
    </cfRule>
  </conditionalFormatting>
  <conditionalFormatting sqref="M555:N555">
    <cfRule type="cellIs" dxfId="737" priority="36" stopIfTrue="1" operator="greaterThanOrEqual">
      <formula>125</formula>
    </cfRule>
  </conditionalFormatting>
  <conditionalFormatting sqref="M560:N560">
    <cfRule type="cellIs" dxfId="736" priority="35" stopIfTrue="1" operator="greaterThanOrEqual">
      <formula>125</formula>
    </cfRule>
  </conditionalFormatting>
  <conditionalFormatting sqref="M565:N565">
    <cfRule type="cellIs" dxfId="735" priority="34" stopIfTrue="1" operator="greaterThanOrEqual">
      <formula>125</formula>
    </cfRule>
  </conditionalFormatting>
  <conditionalFormatting sqref="M569:N569">
    <cfRule type="cellIs" dxfId="734" priority="33" stopIfTrue="1" operator="greaterThanOrEqual">
      <formula>125</formula>
    </cfRule>
  </conditionalFormatting>
  <conditionalFormatting sqref="N4:N643">
    <cfRule type="cellIs" dxfId="733" priority="32" stopIfTrue="1" operator="greaterThanOrEqual">
      <formula>125</formula>
    </cfRule>
  </conditionalFormatting>
  <conditionalFormatting sqref="N645:N665">
    <cfRule type="cellIs" dxfId="732" priority="30" stopIfTrue="1" operator="greaterThanOrEqual">
      <formula>125</formula>
    </cfRule>
  </conditionalFormatting>
  <conditionalFormatting sqref="N668:N758">
    <cfRule type="cellIs" dxfId="731" priority="28" stopIfTrue="1" operator="greaterThanOrEqual">
      <formula>125</formula>
    </cfRule>
  </conditionalFormatting>
  <conditionalFormatting sqref="N760:N763">
    <cfRule type="cellIs" dxfId="730" priority="26" stopIfTrue="1" operator="greaterThanOrEqual">
      <formula>125</formula>
    </cfRule>
  </conditionalFormatting>
  <conditionalFormatting sqref="N766:N783">
    <cfRule type="cellIs" dxfId="729" priority="24" stopIfTrue="1" operator="greaterThanOrEqual">
      <formula>125</formula>
    </cfRule>
  </conditionalFormatting>
  <conditionalFormatting sqref="N787">
    <cfRule type="cellIs" dxfId="728" priority="21" stopIfTrue="1" operator="greaterThanOrEqual">
      <formula>125</formula>
    </cfRule>
  </conditionalFormatting>
  <conditionalFormatting sqref="N792">
    <cfRule type="cellIs" dxfId="727" priority="19" stopIfTrue="1" operator="greaterThanOrEqual">
      <formula>125</formula>
    </cfRule>
  </conditionalFormatting>
  <conditionalFormatting sqref="N797">
    <cfRule type="cellIs" dxfId="726" priority="17" stopIfTrue="1" operator="greaterThanOrEqual">
      <formula>125</formula>
    </cfRule>
  </conditionalFormatting>
  <conditionalFormatting sqref="N802">
    <cfRule type="cellIs" dxfId="725" priority="15" stopIfTrue="1" operator="greaterThanOrEqual">
      <formula>125</formula>
    </cfRule>
  </conditionalFormatting>
  <conditionalFormatting sqref="N807">
    <cfRule type="cellIs" dxfId="724" priority="11" stopIfTrue="1" operator="greaterThanOrEqual">
      <formula>125</formula>
    </cfRule>
  </conditionalFormatting>
  <conditionalFormatting sqref="N812">
    <cfRule type="cellIs" dxfId="723" priority="9" stopIfTrue="1" operator="greaterThanOrEqual">
      <formula>125</formula>
    </cfRule>
  </conditionalFormatting>
  <conditionalFormatting sqref="N817">
    <cfRule type="cellIs" dxfId="722" priority="7" stopIfTrue="1" operator="greaterThanOrEqual">
      <formula>125</formula>
    </cfRule>
  </conditionalFormatting>
  <conditionalFormatting sqref="N822">
    <cfRule type="cellIs" dxfId="721" priority="5" stopIfTrue="1" operator="greaterThanOrEqual">
      <formula>125</formula>
    </cfRule>
  </conditionalFormatting>
  <conditionalFormatting sqref="N827">
    <cfRule type="cellIs" dxfId="720" priority="3" stopIfTrue="1" operator="greaterThanOrEqual">
      <formula>125</formula>
    </cfRule>
  </conditionalFormatting>
  <conditionalFormatting sqref="N832">
    <cfRule type="cellIs" dxfId="719" priority="1" stopIfTrue="1" operator="greaterThanOrEqual">
      <formula>125</formula>
    </cfRule>
  </conditionalFormatting>
  <conditionalFormatting sqref="W1 W10:W32 W34:W44 W46:W67 W69:W91 W93:W151 W153:W165 W167:W186 W188:W224 W226:W246 W248:W270 W272:W284 W286:W306 W308:W330 W332:W345 W347:W367 W369:W391 W393:W402 W404:W426 W428:W450 W452:W462 W465:W486 W488:W502 W504:W508 W510:W521 W523:W540 W542:W545 W547:W568 W570:W582 W584:W604 W606:W628 W630:W640 W642:W665 W667:W688 W690:W699 W701:W726 W728:W747 W749:W763 W766:W785 W787:W812 W814:W825 W827:W64819 W4:W8">
    <cfRule type="cellIs" dxfId="718" priority="101" stopIfTrue="1" operator="lessThan">
      <formula>21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CDB3-E81F-4B1D-AD41-57D6B138972D}">
  <dimension ref="A1:IR3637"/>
  <sheetViews>
    <sheetView zoomScale="75" zoomScaleNormal="75" workbookViewId="0">
      <pane ySplit="3" topLeftCell="A1535" activePane="bottomLeft" state="frozen"/>
      <selection pane="bottomLeft" activeCell="A1552" sqref="A1552"/>
    </sheetView>
  </sheetViews>
  <sheetFormatPr defaultColWidth="8.54296875" defaultRowHeight="15.5" x14ac:dyDescent="0.35"/>
  <cols>
    <col min="1" max="1" width="11.453125" style="264" customWidth="1"/>
    <col min="2" max="2" width="10.453125" style="257" customWidth="1"/>
    <col min="3" max="3" width="10.453125" style="261" customWidth="1"/>
    <col min="4" max="6" width="10.453125" style="257" customWidth="1"/>
    <col min="7" max="7" width="8.54296875" style="257"/>
    <col min="8" max="8" width="7.453125" style="257" hidden="1" customWidth="1"/>
    <col min="9" max="10" width="10.453125" style="257" hidden="1" customWidth="1"/>
    <col min="11" max="11" width="10.453125" style="257" customWidth="1"/>
    <col min="12" max="12" width="10.453125" style="45" customWidth="1"/>
    <col min="13" max="13" width="10.453125" style="46" customWidth="1"/>
    <col min="14" max="14" width="10.453125" style="47" customWidth="1"/>
    <col min="15" max="16" width="10.453125" style="257" customWidth="1"/>
    <col min="17" max="23" width="10.453125" style="264" customWidth="1"/>
    <col min="24" max="24" width="10.453125" style="257" customWidth="1"/>
    <col min="25" max="29" width="10.453125" style="264" customWidth="1"/>
    <col min="30" max="33" width="10.453125" style="257" customWidth="1"/>
    <col min="34" max="34" width="11.453125" style="257" customWidth="1"/>
    <col min="35" max="35" width="10.54296875" style="257" customWidth="1"/>
    <col min="36" max="37" width="8.54296875" style="29"/>
    <col min="38" max="40" width="8.54296875" style="257"/>
    <col min="41" max="42" width="9.453125" style="29" customWidth="1"/>
    <col min="43" max="16384" width="8.54296875" style="257"/>
  </cols>
  <sheetData>
    <row r="1" spans="1:42" x14ac:dyDescent="0.35">
      <c r="A1" s="260" t="s">
        <v>301</v>
      </c>
      <c r="E1" s="262" t="s">
        <v>302</v>
      </c>
      <c r="G1" s="262"/>
      <c r="K1" s="29">
        <v>39.810471999999997</v>
      </c>
      <c r="L1" s="29">
        <v>-86.142139</v>
      </c>
      <c r="N1" s="263" t="s">
        <v>303</v>
      </c>
      <c r="AO1" s="40"/>
      <c r="AP1" s="40"/>
    </row>
    <row r="2" spans="1:42" x14ac:dyDescent="0.35">
      <c r="A2" s="264" t="s">
        <v>93</v>
      </c>
      <c r="B2" s="264" t="s">
        <v>94</v>
      </c>
      <c r="C2" s="265" t="s">
        <v>11</v>
      </c>
      <c r="D2" s="264" t="s">
        <v>13</v>
      </c>
      <c r="E2" s="264" t="s">
        <v>15</v>
      </c>
      <c r="F2" s="264" t="s">
        <v>9</v>
      </c>
      <c r="G2" s="264" t="s">
        <v>5</v>
      </c>
      <c r="H2" s="264" t="s">
        <v>95</v>
      </c>
      <c r="I2" s="264" t="s">
        <v>96</v>
      </c>
      <c r="J2" s="264" t="s">
        <v>97</v>
      </c>
      <c r="K2" s="257" t="s">
        <v>98</v>
      </c>
      <c r="L2" s="45" t="s">
        <v>99</v>
      </c>
      <c r="M2" s="266" t="s">
        <v>100</v>
      </c>
      <c r="O2" s="29" t="s">
        <v>40</v>
      </c>
      <c r="P2" s="29" t="s">
        <v>44</v>
      </c>
      <c r="Q2" s="39" t="s">
        <v>46</v>
      </c>
      <c r="R2" s="39" t="s">
        <v>48</v>
      </c>
      <c r="S2" s="39" t="s">
        <v>50</v>
      </c>
      <c r="T2" s="39" t="s">
        <v>56</v>
      </c>
      <c r="U2" s="39" t="s">
        <v>52</v>
      </c>
      <c r="V2" s="39" t="s">
        <v>54</v>
      </c>
      <c r="W2" s="39" t="s">
        <v>58</v>
      </c>
      <c r="X2" s="29" t="s">
        <v>30</v>
      </c>
      <c r="Y2" s="39" t="s">
        <v>28</v>
      </c>
      <c r="Z2" s="39" t="s">
        <v>26</v>
      </c>
      <c r="AA2" s="39" t="s">
        <v>34</v>
      </c>
      <c r="AB2" s="39" t="s">
        <v>101</v>
      </c>
      <c r="AC2" s="39" t="s">
        <v>21</v>
      </c>
      <c r="AD2" s="39" t="s">
        <v>37</v>
      </c>
      <c r="AE2" s="39" t="s">
        <v>102</v>
      </c>
      <c r="AF2" s="39" t="s">
        <v>72</v>
      </c>
      <c r="AG2" s="29" t="s">
        <v>63</v>
      </c>
      <c r="AH2" s="40" t="s">
        <v>64</v>
      </c>
      <c r="AI2" s="39" t="s">
        <v>66</v>
      </c>
      <c r="AJ2" s="40" t="s">
        <v>70</v>
      </c>
      <c r="AK2" s="40" t="s">
        <v>62</v>
      </c>
      <c r="AL2" s="40" t="s">
        <v>74</v>
      </c>
      <c r="AO2" s="257" t="s">
        <v>304</v>
      </c>
      <c r="AP2" s="257" t="s">
        <v>305</v>
      </c>
    </row>
    <row r="3" spans="1:42" x14ac:dyDescent="0.35">
      <c r="B3" s="264" t="s">
        <v>103</v>
      </c>
      <c r="C3" s="41" t="s">
        <v>104</v>
      </c>
      <c r="D3" s="264" t="s">
        <v>105</v>
      </c>
      <c r="E3" s="264" t="s">
        <v>106</v>
      </c>
      <c r="F3" s="264" t="s">
        <v>2</v>
      </c>
      <c r="G3" s="264" t="s">
        <v>107</v>
      </c>
      <c r="H3" s="264" t="s">
        <v>108</v>
      </c>
      <c r="I3" s="264" t="s">
        <v>109</v>
      </c>
      <c r="J3" s="264" t="s">
        <v>110</v>
      </c>
      <c r="K3" s="257" t="s">
        <v>111</v>
      </c>
      <c r="AO3" s="40"/>
      <c r="AP3" s="40"/>
    </row>
    <row r="4" spans="1:42" x14ac:dyDescent="0.35">
      <c r="A4" s="267">
        <v>35438</v>
      </c>
      <c r="B4" s="264">
        <v>105950</v>
      </c>
      <c r="C4" s="265">
        <v>519</v>
      </c>
      <c r="D4" s="264">
        <v>0.33200000000000002</v>
      </c>
      <c r="E4" s="264">
        <v>12.68</v>
      </c>
      <c r="F4" s="264">
        <v>8.02</v>
      </c>
      <c r="G4" s="264">
        <v>2.35</v>
      </c>
      <c r="H4" s="264" t="s">
        <v>306</v>
      </c>
      <c r="I4" s="264">
        <v>0.3</v>
      </c>
      <c r="J4" s="264">
        <v>14.6</v>
      </c>
      <c r="K4" s="268">
        <v>500</v>
      </c>
    </row>
    <row r="5" spans="1:42" x14ac:dyDescent="0.35">
      <c r="A5" s="267">
        <v>35443</v>
      </c>
      <c r="B5" s="264">
        <v>112957</v>
      </c>
      <c r="C5" s="265">
        <v>603</v>
      </c>
      <c r="D5" s="264">
        <v>0.38600000000000001</v>
      </c>
      <c r="E5" s="264">
        <v>12.85</v>
      </c>
      <c r="F5" s="264">
        <v>7.76</v>
      </c>
      <c r="G5" s="264">
        <v>0.18</v>
      </c>
      <c r="H5" s="264" t="s">
        <v>306</v>
      </c>
      <c r="I5" s="264" t="s">
        <v>307</v>
      </c>
      <c r="J5" s="264">
        <v>14.6</v>
      </c>
      <c r="K5" s="257">
        <v>50</v>
      </c>
      <c r="AO5" s="29">
        <v>235</v>
      </c>
      <c r="AP5" s="29">
        <v>125</v>
      </c>
    </row>
    <row r="6" spans="1:42" x14ac:dyDescent="0.35">
      <c r="A6" s="267">
        <v>35451</v>
      </c>
      <c r="B6" s="264">
        <v>102836</v>
      </c>
      <c r="C6" s="265">
        <v>659</v>
      </c>
      <c r="D6" s="264">
        <v>0.42200000000000004</v>
      </c>
      <c r="E6" s="264">
        <v>12.51</v>
      </c>
      <c r="F6" s="264">
        <v>7.81</v>
      </c>
      <c r="G6" s="264">
        <v>0.35</v>
      </c>
      <c r="H6" s="264" t="s">
        <v>306</v>
      </c>
      <c r="I6" s="264" t="s">
        <v>308</v>
      </c>
      <c r="J6" s="264">
        <v>15.4</v>
      </c>
      <c r="K6" s="257">
        <v>200</v>
      </c>
      <c r="AO6" s="29">
        <v>235</v>
      </c>
      <c r="AP6" s="29">
        <v>125</v>
      </c>
    </row>
    <row r="7" spans="1:42" x14ac:dyDescent="0.35">
      <c r="A7" s="267">
        <v>35453</v>
      </c>
      <c r="B7" s="264">
        <v>92618</v>
      </c>
      <c r="C7" s="265">
        <v>490</v>
      </c>
      <c r="D7" s="264">
        <v>0.31399999999999995</v>
      </c>
      <c r="E7" s="264">
        <v>12.87</v>
      </c>
      <c r="F7" s="264">
        <v>7.92</v>
      </c>
      <c r="G7" s="264">
        <v>0.74</v>
      </c>
      <c r="H7" s="264" t="s">
        <v>306</v>
      </c>
      <c r="I7" s="264">
        <v>0</v>
      </c>
      <c r="J7" s="264">
        <v>15.2</v>
      </c>
      <c r="K7" s="268">
        <v>3600</v>
      </c>
      <c r="AO7" s="29">
        <v>235</v>
      </c>
      <c r="AP7" s="29">
        <v>125</v>
      </c>
    </row>
    <row r="8" spans="1:42" x14ac:dyDescent="0.35">
      <c r="A8" s="267">
        <v>35458</v>
      </c>
      <c r="B8" s="264">
        <v>103219</v>
      </c>
      <c r="C8" s="265">
        <v>504</v>
      </c>
      <c r="D8" s="264">
        <v>0.32200000000000001</v>
      </c>
      <c r="E8" s="264">
        <v>12.23</v>
      </c>
      <c r="F8" s="264">
        <v>7.74</v>
      </c>
      <c r="G8" s="264">
        <v>0.3</v>
      </c>
      <c r="H8" s="264" t="s">
        <v>306</v>
      </c>
      <c r="I8" s="264">
        <v>0.6</v>
      </c>
      <c r="J8" s="264">
        <v>15</v>
      </c>
      <c r="K8" s="268">
        <v>2100</v>
      </c>
      <c r="L8" s="45">
        <f>AVERAGE(K4:K8)</f>
        <v>1290</v>
      </c>
      <c r="M8" s="46">
        <f>GEOMEAN(K4:K8)</f>
        <v>519.39571210173847</v>
      </c>
      <c r="N8" s="47" t="s">
        <v>309</v>
      </c>
      <c r="AO8" s="29">
        <v>235</v>
      </c>
      <c r="AP8" s="29">
        <v>125</v>
      </c>
    </row>
    <row r="9" spans="1:42" x14ac:dyDescent="0.35">
      <c r="A9" s="267">
        <v>35465</v>
      </c>
      <c r="B9" s="264">
        <v>102412</v>
      </c>
      <c r="C9" s="265">
        <v>589</v>
      </c>
      <c r="D9" s="264">
        <v>0.377</v>
      </c>
      <c r="E9" s="264">
        <v>11.3</v>
      </c>
      <c r="F9" s="264">
        <v>7.82</v>
      </c>
      <c r="G9" s="264">
        <v>3.16</v>
      </c>
      <c r="H9" s="264" t="s">
        <v>306</v>
      </c>
      <c r="I9" s="264">
        <v>1.6</v>
      </c>
      <c r="J9" s="264">
        <v>14.9</v>
      </c>
      <c r="K9" s="268">
        <v>8700</v>
      </c>
      <c r="AO9" s="29">
        <v>235</v>
      </c>
      <c r="AP9" s="29">
        <v>125</v>
      </c>
    </row>
    <row r="10" spans="1:42" x14ac:dyDescent="0.35">
      <c r="A10" s="267">
        <v>35472</v>
      </c>
      <c r="B10" s="264">
        <v>95709</v>
      </c>
      <c r="C10" s="265">
        <v>557</v>
      </c>
      <c r="D10" s="264">
        <v>0.35700000000000004</v>
      </c>
      <c r="E10" s="264">
        <v>12.16</v>
      </c>
      <c r="F10" s="264">
        <v>7.85</v>
      </c>
      <c r="G10" s="264">
        <v>2.38</v>
      </c>
      <c r="H10" s="264" t="s">
        <v>306</v>
      </c>
      <c r="I10" s="264" t="s">
        <v>308</v>
      </c>
      <c r="J10" s="264">
        <v>14.7</v>
      </c>
      <c r="K10" s="268">
        <v>2100</v>
      </c>
      <c r="AO10" s="29">
        <v>235</v>
      </c>
      <c r="AP10" s="29">
        <v>125</v>
      </c>
    </row>
    <row r="11" spans="1:42" x14ac:dyDescent="0.35">
      <c r="A11" s="267">
        <v>35479</v>
      </c>
      <c r="B11" s="257">
        <v>101353</v>
      </c>
      <c r="C11" s="261">
        <v>583</v>
      </c>
      <c r="D11" s="257">
        <v>0.373</v>
      </c>
      <c r="E11" s="264">
        <v>11.95</v>
      </c>
      <c r="F11" s="257">
        <v>7.83</v>
      </c>
      <c r="G11" s="257">
        <v>3.86</v>
      </c>
      <c r="H11" s="264" t="s">
        <v>112</v>
      </c>
      <c r="I11" s="264">
        <v>1.2</v>
      </c>
      <c r="J11" s="264">
        <v>14.4</v>
      </c>
      <c r="K11" s="257">
        <v>100</v>
      </c>
      <c r="AO11" s="29">
        <v>235</v>
      </c>
      <c r="AP11" s="29">
        <v>125</v>
      </c>
    </row>
    <row r="12" spans="1:42" x14ac:dyDescent="0.35">
      <c r="A12" s="267">
        <v>35481</v>
      </c>
      <c r="B12" s="264">
        <v>94512</v>
      </c>
      <c r="C12" s="265">
        <v>589</v>
      </c>
      <c r="D12" s="264">
        <v>0.377</v>
      </c>
      <c r="E12" s="264">
        <v>12.1</v>
      </c>
      <c r="F12" s="264">
        <v>7.89</v>
      </c>
      <c r="G12" s="264">
        <v>3.81</v>
      </c>
      <c r="H12" s="264" t="s">
        <v>112</v>
      </c>
      <c r="I12" s="264">
        <v>1.3</v>
      </c>
      <c r="J12" s="264">
        <v>13.4</v>
      </c>
      <c r="K12" s="257">
        <v>50</v>
      </c>
      <c r="AO12" s="29">
        <v>235</v>
      </c>
      <c r="AP12" s="29">
        <v>125</v>
      </c>
    </row>
    <row r="13" spans="1:42" x14ac:dyDescent="0.35">
      <c r="A13" s="267">
        <v>35486</v>
      </c>
      <c r="B13" s="264">
        <v>95821</v>
      </c>
      <c r="C13" s="265">
        <v>593</v>
      </c>
      <c r="D13" s="264">
        <v>0.379</v>
      </c>
      <c r="E13" s="264">
        <v>13.38</v>
      </c>
      <c r="F13" s="264">
        <v>7.96</v>
      </c>
      <c r="G13" s="264">
        <v>2.4500000000000002</v>
      </c>
      <c r="H13" s="264" t="s">
        <v>112</v>
      </c>
      <c r="I13" s="264">
        <v>0.4</v>
      </c>
      <c r="J13" s="264">
        <v>15.4</v>
      </c>
      <c r="K13" s="257">
        <v>50</v>
      </c>
      <c r="L13" s="45">
        <f>AVERAGE(K9:K13)</f>
        <v>2200</v>
      </c>
      <c r="M13" s="46">
        <f>GEOMEAN(K9:K13)</f>
        <v>340.35780266279568</v>
      </c>
      <c r="N13" s="47" t="s">
        <v>310</v>
      </c>
      <c r="AO13" s="29">
        <v>235</v>
      </c>
      <c r="AP13" s="29">
        <v>125</v>
      </c>
    </row>
    <row r="14" spans="1:42" x14ac:dyDescent="0.35">
      <c r="A14" s="267">
        <v>35493</v>
      </c>
      <c r="B14" s="264">
        <v>94456</v>
      </c>
      <c r="C14" s="265">
        <v>465</v>
      </c>
      <c r="D14" s="264">
        <v>0.29799999999999999</v>
      </c>
      <c r="E14" s="264">
        <v>11.64</v>
      </c>
      <c r="F14" s="264">
        <v>7.87</v>
      </c>
      <c r="G14" s="264">
        <v>6.17</v>
      </c>
      <c r="H14" s="264" t="s">
        <v>112</v>
      </c>
      <c r="I14" s="264">
        <v>2.4</v>
      </c>
      <c r="J14" s="264">
        <v>15.1</v>
      </c>
      <c r="K14" s="257">
        <v>100</v>
      </c>
      <c r="AO14" s="29">
        <v>235</v>
      </c>
      <c r="AP14" s="29">
        <v>125</v>
      </c>
    </row>
    <row r="15" spans="1:42" x14ac:dyDescent="0.35">
      <c r="A15" s="267">
        <v>35500</v>
      </c>
      <c r="B15" s="264">
        <v>102057</v>
      </c>
      <c r="C15" s="265">
        <v>509</v>
      </c>
      <c r="D15" s="264">
        <v>0.32599999999999996</v>
      </c>
      <c r="E15" s="264">
        <v>11.15</v>
      </c>
      <c r="F15" s="264">
        <v>7.82</v>
      </c>
      <c r="G15" s="264">
        <v>6.3</v>
      </c>
      <c r="H15" s="264" t="s">
        <v>112</v>
      </c>
      <c r="I15" s="264">
        <v>0.2</v>
      </c>
      <c r="J15" s="264">
        <v>14.9</v>
      </c>
      <c r="K15" s="257">
        <v>90</v>
      </c>
      <c r="AO15" s="29">
        <v>235</v>
      </c>
      <c r="AP15" s="29">
        <v>125</v>
      </c>
    </row>
    <row r="16" spans="1:42" x14ac:dyDescent="0.35">
      <c r="A16" s="267">
        <v>35507</v>
      </c>
      <c r="B16" s="264">
        <v>95506</v>
      </c>
      <c r="C16" s="265">
        <v>519</v>
      </c>
      <c r="D16" s="264">
        <v>0.33200000000000002</v>
      </c>
      <c r="E16" s="264">
        <v>11.31</v>
      </c>
      <c r="F16" s="264">
        <v>7.87</v>
      </c>
      <c r="G16" s="264">
        <v>6.17</v>
      </c>
      <c r="H16" s="264" t="s">
        <v>112</v>
      </c>
      <c r="I16" s="264">
        <v>0.3</v>
      </c>
      <c r="J16" s="264">
        <v>14.6</v>
      </c>
      <c r="K16" s="268">
        <v>370</v>
      </c>
      <c r="AO16" s="29">
        <v>235</v>
      </c>
      <c r="AP16" s="29">
        <v>125</v>
      </c>
    </row>
    <row r="17" spans="1:42" x14ac:dyDescent="0.35">
      <c r="A17" s="267">
        <v>35514</v>
      </c>
      <c r="B17" s="264">
        <v>100217</v>
      </c>
      <c r="C17" s="265">
        <v>566</v>
      </c>
      <c r="D17" s="264">
        <v>0.36200000000000004</v>
      </c>
      <c r="E17" s="264">
        <v>10.81</v>
      </c>
      <c r="F17" s="264">
        <v>7.84</v>
      </c>
      <c r="G17" s="264">
        <v>7.88</v>
      </c>
      <c r="H17" s="264" t="s">
        <v>112</v>
      </c>
      <c r="I17" s="264">
        <v>0</v>
      </c>
      <c r="J17" s="264">
        <v>14.4</v>
      </c>
      <c r="K17" s="257">
        <v>5</v>
      </c>
      <c r="AO17" s="29">
        <v>235</v>
      </c>
      <c r="AP17" s="29">
        <v>125</v>
      </c>
    </row>
    <row r="18" spans="1:42" x14ac:dyDescent="0.35">
      <c r="A18" s="267">
        <v>35516</v>
      </c>
      <c r="B18" s="264">
        <v>95957</v>
      </c>
      <c r="C18" s="265">
        <v>565</v>
      </c>
      <c r="D18" s="264">
        <v>0.36200000000000004</v>
      </c>
      <c r="E18" s="264">
        <v>11.21</v>
      </c>
      <c r="F18" s="264">
        <v>7.92</v>
      </c>
      <c r="G18" s="264">
        <v>7.85</v>
      </c>
      <c r="H18" s="264" t="s">
        <v>112</v>
      </c>
      <c r="I18" s="264">
        <v>0.4</v>
      </c>
      <c r="J18" s="264">
        <v>14.2</v>
      </c>
      <c r="K18" s="257">
        <v>50</v>
      </c>
      <c r="L18" s="45">
        <f>AVERAGE(K14:K18)</f>
        <v>123</v>
      </c>
      <c r="M18" s="46">
        <f>GEOMEAN(K14:K18)</f>
        <v>60.824262032645784</v>
      </c>
      <c r="N18" s="47" t="s">
        <v>311</v>
      </c>
      <c r="AO18" s="29">
        <v>235</v>
      </c>
      <c r="AP18" s="29">
        <v>125</v>
      </c>
    </row>
    <row r="19" spans="1:42" x14ac:dyDescent="0.35">
      <c r="A19" s="267">
        <v>35521</v>
      </c>
      <c r="B19" s="264">
        <v>95642</v>
      </c>
      <c r="C19" s="265">
        <v>556</v>
      </c>
      <c r="D19" s="264">
        <v>0.35599999999999998</v>
      </c>
      <c r="E19" s="264">
        <v>11.24</v>
      </c>
      <c r="F19" s="264">
        <v>8.09</v>
      </c>
      <c r="G19" s="264">
        <v>7.78</v>
      </c>
      <c r="H19" s="264" t="s">
        <v>112</v>
      </c>
      <c r="I19" s="264">
        <v>0.4</v>
      </c>
      <c r="J19" s="264">
        <v>15.4</v>
      </c>
      <c r="K19" s="257">
        <v>5</v>
      </c>
      <c r="AO19" s="29">
        <v>235</v>
      </c>
      <c r="AP19" s="29">
        <v>125</v>
      </c>
    </row>
    <row r="20" spans="1:42" x14ac:dyDescent="0.35">
      <c r="A20" s="267">
        <v>35528</v>
      </c>
      <c r="B20" s="264">
        <v>103047</v>
      </c>
      <c r="C20" s="265">
        <v>588</v>
      </c>
      <c r="D20" s="264">
        <v>0.376</v>
      </c>
      <c r="E20" s="264">
        <v>11.02</v>
      </c>
      <c r="F20" s="264">
        <v>8.1199999999999992</v>
      </c>
      <c r="G20" s="264">
        <v>10.130000000000001</v>
      </c>
      <c r="H20" s="264" t="s">
        <v>112</v>
      </c>
      <c r="I20" s="264">
        <v>1.2</v>
      </c>
      <c r="J20" s="264">
        <v>15</v>
      </c>
      <c r="K20" s="257">
        <v>40</v>
      </c>
      <c r="AO20" s="29">
        <v>235</v>
      </c>
      <c r="AP20" s="29">
        <v>125</v>
      </c>
    </row>
    <row r="21" spans="1:42" x14ac:dyDescent="0.35">
      <c r="A21" s="267">
        <v>35537</v>
      </c>
      <c r="B21" s="264">
        <v>102444</v>
      </c>
      <c r="C21" s="265">
        <v>618</v>
      </c>
      <c r="D21" s="264">
        <v>0.39500000000000002</v>
      </c>
      <c r="E21" s="264">
        <v>11.57</v>
      </c>
      <c r="F21" s="264">
        <v>8</v>
      </c>
      <c r="G21" s="264">
        <v>9.7200000000000006</v>
      </c>
      <c r="H21" s="264" t="s">
        <v>112</v>
      </c>
      <c r="I21" s="264">
        <v>1.1000000000000001</v>
      </c>
      <c r="J21" s="264">
        <v>14.7</v>
      </c>
      <c r="K21" s="257">
        <v>60</v>
      </c>
      <c r="AO21" s="29">
        <v>235</v>
      </c>
      <c r="AP21" s="29">
        <v>125</v>
      </c>
    </row>
    <row r="22" spans="1:42" x14ac:dyDescent="0.35">
      <c r="A22" s="267">
        <v>35542</v>
      </c>
      <c r="B22" s="264">
        <v>102335</v>
      </c>
      <c r="C22" s="265">
        <v>609</v>
      </c>
      <c r="D22" s="264">
        <v>0.39</v>
      </c>
      <c r="E22" s="264">
        <v>10.99</v>
      </c>
      <c r="F22" s="264">
        <v>8.06</v>
      </c>
      <c r="G22" s="264">
        <v>11.87</v>
      </c>
      <c r="H22" s="264" t="s">
        <v>112</v>
      </c>
      <c r="I22" s="264">
        <v>1.3</v>
      </c>
      <c r="J22" s="264">
        <v>14.4</v>
      </c>
      <c r="K22" s="257">
        <v>10</v>
      </c>
      <c r="AO22" s="29">
        <v>235</v>
      </c>
      <c r="AP22" s="29">
        <v>125</v>
      </c>
    </row>
    <row r="23" spans="1:42" x14ac:dyDescent="0.35">
      <c r="A23" s="267">
        <v>35549</v>
      </c>
      <c r="B23" s="264">
        <v>105102</v>
      </c>
      <c r="C23" s="265">
        <v>621</v>
      </c>
      <c r="D23" s="264">
        <v>0.39800000000000002</v>
      </c>
      <c r="E23" s="264">
        <v>10.09</v>
      </c>
      <c r="F23" s="264">
        <v>8.01</v>
      </c>
      <c r="G23" s="264">
        <v>14.48</v>
      </c>
      <c r="H23" s="264" t="s">
        <v>112</v>
      </c>
      <c r="I23" s="264">
        <v>1.4</v>
      </c>
      <c r="J23" s="264">
        <v>15</v>
      </c>
      <c r="K23" s="257">
        <v>30</v>
      </c>
      <c r="L23" s="45">
        <f>AVERAGE(K19:K23)</f>
        <v>29</v>
      </c>
      <c r="M23" s="46">
        <f>GEOMEAN(K19:K23)</f>
        <v>20.476725110792191</v>
      </c>
      <c r="N23" s="47" t="s">
        <v>312</v>
      </c>
      <c r="AO23" s="29">
        <v>235</v>
      </c>
      <c r="AP23" s="29">
        <v>125</v>
      </c>
    </row>
    <row r="24" spans="1:42" x14ac:dyDescent="0.35">
      <c r="A24" s="267">
        <v>35551</v>
      </c>
      <c r="B24" s="264">
        <v>102820</v>
      </c>
      <c r="C24" s="265">
        <v>661</v>
      </c>
      <c r="D24" s="264">
        <v>0.42299999999999999</v>
      </c>
      <c r="E24" s="264">
        <v>8.8800000000000008</v>
      </c>
      <c r="F24" s="264">
        <v>7.85</v>
      </c>
      <c r="G24" s="264">
        <v>13.46</v>
      </c>
      <c r="H24" s="264" t="s">
        <v>112</v>
      </c>
      <c r="I24" s="264">
        <v>0.6</v>
      </c>
      <c r="J24" s="264">
        <v>14.7</v>
      </c>
      <c r="K24" s="257">
        <v>80</v>
      </c>
      <c r="AO24" s="29">
        <v>235</v>
      </c>
      <c r="AP24" s="29">
        <v>125</v>
      </c>
    </row>
    <row r="25" spans="1:42" x14ac:dyDescent="0.35">
      <c r="A25" s="267">
        <v>35556</v>
      </c>
      <c r="B25" s="257">
        <v>103548</v>
      </c>
      <c r="C25" s="261">
        <v>620</v>
      </c>
      <c r="D25" s="257">
        <v>4.1399999999999997</v>
      </c>
      <c r="E25" s="257">
        <v>10.51</v>
      </c>
      <c r="F25" s="257">
        <v>7.77</v>
      </c>
      <c r="G25" s="257">
        <v>13.17</v>
      </c>
      <c r="H25" s="264" t="s">
        <v>112</v>
      </c>
      <c r="I25" s="257">
        <v>2</v>
      </c>
      <c r="J25" s="257">
        <v>7.5</v>
      </c>
      <c r="K25" s="257">
        <v>140</v>
      </c>
      <c r="AO25" s="29">
        <v>235</v>
      </c>
      <c r="AP25" s="29">
        <v>125</v>
      </c>
    </row>
    <row r="26" spans="1:42" x14ac:dyDescent="0.35">
      <c r="A26" s="267">
        <v>35563</v>
      </c>
      <c r="B26" s="264">
        <v>91602</v>
      </c>
      <c r="C26" s="265">
        <v>632</v>
      </c>
      <c r="D26" s="264">
        <v>0.40500000000000003</v>
      </c>
      <c r="E26" s="264">
        <v>8.93</v>
      </c>
      <c r="F26" s="264">
        <v>8.11</v>
      </c>
      <c r="G26" s="264">
        <v>13.92</v>
      </c>
      <c r="H26" s="264" t="s">
        <v>112</v>
      </c>
      <c r="I26" s="264">
        <v>0.1</v>
      </c>
      <c r="J26" s="264">
        <v>15.3</v>
      </c>
      <c r="K26" s="257">
        <v>130</v>
      </c>
      <c r="AO26" s="29">
        <v>235</v>
      </c>
      <c r="AP26" s="29">
        <v>125</v>
      </c>
    </row>
    <row r="27" spans="1:42" x14ac:dyDescent="0.35">
      <c r="A27" s="267">
        <v>35570</v>
      </c>
      <c r="B27" s="264">
        <v>95318</v>
      </c>
      <c r="C27" s="265">
        <v>619</v>
      </c>
      <c r="D27" s="264">
        <v>3.96</v>
      </c>
      <c r="E27" s="264">
        <v>9.5399999999999991</v>
      </c>
      <c r="F27" s="264">
        <v>7.77</v>
      </c>
      <c r="G27" s="264">
        <v>16.41</v>
      </c>
      <c r="H27" s="264" t="s">
        <v>112</v>
      </c>
      <c r="I27" s="257">
        <v>1.5</v>
      </c>
      <c r="J27" s="257">
        <v>92.3</v>
      </c>
      <c r="K27" s="257">
        <v>10</v>
      </c>
      <c r="AO27" s="29">
        <v>235</v>
      </c>
      <c r="AP27" s="29">
        <v>125</v>
      </c>
    </row>
    <row r="28" spans="1:42" s="273" customFormat="1" x14ac:dyDescent="0.35">
      <c r="A28" s="269">
        <v>35579</v>
      </c>
      <c r="B28" s="270">
        <v>93659</v>
      </c>
      <c r="C28" s="271">
        <v>566</v>
      </c>
      <c r="D28" s="270">
        <v>0.36200000000000004</v>
      </c>
      <c r="E28" s="270">
        <v>7.53</v>
      </c>
      <c r="F28" s="270">
        <v>8.01</v>
      </c>
      <c r="G28" s="270">
        <v>16.02</v>
      </c>
      <c r="H28" s="264" t="s">
        <v>112</v>
      </c>
      <c r="I28" s="270">
        <v>1.6</v>
      </c>
      <c r="J28" s="270">
        <v>15.2</v>
      </c>
      <c r="K28" s="268">
        <v>500</v>
      </c>
      <c r="L28" s="272">
        <f>AVERAGE(K24:K28)</f>
        <v>172</v>
      </c>
      <c r="M28" s="46">
        <f>GEOMEAN(K24:K28)</f>
        <v>93.848270998464585</v>
      </c>
      <c r="N28" s="47" t="s">
        <v>313</v>
      </c>
      <c r="Q28" s="270"/>
      <c r="R28" s="270"/>
      <c r="S28" s="270"/>
      <c r="T28" s="270"/>
      <c r="U28" s="270"/>
      <c r="V28" s="270"/>
      <c r="W28" s="270"/>
      <c r="Y28" s="270"/>
      <c r="Z28" s="270"/>
      <c r="AA28" s="270"/>
      <c r="AB28" s="270"/>
      <c r="AC28" s="270"/>
      <c r="AO28" s="29">
        <v>235</v>
      </c>
      <c r="AP28" s="29">
        <v>125</v>
      </c>
    </row>
    <row r="29" spans="1:42" x14ac:dyDescent="0.35">
      <c r="A29" s="267">
        <v>35586</v>
      </c>
      <c r="B29" s="264">
        <v>102139</v>
      </c>
      <c r="C29" s="265">
        <v>562</v>
      </c>
      <c r="D29" s="264">
        <v>0.36</v>
      </c>
      <c r="E29" s="264">
        <v>8.69</v>
      </c>
      <c r="F29" s="264">
        <v>8.14</v>
      </c>
      <c r="G29" s="264">
        <v>16.399999999999999</v>
      </c>
      <c r="H29" s="264" t="s">
        <v>112</v>
      </c>
      <c r="I29" s="264">
        <v>0</v>
      </c>
      <c r="J29" s="264">
        <v>14.9</v>
      </c>
      <c r="K29" s="257">
        <v>170</v>
      </c>
      <c r="AO29" s="29">
        <v>235</v>
      </c>
      <c r="AP29" s="29">
        <v>125</v>
      </c>
    </row>
    <row r="30" spans="1:42" x14ac:dyDescent="0.35">
      <c r="A30" s="267">
        <v>35591</v>
      </c>
      <c r="B30" s="264">
        <v>115820</v>
      </c>
      <c r="C30" s="265">
        <v>552</v>
      </c>
      <c r="D30" s="264">
        <v>0.35299999999999998</v>
      </c>
      <c r="E30" s="264">
        <v>8.9600000000000009</v>
      </c>
      <c r="F30" s="264">
        <v>8.19</v>
      </c>
      <c r="G30" s="264">
        <v>18.11</v>
      </c>
      <c r="H30" s="264" t="s">
        <v>112</v>
      </c>
      <c r="I30" s="264">
        <v>0.8</v>
      </c>
      <c r="J30" s="264">
        <v>14.9</v>
      </c>
      <c r="K30" s="257">
        <v>40</v>
      </c>
      <c r="AO30" s="29">
        <v>235</v>
      </c>
      <c r="AP30" s="29">
        <v>125</v>
      </c>
    </row>
    <row r="31" spans="1:42" x14ac:dyDescent="0.35">
      <c r="A31" s="267">
        <v>35598</v>
      </c>
      <c r="B31" s="264">
        <v>94915</v>
      </c>
      <c r="C31" s="265">
        <v>566</v>
      </c>
      <c r="D31" s="264">
        <v>0.36200000000000004</v>
      </c>
      <c r="E31" s="264">
        <v>7.55</v>
      </c>
      <c r="F31" s="264">
        <v>7.99</v>
      </c>
      <c r="G31" s="264">
        <v>19.64</v>
      </c>
      <c r="H31" s="264" t="s">
        <v>112</v>
      </c>
      <c r="I31" s="264">
        <v>1.3</v>
      </c>
      <c r="J31" s="264">
        <v>15.2</v>
      </c>
      <c r="K31" s="268">
        <v>240</v>
      </c>
      <c r="AO31" s="29">
        <v>235</v>
      </c>
      <c r="AP31" s="29">
        <v>125</v>
      </c>
    </row>
    <row r="32" spans="1:42" s="273" customFormat="1" x14ac:dyDescent="0.35">
      <c r="A32" s="269">
        <v>35599</v>
      </c>
      <c r="B32" s="270">
        <v>95851</v>
      </c>
      <c r="C32" s="271">
        <v>539</v>
      </c>
      <c r="D32" s="270">
        <v>0.34499999999999997</v>
      </c>
      <c r="E32" s="270">
        <v>7.06</v>
      </c>
      <c r="F32" s="270">
        <v>8.0399999999999991</v>
      </c>
      <c r="G32" s="270">
        <v>20.78</v>
      </c>
      <c r="H32" s="264" t="s">
        <v>112</v>
      </c>
      <c r="I32" s="270">
        <v>1.3</v>
      </c>
      <c r="J32" s="270">
        <v>15</v>
      </c>
      <c r="K32" s="268">
        <v>13700</v>
      </c>
      <c r="L32" s="272"/>
      <c r="M32" s="46"/>
      <c r="N32" s="47"/>
      <c r="Q32" s="270"/>
      <c r="R32" s="270"/>
      <c r="S32" s="270"/>
      <c r="T32" s="270"/>
      <c r="U32" s="270"/>
      <c r="V32" s="270"/>
      <c r="W32" s="270"/>
      <c r="Y32" s="270"/>
      <c r="Z32" s="270"/>
      <c r="AA32" s="270"/>
      <c r="AB32" s="270"/>
      <c r="AC32" s="270"/>
      <c r="AO32" s="29">
        <v>235</v>
      </c>
      <c r="AP32" s="29">
        <v>125</v>
      </c>
    </row>
    <row r="33" spans="1:42" x14ac:dyDescent="0.35">
      <c r="A33" s="267">
        <v>35605</v>
      </c>
      <c r="B33" s="264">
        <v>100215</v>
      </c>
      <c r="C33" s="265">
        <v>552</v>
      </c>
      <c r="D33" s="264">
        <v>0.35299999999999998</v>
      </c>
      <c r="E33" s="264">
        <v>7.17</v>
      </c>
      <c r="F33" s="264">
        <v>8.02</v>
      </c>
      <c r="G33" s="264">
        <v>25.13</v>
      </c>
      <c r="H33" s="264" t="s">
        <v>112</v>
      </c>
      <c r="I33" s="264">
        <v>2.7</v>
      </c>
      <c r="J33" s="264">
        <v>14.8</v>
      </c>
      <c r="K33" s="268">
        <v>420</v>
      </c>
      <c r="L33" s="45">
        <f>AVERAGE(K29:K33)</f>
        <v>2914</v>
      </c>
      <c r="M33" s="46">
        <f>GEOMEAN(K29:K33)</f>
        <v>393.13164389429591</v>
      </c>
      <c r="N33" s="47" t="s">
        <v>314</v>
      </c>
      <c r="AO33" s="29">
        <v>235</v>
      </c>
      <c r="AP33" s="29">
        <v>125</v>
      </c>
    </row>
    <row r="34" spans="1:42" x14ac:dyDescent="0.35">
      <c r="A34" s="267">
        <v>35634</v>
      </c>
      <c r="B34" s="257">
        <v>103228</v>
      </c>
      <c r="C34" s="261">
        <v>597</v>
      </c>
      <c r="D34" s="257">
        <v>0.38200000000000001</v>
      </c>
      <c r="E34" s="257">
        <v>5.69</v>
      </c>
      <c r="F34" s="257">
        <v>7.63</v>
      </c>
      <c r="G34" s="257">
        <v>24.21</v>
      </c>
      <c r="H34" s="264" t="s">
        <v>112</v>
      </c>
      <c r="I34" s="257">
        <v>1.3</v>
      </c>
      <c r="J34" s="257" t="s">
        <v>315</v>
      </c>
      <c r="K34" s="268">
        <v>17200</v>
      </c>
      <c r="AO34" s="29">
        <v>235</v>
      </c>
      <c r="AP34" s="29">
        <v>125</v>
      </c>
    </row>
    <row r="35" spans="1:42" x14ac:dyDescent="0.35">
      <c r="A35" s="267">
        <v>35661</v>
      </c>
      <c r="B35" s="264">
        <v>105735</v>
      </c>
      <c r="C35" s="265">
        <v>466</v>
      </c>
      <c r="D35" s="264">
        <v>0.29799999999999999</v>
      </c>
      <c r="E35" s="264">
        <v>6.91</v>
      </c>
      <c r="F35" s="264">
        <v>7.68</v>
      </c>
      <c r="G35" s="264">
        <v>22.3</v>
      </c>
      <c r="H35" s="264" t="s">
        <v>112</v>
      </c>
      <c r="I35" s="264">
        <v>1.5</v>
      </c>
      <c r="J35" s="264" t="s">
        <v>316</v>
      </c>
      <c r="K35" s="274">
        <v>6100</v>
      </c>
      <c r="AO35" s="29">
        <v>235</v>
      </c>
      <c r="AP35" s="29">
        <v>125</v>
      </c>
    </row>
    <row r="36" spans="1:42" x14ac:dyDescent="0.35">
      <c r="A36" s="267">
        <v>35696</v>
      </c>
      <c r="B36" s="264" t="s">
        <v>317</v>
      </c>
      <c r="C36" s="265">
        <v>609</v>
      </c>
      <c r="D36" s="264">
        <v>0.38899999999999996</v>
      </c>
      <c r="E36" s="264" t="s">
        <v>318</v>
      </c>
      <c r="F36" s="264" t="s">
        <v>319</v>
      </c>
      <c r="G36" s="264" t="s">
        <v>320</v>
      </c>
      <c r="H36" s="264" t="s">
        <v>112</v>
      </c>
      <c r="I36" s="264" t="s">
        <v>308</v>
      </c>
      <c r="J36" s="264" t="s">
        <v>321</v>
      </c>
      <c r="K36" s="274">
        <v>240</v>
      </c>
      <c r="AO36" s="29">
        <v>235</v>
      </c>
      <c r="AP36" s="29">
        <v>125</v>
      </c>
    </row>
    <row r="37" spans="1:42" x14ac:dyDescent="0.35">
      <c r="A37" s="267">
        <v>35724</v>
      </c>
      <c r="B37" s="264" t="s">
        <v>322</v>
      </c>
      <c r="C37" s="265">
        <v>604</v>
      </c>
      <c r="D37" s="264">
        <v>0.38600000000000001</v>
      </c>
      <c r="E37" s="264" t="s">
        <v>323</v>
      </c>
      <c r="F37" s="264" t="s">
        <v>319</v>
      </c>
      <c r="G37" s="264" t="s">
        <v>324</v>
      </c>
      <c r="H37" s="264" t="s">
        <v>112</v>
      </c>
      <c r="I37" s="264" t="s">
        <v>325</v>
      </c>
      <c r="J37" s="264" t="s">
        <v>326</v>
      </c>
      <c r="K37" s="264">
        <v>180</v>
      </c>
      <c r="AO37" s="29">
        <v>235</v>
      </c>
      <c r="AP37" s="29">
        <v>125</v>
      </c>
    </row>
    <row r="38" spans="1:42" x14ac:dyDescent="0.35">
      <c r="A38" s="267">
        <v>35747</v>
      </c>
      <c r="B38" s="264" t="s">
        <v>327</v>
      </c>
      <c r="C38" s="265">
        <v>714</v>
      </c>
      <c r="D38" s="264">
        <v>0.45699999999999996</v>
      </c>
      <c r="E38" s="264" t="s">
        <v>328</v>
      </c>
      <c r="F38" s="264" t="s">
        <v>329</v>
      </c>
      <c r="G38" s="264" t="s">
        <v>330</v>
      </c>
      <c r="H38" s="264" t="s">
        <v>112</v>
      </c>
      <c r="I38" s="264" t="s">
        <v>307</v>
      </c>
      <c r="J38" s="264" t="s">
        <v>331</v>
      </c>
      <c r="K38" s="264">
        <v>20</v>
      </c>
      <c r="AO38" s="29">
        <v>235</v>
      </c>
      <c r="AP38" s="29">
        <v>125</v>
      </c>
    </row>
    <row r="39" spans="1:42" x14ac:dyDescent="0.35">
      <c r="A39" s="267">
        <v>35775</v>
      </c>
      <c r="B39" s="264" t="s">
        <v>332</v>
      </c>
      <c r="C39" s="265">
        <v>630</v>
      </c>
      <c r="D39" s="264">
        <v>0.40300000000000002</v>
      </c>
      <c r="E39" s="264" t="s">
        <v>333</v>
      </c>
      <c r="F39" s="264" t="s">
        <v>323</v>
      </c>
      <c r="G39" s="264" t="s">
        <v>334</v>
      </c>
      <c r="H39" s="264" t="s">
        <v>112</v>
      </c>
      <c r="I39" s="264">
        <v>0</v>
      </c>
      <c r="J39" s="264" t="s">
        <v>335</v>
      </c>
      <c r="K39" s="274">
        <v>1500</v>
      </c>
      <c r="AO39" s="29">
        <v>235</v>
      </c>
      <c r="AP39" s="29">
        <v>125</v>
      </c>
    </row>
    <row r="40" spans="1:42" x14ac:dyDescent="0.35">
      <c r="A40" s="267">
        <v>35823</v>
      </c>
      <c r="B40" s="264" t="s">
        <v>336</v>
      </c>
      <c r="C40" s="265">
        <v>604</v>
      </c>
      <c r="D40" s="264">
        <v>0.38700000000000001</v>
      </c>
      <c r="E40" s="264" t="s">
        <v>337</v>
      </c>
      <c r="F40" s="264" t="s">
        <v>338</v>
      </c>
      <c r="G40" s="264" t="s">
        <v>339</v>
      </c>
      <c r="H40" s="264" t="s">
        <v>112</v>
      </c>
      <c r="I40" s="264" t="s">
        <v>340</v>
      </c>
      <c r="J40" s="264" t="s">
        <v>341</v>
      </c>
      <c r="K40" s="264">
        <v>90</v>
      </c>
      <c r="AO40" s="29">
        <v>235</v>
      </c>
      <c r="AP40" s="29">
        <v>125</v>
      </c>
    </row>
    <row r="41" spans="1:42" x14ac:dyDescent="0.35">
      <c r="A41" s="267">
        <v>35845</v>
      </c>
      <c r="B41" s="264" t="s">
        <v>342</v>
      </c>
      <c r="C41" s="265">
        <v>640</v>
      </c>
      <c r="D41" s="264">
        <v>0.41</v>
      </c>
      <c r="E41" s="264" t="s">
        <v>343</v>
      </c>
      <c r="F41" s="264" t="s">
        <v>344</v>
      </c>
      <c r="G41" s="264" t="s">
        <v>345</v>
      </c>
      <c r="H41" s="264" t="s">
        <v>306</v>
      </c>
      <c r="I41" s="264">
        <v>0.2</v>
      </c>
      <c r="J41" s="264" t="s">
        <v>346</v>
      </c>
      <c r="K41" s="274">
        <v>500</v>
      </c>
      <c r="AO41" s="29">
        <v>235</v>
      </c>
      <c r="AP41" s="29">
        <v>125</v>
      </c>
    </row>
    <row r="42" spans="1:42" x14ac:dyDescent="0.35">
      <c r="A42" s="267">
        <v>35857</v>
      </c>
      <c r="B42" s="264">
        <v>94950</v>
      </c>
      <c r="C42" s="265">
        <v>673</v>
      </c>
      <c r="D42" s="264">
        <v>0.43099999999999999</v>
      </c>
      <c r="E42" s="264">
        <v>11.26</v>
      </c>
      <c r="F42" s="264">
        <v>7.61</v>
      </c>
      <c r="G42" s="264">
        <v>5.38</v>
      </c>
      <c r="H42" s="264" t="s">
        <v>112</v>
      </c>
      <c r="I42" s="264">
        <v>0.3</v>
      </c>
      <c r="J42" s="264" t="s">
        <v>347</v>
      </c>
      <c r="K42" s="257">
        <v>40</v>
      </c>
      <c r="AO42" s="29">
        <v>235</v>
      </c>
      <c r="AP42" s="29">
        <v>125</v>
      </c>
    </row>
    <row r="43" spans="1:42" x14ac:dyDescent="0.35">
      <c r="A43" s="267">
        <v>35864</v>
      </c>
      <c r="B43" s="264">
        <v>95314</v>
      </c>
      <c r="C43" s="265">
        <v>556</v>
      </c>
      <c r="D43" s="264">
        <v>0.35599999999999998</v>
      </c>
      <c r="E43" s="264">
        <v>11.03</v>
      </c>
      <c r="F43" s="264">
        <v>8.18</v>
      </c>
      <c r="G43" s="264">
        <v>3.9</v>
      </c>
      <c r="H43" s="264" t="s">
        <v>112</v>
      </c>
      <c r="I43" s="264">
        <v>0.4</v>
      </c>
      <c r="J43" s="264" t="s">
        <v>348</v>
      </c>
      <c r="K43" s="268">
        <v>540</v>
      </c>
      <c r="AO43" s="29">
        <v>235</v>
      </c>
      <c r="AP43" s="29">
        <v>125</v>
      </c>
    </row>
    <row r="44" spans="1:42" x14ac:dyDescent="0.35">
      <c r="A44" s="267">
        <v>35871</v>
      </c>
      <c r="B44" s="264">
        <v>95745</v>
      </c>
      <c r="C44" s="265">
        <v>657</v>
      </c>
      <c r="D44" s="264">
        <v>0.42</v>
      </c>
      <c r="E44" s="264">
        <v>12.84</v>
      </c>
      <c r="F44" s="264">
        <v>7.9</v>
      </c>
      <c r="G44" s="264">
        <v>5.19</v>
      </c>
      <c r="H44" s="264" t="s">
        <v>112</v>
      </c>
      <c r="I44" s="264">
        <v>0</v>
      </c>
      <c r="J44" s="264" t="s">
        <v>331</v>
      </c>
      <c r="K44" s="268">
        <v>4700</v>
      </c>
      <c r="AO44" s="29">
        <v>235</v>
      </c>
      <c r="AP44" s="29">
        <v>125</v>
      </c>
    </row>
    <row r="45" spans="1:42" x14ac:dyDescent="0.35">
      <c r="A45" s="267">
        <v>35878</v>
      </c>
      <c r="B45" s="264">
        <v>100756</v>
      </c>
      <c r="C45" s="265">
        <v>550</v>
      </c>
      <c r="D45" s="264">
        <v>0.35200000000000004</v>
      </c>
      <c r="E45" s="264">
        <v>11.7</v>
      </c>
      <c r="F45" s="264">
        <v>8.06</v>
      </c>
      <c r="G45" s="264">
        <v>5.09</v>
      </c>
      <c r="H45" s="264" t="s">
        <v>112</v>
      </c>
      <c r="I45" s="264">
        <v>0.2</v>
      </c>
      <c r="J45" s="264" t="s">
        <v>349</v>
      </c>
      <c r="K45" s="257">
        <v>80</v>
      </c>
      <c r="AO45" s="29">
        <v>235</v>
      </c>
      <c r="AP45" s="29">
        <v>125</v>
      </c>
    </row>
    <row r="46" spans="1:42" x14ac:dyDescent="0.35">
      <c r="A46" s="267">
        <v>35885</v>
      </c>
      <c r="B46" s="264">
        <v>93103</v>
      </c>
      <c r="C46" s="265">
        <v>519</v>
      </c>
      <c r="D46" s="264">
        <v>0.33200000000000002</v>
      </c>
      <c r="E46" s="264">
        <v>9.49</v>
      </c>
      <c r="F46" s="264">
        <v>8.16</v>
      </c>
      <c r="G46" s="264">
        <v>12.92</v>
      </c>
      <c r="H46" s="264" t="s">
        <v>112</v>
      </c>
      <c r="I46" s="264">
        <v>0.4</v>
      </c>
      <c r="J46" s="264" t="s">
        <v>350</v>
      </c>
      <c r="K46" s="257">
        <v>70</v>
      </c>
      <c r="L46" s="45">
        <f>AVERAGE(K42:K46)</f>
        <v>1086</v>
      </c>
      <c r="M46" s="46">
        <f>GEOMEAN(K42:K46)</f>
        <v>224.36128939582224</v>
      </c>
      <c r="N46" s="47" t="s">
        <v>351</v>
      </c>
      <c r="AO46" s="29">
        <v>235</v>
      </c>
      <c r="AP46" s="29">
        <v>125</v>
      </c>
    </row>
    <row r="47" spans="1:42" x14ac:dyDescent="0.35">
      <c r="A47" s="275">
        <v>35887</v>
      </c>
      <c r="B47" s="264">
        <v>92415</v>
      </c>
      <c r="C47" s="265">
        <v>520</v>
      </c>
      <c r="D47" s="264">
        <v>0.33300000000000002</v>
      </c>
      <c r="E47" s="264">
        <v>10.31</v>
      </c>
      <c r="F47" s="264">
        <v>8.1199999999999992</v>
      </c>
      <c r="G47" s="264">
        <v>10.82</v>
      </c>
      <c r="H47" s="264" t="s">
        <v>112</v>
      </c>
      <c r="I47" s="264">
        <v>0.1</v>
      </c>
      <c r="J47" s="264" t="s">
        <v>352</v>
      </c>
      <c r="K47" s="257">
        <v>120</v>
      </c>
      <c r="AO47" s="29">
        <v>235</v>
      </c>
      <c r="AP47" s="29">
        <v>125</v>
      </c>
    </row>
    <row r="48" spans="1:42" x14ac:dyDescent="0.35">
      <c r="A48" s="275">
        <v>35892</v>
      </c>
      <c r="B48" s="276">
        <v>83649</v>
      </c>
      <c r="C48" s="277">
        <v>585</v>
      </c>
      <c r="D48" s="276">
        <v>0.374</v>
      </c>
      <c r="E48" s="276">
        <v>8.8000000000000007</v>
      </c>
      <c r="F48" s="276">
        <v>8.67</v>
      </c>
      <c r="G48" s="276">
        <v>12.76</v>
      </c>
      <c r="H48" s="276" t="s">
        <v>112</v>
      </c>
      <c r="I48" s="276">
        <v>0.3</v>
      </c>
      <c r="J48" s="276" t="s">
        <v>353</v>
      </c>
      <c r="K48" s="257">
        <v>20</v>
      </c>
      <c r="AO48" s="29">
        <v>235</v>
      </c>
      <c r="AP48" s="29">
        <v>125</v>
      </c>
    </row>
    <row r="49" spans="1:42" x14ac:dyDescent="0.35">
      <c r="A49" s="275">
        <v>35899</v>
      </c>
      <c r="B49" s="264">
        <v>91323</v>
      </c>
      <c r="C49" s="265">
        <v>510</v>
      </c>
      <c r="D49" s="264">
        <v>0.32700000000000001</v>
      </c>
      <c r="E49" s="264">
        <v>9.52</v>
      </c>
      <c r="F49" s="264">
        <v>8.1999999999999993</v>
      </c>
      <c r="G49" s="264">
        <v>12.84</v>
      </c>
      <c r="H49" s="264" t="s">
        <v>112</v>
      </c>
      <c r="I49" s="264">
        <v>0.2</v>
      </c>
      <c r="J49" s="264" t="s">
        <v>354</v>
      </c>
      <c r="K49" s="268">
        <v>350</v>
      </c>
      <c r="AO49" s="29">
        <v>235</v>
      </c>
      <c r="AP49" s="29">
        <v>125</v>
      </c>
    </row>
    <row r="50" spans="1:42" x14ac:dyDescent="0.35">
      <c r="A50" s="275">
        <v>35906</v>
      </c>
      <c r="B50" s="264">
        <v>91208</v>
      </c>
      <c r="C50" s="265">
        <v>506</v>
      </c>
      <c r="D50" s="264">
        <v>0.32399999999999995</v>
      </c>
      <c r="E50" s="264">
        <v>7.69</v>
      </c>
      <c r="F50" s="264">
        <v>8.01</v>
      </c>
      <c r="G50" s="264">
        <v>13.04</v>
      </c>
      <c r="H50" s="264" t="s">
        <v>112</v>
      </c>
      <c r="I50" s="264">
        <v>0</v>
      </c>
      <c r="J50" s="264" t="s">
        <v>353</v>
      </c>
      <c r="K50" s="268">
        <v>640</v>
      </c>
      <c r="AO50" s="29">
        <v>235</v>
      </c>
      <c r="AP50" s="29">
        <v>125</v>
      </c>
    </row>
    <row r="51" spans="1:42" x14ac:dyDescent="0.35">
      <c r="A51" s="275">
        <v>35913</v>
      </c>
      <c r="B51" s="276">
        <v>105434</v>
      </c>
      <c r="C51" s="277">
        <v>509</v>
      </c>
      <c r="D51" s="276">
        <v>0.32599999999999996</v>
      </c>
      <c r="E51" s="276">
        <v>11.52</v>
      </c>
      <c r="F51" s="276">
        <v>7.65</v>
      </c>
      <c r="G51" s="276">
        <v>12.87</v>
      </c>
      <c r="H51" s="276" t="s">
        <v>112</v>
      </c>
      <c r="I51" s="276">
        <v>0.4</v>
      </c>
      <c r="J51" s="276" t="s">
        <v>355</v>
      </c>
      <c r="K51" s="257">
        <v>60</v>
      </c>
      <c r="L51" s="45">
        <f>AVERAGE(K47:K51)</f>
        <v>238</v>
      </c>
      <c r="M51" s="46">
        <f>GEOMEAN(K47:K51)</f>
        <v>126.39273222997085</v>
      </c>
      <c r="N51" s="47" t="s">
        <v>356</v>
      </c>
      <c r="AO51" s="29">
        <v>235</v>
      </c>
      <c r="AP51" s="29">
        <v>125</v>
      </c>
    </row>
    <row r="52" spans="1:42" x14ac:dyDescent="0.35">
      <c r="A52" s="275">
        <v>35920</v>
      </c>
      <c r="B52" s="264">
        <v>84827</v>
      </c>
      <c r="C52" s="265">
        <v>508</v>
      </c>
      <c r="D52" s="264">
        <v>0.32500000000000001</v>
      </c>
      <c r="E52" s="264">
        <v>8.7899999999999991</v>
      </c>
      <c r="F52" s="264">
        <v>8</v>
      </c>
      <c r="G52" s="264">
        <v>15.68</v>
      </c>
      <c r="H52" s="264" t="s">
        <v>112</v>
      </c>
      <c r="I52" s="264">
        <v>0.2</v>
      </c>
      <c r="J52" s="264" t="s">
        <v>357</v>
      </c>
      <c r="K52" s="268">
        <v>600</v>
      </c>
      <c r="AO52" s="29">
        <v>235</v>
      </c>
      <c r="AP52" s="29">
        <v>125</v>
      </c>
    </row>
    <row r="53" spans="1:42" x14ac:dyDescent="0.35">
      <c r="A53" s="278">
        <v>35922</v>
      </c>
      <c r="B53" s="270">
        <v>102718</v>
      </c>
      <c r="C53" s="271">
        <v>408</v>
      </c>
      <c r="D53" s="270">
        <v>0.26100000000000001</v>
      </c>
      <c r="E53" s="270">
        <v>7.71</v>
      </c>
      <c r="F53" s="270">
        <v>7.88</v>
      </c>
      <c r="G53" s="270">
        <v>15.72</v>
      </c>
      <c r="H53" s="270" t="s">
        <v>112</v>
      </c>
      <c r="I53" s="270">
        <v>0.4</v>
      </c>
      <c r="J53" s="270" t="s">
        <v>358</v>
      </c>
      <c r="K53" s="268">
        <v>6000</v>
      </c>
      <c r="AO53" s="29">
        <v>235</v>
      </c>
      <c r="AP53" s="29">
        <v>125</v>
      </c>
    </row>
    <row r="54" spans="1:42" x14ac:dyDescent="0.35">
      <c r="A54" s="275">
        <v>35927</v>
      </c>
      <c r="B54" s="264">
        <v>90831</v>
      </c>
      <c r="C54" s="265">
        <v>13</v>
      </c>
      <c r="D54" s="264">
        <v>8.9999999999999993E-3</v>
      </c>
      <c r="E54" s="264">
        <v>9.49</v>
      </c>
      <c r="F54" s="264">
        <v>7.95</v>
      </c>
      <c r="G54" s="264">
        <v>17.57</v>
      </c>
      <c r="H54" s="264" t="s">
        <v>112</v>
      </c>
      <c r="I54" s="264">
        <v>0.1</v>
      </c>
      <c r="J54" s="264" t="s">
        <v>359</v>
      </c>
      <c r="K54" s="268">
        <v>230</v>
      </c>
      <c r="AO54" s="29">
        <v>235</v>
      </c>
      <c r="AP54" s="29">
        <v>125</v>
      </c>
    </row>
    <row r="55" spans="1:42" x14ac:dyDescent="0.35">
      <c r="A55" s="275">
        <v>35934</v>
      </c>
      <c r="B55" s="264">
        <v>85953</v>
      </c>
      <c r="C55" s="265">
        <v>303</v>
      </c>
      <c r="D55" s="264">
        <v>0.19400000000000001</v>
      </c>
      <c r="E55" s="264">
        <v>7.35</v>
      </c>
      <c r="F55" s="264">
        <v>7.75</v>
      </c>
      <c r="G55" s="264">
        <v>21.48</v>
      </c>
      <c r="H55" s="264" t="s">
        <v>112</v>
      </c>
      <c r="I55" s="264">
        <v>0.2</v>
      </c>
      <c r="J55" s="264" t="s">
        <v>357</v>
      </c>
      <c r="K55" s="257">
        <v>100</v>
      </c>
      <c r="AO55" s="29">
        <v>235</v>
      </c>
      <c r="AP55" s="29">
        <v>125</v>
      </c>
    </row>
    <row r="56" spans="1:42" x14ac:dyDescent="0.35">
      <c r="A56" s="275">
        <v>35942</v>
      </c>
      <c r="B56" s="264">
        <v>101224</v>
      </c>
      <c r="C56" s="265">
        <v>492</v>
      </c>
      <c r="D56" s="264">
        <v>0.315</v>
      </c>
      <c r="E56" s="264">
        <v>5.95</v>
      </c>
      <c r="F56" s="264">
        <v>7.9</v>
      </c>
      <c r="G56" s="264">
        <v>20.58</v>
      </c>
      <c r="H56" s="264" t="s">
        <v>112</v>
      </c>
      <c r="I56" s="264">
        <v>0.3</v>
      </c>
      <c r="J56" s="264" t="s">
        <v>350</v>
      </c>
      <c r="K56" s="268">
        <v>250</v>
      </c>
      <c r="L56" s="45">
        <f>AVERAGE(K52:K56)</f>
        <v>1436</v>
      </c>
      <c r="M56" s="46">
        <f>GEOMEAN(K52:K56)</f>
        <v>460.46229006839474</v>
      </c>
      <c r="N56" s="47" t="s">
        <v>360</v>
      </c>
      <c r="AO56" s="29">
        <v>235</v>
      </c>
      <c r="AP56" s="29">
        <v>125</v>
      </c>
    </row>
    <row r="57" spans="1:42" x14ac:dyDescent="0.35">
      <c r="A57" s="275">
        <v>35948</v>
      </c>
      <c r="B57" s="264">
        <v>101930</v>
      </c>
      <c r="C57" s="265">
        <v>424</v>
      </c>
      <c r="D57" s="264">
        <v>0.27100000000000002</v>
      </c>
      <c r="E57" s="264">
        <v>8.2799999999999994</v>
      </c>
      <c r="F57" s="264">
        <v>7.73</v>
      </c>
      <c r="G57" s="264">
        <v>20.65</v>
      </c>
      <c r="H57" s="264" t="s">
        <v>112</v>
      </c>
      <c r="I57" s="264">
        <v>0.2</v>
      </c>
      <c r="J57" s="264" t="s">
        <v>355</v>
      </c>
      <c r="K57" s="268">
        <v>8000</v>
      </c>
      <c r="AO57" s="29">
        <v>235</v>
      </c>
      <c r="AP57" s="29">
        <v>125</v>
      </c>
    </row>
    <row r="58" spans="1:42" x14ac:dyDescent="0.35">
      <c r="A58" s="275">
        <v>35955</v>
      </c>
      <c r="B58" s="264">
        <v>94714</v>
      </c>
      <c r="C58" s="265">
        <v>458</v>
      </c>
      <c r="D58" s="264">
        <v>0.29299999999999998</v>
      </c>
      <c r="E58" s="264">
        <v>7.72</v>
      </c>
      <c r="F58" s="264">
        <v>7.55</v>
      </c>
      <c r="G58" s="264">
        <v>17.059999999999999</v>
      </c>
      <c r="H58" s="264" t="s">
        <v>112</v>
      </c>
      <c r="I58" s="264">
        <v>0.2</v>
      </c>
      <c r="J58" s="264" t="s">
        <v>361</v>
      </c>
      <c r="K58" s="268">
        <v>80000</v>
      </c>
      <c r="AO58" s="29">
        <v>235</v>
      </c>
      <c r="AP58" s="29">
        <v>125</v>
      </c>
    </row>
    <row r="59" spans="1:42" x14ac:dyDescent="0.35">
      <c r="A59" s="275">
        <v>35962</v>
      </c>
      <c r="B59" s="264">
        <v>85546</v>
      </c>
      <c r="C59" s="265">
        <v>50</v>
      </c>
      <c r="D59" s="264">
        <v>3.2000000000000001E-2</v>
      </c>
      <c r="E59" s="264">
        <v>7.36</v>
      </c>
      <c r="F59" s="264">
        <v>7.48</v>
      </c>
      <c r="G59" s="264">
        <v>20.72</v>
      </c>
      <c r="H59" s="264" t="s">
        <v>112</v>
      </c>
      <c r="I59" s="264">
        <v>0.3</v>
      </c>
      <c r="J59" s="264" t="s">
        <v>362</v>
      </c>
      <c r="K59" s="268">
        <v>4300</v>
      </c>
      <c r="AO59" s="29">
        <v>235</v>
      </c>
      <c r="AP59" s="29">
        <v>125</v>
      </c>
    </row>
    <row r="60" spans="1:42" x14ac:dyDescent="0.35">
      <c r="A60" s="275">
        <v>35969</v>
      </c>
      <c r="B60" s="264">
        <v>101204</v>
      </c>
      <c r="C60" s="265">
        <v>357</v>
      </c>
      <c r="D60" s="264">
        <v>0.22900000000000001</v>
      </c>
      <c r="E60" s="264">
        <v>7.99</v>
      </c>
      <c r="F60" s="264">
        <v>7.57</v>
      </c>
      <c r="G60" s="264">
        <v>22.28</v>
      </c>
      <c r="H60" s="264" t="s">
        <v>112</v>
      </c>
      <c r="I60" s="264">
        <v>0.3</v>
      </c>
      <c r="J60" s="264" t="s">
        <v>350</v>
      </c>
      <c r="K60" s="268">
        <v>8000</v>
      </c>
      <c r="AO60" s="29">
        <v>235</v>
      </c>
      <c r="AP60" s="29">
        <v>125</v>
      </c>
    </row>
    <row r="61" spans="1:42" x14ac:dyDescent="0.35">
      <c r="A61" s="275">
        <v>35976</v>
      </c>
      <c r="B61" s="264">
        <v>94831</v>
      </c>
      <c r="C61" s="265">
        <v>500</v>
      </c>
      <c r="D61" s="264">
        <v>0.32</v>
      </c>
      <c r="E61" s="264">
        <v>5.59</v>
      </c>
      <c r="F61" s="264">
        <v>7.69</v>
      </c>
      <c r="G61" s="264">
        <v>24.36</v>
      </c>
      <c r="H61" s="276" t="s">
        <v>112</v>
      </c>
      <c r="I61" s="264">
        <v>0</v>
      </c>
      <c r="J61" s="264" t="s">
        <v>363</v>
      </c>
      <c r="K61" s="268">
        <v>1300</v>
      </c>
      <c r="L61" s="45">
        <f>AVERAGE(K57:K61)</f>
        <v>20320</v>
      </c>
      <c r="M61" s="46">
        <f>GEOMEAN(K57:K61)</f>
        <v>7786.3936066671804</v>
      </c>
      <c r="N61" s="47" t="s">
        <v>364</v>
      </c>
      <c r="AO61" s="29">
        <v>235</v>
      </c>
      <c r="AP61" s="29">
        <v>125</v>
      </c>
    </row>
    <row r="62" spans="1:42" x14ac:dyDescent="0.35">
      <c r="A62" s="275">
        <v>35983</v>
      </c>
      <c r="B62" s="276">
        <v>95433</v>
      </c>
      <c r="C62" s="277">
        <v>186</v>
      </c>
      <c r="D62" s="276">
        <v>0.11900000000000001</v>
      </c>
      <c r="E62" s="276">
        <v>7.04</v>
      </c>
      <c r="F62" s="276">
        <v>7.74</v>
      </c>
      <c r="G62" s="276">
        <v>24.63</v>
      </c>
      <c r="H62" s="276" t="s">
        <v>112</v>
      </c>
      <c r="I62" s="276">
        <v>0.1</v>
      </c>
      <c r="J62" s="276" t="s">
        <v>365</v>
      </c>
      <c r="K62" s="268">
        <v>300</v>
      </c>
      <c r="AO62" s="29">
        <v>235</v>
      </c>
      <c r="AP62" s="29">
        <v>125</v>
      </c>
    </row>
    <row r="63" spans="1:42" x14ac:dyDescent="0.35">
      <c r="A63" s="275">
        <v>35990</v>
      </c>
      <c r="B63" s="257">
        <v>93538</v>
      </c>
      <c r="C63" s="261">
        <v>580</v>
      </c>
      <c r="D63" s="257">
        <v>0.371</v>
      </c>
      <c r="E63" s="257">
        <v>4.22</v>
      </c>
      <c r="F63" s="257">
        <v>7.39</v>
      </c>
      <c r="G63" s="257">
        <v>24.11</v>
      </c>
      <c r="H63" s="276" t="s">
        <v>112</v>
      </c>
      <c r="I63" s="257">
        <v>1</v>
      </c>
      <c r="J63" s="257">
        <v>66.7</v>
      </c>
      <c r="K63" s="257">
        <v>200</v>
      </c>
      <c r="AO63" s="29">
        <v>235</v>
      </c>
      <c r="AP63" s="29">
        <v>125</v>
      </c>
    </row>
    <row r="64" spans="1:42" x14ac:dyDescent="0.35">
      <c r="A64" s="275">
        <v>35997</v>
      </c>
      <c r="B64" s="257">
        <v>92252</v>
      </c>
      <c r="C64" s="261">
        <v>482</v>
      </c>
      <c r="D64" s="257">
        <v>0.308</v>
      </c>
      <c r="E64" s="257">
        <v>7.84</v>
      </c>
      <c r="F64" s="257">
        <v>7.42</v>
      </c>
      <c r="G64" s="257">
        <v>26.43</v>
      </c>
      <c r="H64" s="276" t="s">
        <v>112</v>
      </c>
      <c r="I64" s="257">
        <v>2.1</v>
      </c>
      <c r="J64" s="257">
        <v>54.1</v>
      </c>
      <c r="K64" s="268">
        <v>1000</v>
      </c>
      <c r="AO64" s="29">
        <v>235</v>
      </c>
      <c r="AP64" s="29">
        <v>125</v>
      </c>
    </row>
    <row r="65" spans="1:42" x14ac:dyDescent="0.35">
      <c r="A65" s="275">
        <v>35999</v>
      </c>
      <c r="B65" s="264">
        <v>90910</v>
      </c>
      <c r="C65" s="265">
        <v>247</v>
      </c>
      <c r="D65" s="264">
        <v>0.15800000000000003</v>
      </c>
      <c r="E65" s="264">
        <v>7.39</v>
      </c>
      <c r="F65" s="264">
        <v>7.94</v>
      </c>
      <c r="G65" s="264">
        <v>25.26</v>
      </c>
      <c r="H65" s="264" t="s">
        <v>112</v>
      </c>
      <c r="I65" s="264">
        <v>0.5</v>
      </c>
      <c r="J65" s="264" t="s">
        <v>361</v>
      </c>
      <c r="K65" s="268">
        <v>2700</v>
      </c>
      <c r="AO65" s="29">
        <v>235</v>
      </c>
      <c r="AP65" s="29">
        <v>125</v>
      </c>
    </row>
    <row r="66" spans="1:42" x14ac:dyDescent="0.35">
      <c r="A66" s="275">
        <v>36004</v>
      </c>
      <c r="B66" s="264">
        <v>95457</v>
      </c>
      <c r="C66" s="265">
        <v>546</v>
      </c>
      <c r="D66" s="264">
        <v>0.34899999999999998</v>
      </c>
      <c r="E66" s="264">
        <v>6.56</v>
      </c>
      <c r="F66" s="264">
        <v>7.71</v>
      </c>
      <c r="G66" s="264">
        <v>24.19</v>
      </c>
      <c r="H66" s="264" t="s">
        <v>112</v>
      </c>
      <c r="I66" s="264" t="s">
        <v>366</v>
      </c>
      <c r="J66" s="264" t="s">
        <v>346</v>
      </c>
      <c r="K66" s="257">
        <v>100</v>
      </c>
      <c r="L66" s="45">
        <f>AVERAGE(K62:K66)</f>
        <v>860</v>
      </c>
      <c r="M66" s="46">
        <f>GEOMEAN(K62:K66)</f>
        <v>438.43276548657764</v>
      </c>
      <c r="N66" s="47" t="s">
        <v>367</v>
      </c>
      <c r="AO66" s="29">
        <v>235</v>
      </c>
      <c r="AP66" s="29">
        <v>125</v>
      </c>
    </row>
    <row r="67" spans="1:42" x14ac:dyDescent="0.35">
      <c r="A67" s="275">
        <v>36011</v>
      </c>
      <c r="B67" s="257">
        <v>93157</v>
      </c>
      <c r="C67" s="261">
        <v>599</v>
      </c>
      <c r="D67" s="257">
        <v>0.38399999999999995</v>
      </c>
      <c r="E67" s="257">
        <v>7.78</v>
      </c>
      <c r="F67" s="257">
        <v>7.25</v>
      </c>
      <c r="G67" s="257">
        <v>23.6</v>
      </c>
      <c r="H67" s="34" t="s">
        <v>112</v>
      </c>
      <c r="I67" s="257">
        <v>1</v>
      </c>
      <c r="J67" s="257">
        <v>45.7</v>
      </c>
      <c r="K67" s="268">
        <v>2500</v>
      </c>
      <c r="AO67" s="29">
        <v>235</v>
      </c>
      <c r="AP67" s="29">
        <v>125</v>
      </c>
    </row>
    <row r="68" spans="1:42" x14ac:dyDescent="0.35">
      <c r="A68" s="275">
        <v>36018</v>
      </c>
      <c r="B68" s="257">
        <v>114157</v>
      </c>
      <c r="C68" s="261">
        <v>548</v>
      </c>
      <c r="D68" s="257">
        <v>0.35099999999999998</v>
      </c>
      <c r="E68" s="257">
        <v>9.61</v>
      </c>
      <c r="F68" s="264" t="s">
        <v>368</v>
      </c>
      <c r="G68" s="257">
        <v>24.8</v>
      </c>
      <c r="H68" s="34" t="s">
        <v>112</v>
      </c>
      <c r="I68" s="257">
        <v>2</v>
      </c>
      <c r="J68" s="257">
        <v>55.4</v>
      </c>
      <c r="K68" s="268">
        <v>3400</v>
      </c>
      <c r="AO68" s="29">
        <v>235</v>
      </c>
      <c r="AP68" s="29">
        <v>125</v>
      </c>
    </row>
    <row r="69" spans="1:42" x14ac:dyDescent="0.35">
      <c r="A69" s="275">
        <v>36025</v>
      </c>
      <c r="B69" s="257">
        <v>91558</v>
      </c>
      <c r="C69" s="261">
        <v>558</v>
      </c>
      <c r="D69" s="257">
        <v>0.35700000000000004</v>
      </c>
      <c r="E69" s="257">
        <v>7.93</v>
      </c>
      <c r="F69" s="264" t="s">
        <v>368</v>
      </c>
      <c r="G69" s="257">
        <v>23.71</v>
      </c>
      <c r="H69" s="34" t="s">
        <v>112</v>
      </c>
      <c r="I69" s="257">
        <v>1.3</v>
      </c>
      <c r="J69" s="257">
        <v>51.4</v>
      </c>
      <c r="K69" s="268">
        <v>400</v>
      </c>
      <c r="AO69" s="29">
        <v>235</v>
      </c>
      <c r="AP69" s="29">
        <v>125</v>
      </c>
    </row>
    <row r="70" spans="1:42" x14ac:dyDescent="0.35">
      <c r="A70" s="275">
        <v>36027</v>
      </c>
      <c r="B70" s="257">
        <v>92613</v>
      </c>
      <c r="C70" s="261">
        <v>582</v>
      </c>
      <c r="D70" s="257">
        <v>0.373</v>
      </c>
      <c r="E70" s="257">
        <v>8.67</v>
      </c>
      <c r="F70" s="264" t="s">
        <v>368</v>
      </c>
      <c r="G70" s="257">
        <v>21.45</v>
      </c>
      <c r="H70" s="34" t="s">
        <v>112</v>
      </c>
      <c r="I70" s="257">
        <v>1.9</v>
      </c>
      <c r="J70" s="257">
        <v>42.1</v>
      </c>
      <c r="K70" s="268">
        <v>7000</v>
      </c>
      <c r="AO70" s="29">
        <v>235</v>
      </c>
      <c r="AP70" s="29">
        <v>125</v>
      </c>
    </row>
    <row r="71" spans="1:42" x14ac:dyDescent="0.35">
      <c r="A71" s="275">
        <v>36032</v>
      </c>
      <c r="B71" s="257">
        <v>95206</v>
      </c>
      <c r="C71" s="261">
        <v>668</v>
      </c>
      <c r="D71" s="257">
        <v>0.42700000000000005</v>
      </c>
      <c r="E71" s="257">
        <v>0.13</v>
      </c>
      <c r="F71" s="264" t="s">
        <v>368</v>
      </c>
      <c r="G71" s="257">
        <v>22.29</v>
      </c>
      <c r="H71" s="34" t="s">
        <v>112</v>
      </c>
      <c r="I71" s="257">
        <v>1.2</v>
      </c>
      <c r="J71" s="257">
        <v>56.3</v>
      </c>
      <c r="K71" s="268">
        <v>80000</v>
      </c>
      <c r="L71" s="45">
        <f>AVERAGE(K67:K71)</f>
        <v>18660</v>
      </c>
      <c r="M71" s="46">
        <f>GEOMEAN(K67:K71)</f>
        <v>4528.2812073546575</v>
      </c>
      <c r="N71" s="47" t="s">
        <v>369</v>
      </c>
      <c r="AO71" s="29">
        <v>235</v>
      </c>
      <c r="AP71" s="29">
        <v>125</v>
      </c>
    </row>
    <row r="72" spans="1:42" x14ac:dyDescent="0.35">
      <c r="A72" s="275">
        <v>36039</v>
      </c>
      <c r="B72" s="257">
        <v>95449</v>
      </c>
      <c r="C72" s="261">
        <v>882</v>
      </c>
      <c r="D72" s="257">
        <v>0.56499999999999995</v>
      </c>
      <c r="E72" s="257">
        <v>3.86</v>
      </c>
      <c r="F72" s="264" t="s">
        <v>368</v>
      </c>
      <c r="G72" s="257">
        <v>19.25</v>
      </c>
      <c r="H72" s="34" t="s">
        <v>112</v>
      </c>
      <c r="I72" s="257">
        <v>0.6</v>
      </c>
      <c r="J72" s="257">
        <v>56.3</v>
      </c>
      <c r="K72" s="268">
        <v>600</v>
      </c>
      <c r="AO72" s="29">
        <v>235</v>
      </c>
      <c r="AP72" s="29">
        <v>125</v>
      </c>
    </row>
    <row r="73" spans="1:42" x14ac:dyDescent="0.35">
      <c r="A73" s="275">
        <v>36046</v>
      </c>
      <c r="B73" s="257">
        <v>103230</v>
      </c>
      <c r="C73" s="261">
        <v>470</v>
      </c>
      <c r="D73" s="257">
        <v>0.30099999999999999</v>
      </c>
      <c r="E73" s="257">
        <v>6.87</v>
      </c>
      <c r="F73" s="264" t="s">
        <v>368</v>
      </c>
      <c r="G73" s="257">
        <v>21</v>
      </c>
      <c r="H73" s="34" t="s">
        <v>112</v>
      </c>
      <c r="I73" s="257">
        <v>0.4</v>
      </c>
      <c r="J73" s="257">
        <v>43.2</v>
      </c>
      <c r="K73" s="268">
        <v>700</v>
      </c>
      <c r="AO73" s="29">
        <v>235</v>
      </c>
      <c r="AP73" s="29">
        <v>125</v>
      </c>
    </row>
    <row r="74" spans="1:42" x14ac:dyDescent="0.35">
      <c r="A74" s="275">
        <v>36053</v>
      </c>
      <c r="B74" s="257">
        <v>101601</v>
      </c>
      <c r="C74" s="261">
        <v>643</v>
      </c>
      <c r="D74" s="257">
        <v>0.41099999999999998</v>
      </c>
      <c r="E74" s="257">
        <v>6.11</v>
      </c>
      <c r="F74" s="264" t="s">
        <v>368</v>
      </c>
      <c r="G74" s="257">
        <v>21.23</v>
      </c>
      <c r="H74" s="34" t="s">
        <v>112</v>
      </c>
      <c r="I74" s="257">
        <v>0.8</v>
      </c>
      <c r="J74" s="257">
        <v>50.9</v>
      </c>
      <c r="K74" s="268">
        <v>100</v>
      </c>
      <c r="AO74" s="29">
        <v>235</v>
      </c>
      <c r="AP74" s="29">
        <v>125</v>
      </c>
    </row>
    <row r="75" spans="1:42" x14ac:dyDescent="0.35">
      <c r="A75" s="275">
        <v>36060</v>
      </c>
      <c r="B75" s="264">
        <v>91911</v>
      </c>
      <c r="C75" s="265">
        <v>452</v>
      </c>
      <c r="D75" s="264">
        <v>0.28899999999999998</v>
      </c>
      <c r="E75" s="264">
        <v>6.37</v>
      </c>
      <c r="F75" s="264" t="s">
        <v>368</v>
      </c>
      <c r="G75" s="264">
        <v>20.79</v>
      </c>
      <c r="H75" s="34" t="s">
        <v>112</v>
      </c>
      <c r="I75" s="264">
        <v>0.2</v>
      </c>
      <c r="J75" s="264">
        <v>53.6</v>
      </c>
      <c r="K75" s="268">
        <v>3500</v>
      </c>
      <c r="AO75" s="29">
        <v>235</v>
      </c>
      <c r="AP75" s="29">
        <v>125</v>
      </c>
    </row>
    <row r="76" spans="1:42" x14ac:dyDescent="0.35">
      <c r="A76" s="275">
        <v>36067</v>
      </c>
      <c r="B76" s="257">
        <v>90528</v>
      </c>
      <c r="C76" s="261">
        <v>933</v>
      </c>
      <c r="D76" s="257">
        <v>0.59699999999999998</v>
      </c>
      <c r="E76" s="257">
        <v>4.03</v>
      </c>
      <c r="F76" s="264" t="s">
        <v>368</v>
      </c>
      <c r="G76" s="257">
        <v>17.68</v>
      </c>
      <c r="H76" s="34" t="s">
        <v>112</v>
      </c>
      <c r="I76" s="257">
        <v>0.6</v>
      </c>
      <c r="J76" s="257">
        <v>51.6</v>
      </c>
      <c r="K76" s="268">
        <v>500</v>
      </c>
      <c r="L76" s="45">
        <f>AVERAGE(K72:K76)</f>
        <v>1080</v>
      </c>
      <c r="M76" s="46">
        <f>GEOMEAN(K72:K76)</f>
        <v>593.27693956828648</v>
      </c>
      <c r="N76" s="47" t="s">
        <v>370</v>
      </c>
      <c r="AO76" s="29">
        <v>235</v>
      </c>
      <c r="AP76" s="29">
        <v>125</v>
      </c>
    </row>
    <row r="77" spans="1:42" x14ac:dyDescent="0.35">
      <c r="A77" s="275">
        <v>36074</v>
      </c>
      <c r="B77" s="257">
        <v>101319</v>
      </c>
      <c r="C77" s="261">
        <v>602</v>
      </c>
      <c r="D77" s="257">
        <v>0.38500000000000001</v>
      </c>
      <c r="E77" s="257">
        <v>8.09</v>
      </c>
      <c r="F77" s="264" t="s">
        <v>368</v>
      </c>
      <c r="G77" s="257">
        <v>18.2</v>
      </c>
      <c r="H77" s="34" t="s">
        <v>112</v>
      </c>
      <c r="I77" s="257">
        <v>1.5</v>
      </c>
      <c r="J77" s="257">
        <v>43.1</v>
      </c>
      <c r="K77" s="268">
        <v>1000</v>
      </c>
      <c r="AO77" s="29">
        <v>235</v>
      </c>
      <c r="AP77" s="29">
        <v>125</v>
      </c>
    </row>
    <row r="78" spans="1:42" x14ac:dyDescent="0.35">
      <c r="A78" s="275">
        <v>36081</v>
      </c>
      <c r="B78" s="264">
        <v>101105</v>
      </c>
      <c r="C78" s="265">
        <v>719</v>
      </c>
      <c r="D78" s="264">
        <v>0.4</v>
      </c>
      <c r="E78" s="264">
        <v>8.89</v>
      </c>
      <c r="F78" s="264" t="s">
        <v>368</v>
      </c>
      <c r="G78" s="264">
        <v>14.33</v>
      </c>
      <c r="H78" s="34" t="s">
        <v>112</v>
      </c>
      <c r="I78" s="264">
        <v>1.5</v>
      </c>
      <c r="J78" s="264" t="s">
        <v>321</v>
      </c>
      <c r="K78" s="268">
        <v>400</v>
      </c>
      <c r="AO78" s="29">
        <v>235</v>
      </c>
      <c r="AP78" s="29">
        <v>125</v>
      </c>
    </row>
    <row r="79" spans="1:42" x14ac:dyDescent="0.35">
      <c r="A79" s="275">
        <v>36083</v>
      </c>
      <c r="B79" s="264">
        <v>101009</v>
      </c>
      <c r="C79" s="265">
        <v>728</v>
      </c>
      <c r="D79" s="264">
        <v>0.46600000000000003</v>
      </c>
      <c r="E79" s="264">
        <v>4.6500000000000004</v>
      </c>
      <c r="F79" s="264">
        <v>7.16</v>
      </c>
      <c r="G79" s="264">
        <v>13.02</v>
      </c>
      <c r="H79" s="34" t="s">
        <v>112</v>
      </c>
      <c r="I79" s="264">
        <v>1.5</v>
      </c>
      <c r="J79" s="264" t="s">
        <v>371</v>
      </c>
      <c r="K79" s="257">
        <v>100</v>
      </c>
      <c r="AO79" s="29">
        <v>235</v>
      </c>
      <c r="AP79" s="29">
        <v>125</v>
      </c>
    </row>
    <row r="80" spans="1:42" x14ac:dyDescent="0.35">
      <c r="A80" s="275">
        <v>36088</v>
      </c>
      <c r="B80" s="264">
        <v>100639</v>
      </c>
      <c r="C80" s="265">
        <v>573</v>
      </c>
      <c r="D80" s="264">
        <v>0.36599999999999999</v>
      </c>
      <c r="E80" s="264">
        <v>6.82</v>
      </c>
      <c r="F80" s="264">
        <v>7.52</v>
      </c>
      <c r="G80" s="264">
        <v>13.47</v>
      </c>
      <c r="H80" s="34" t="s">
        <v>112</v>
      </c>
      <c r="I80" s="264">
        <v>1.6</v>
      </c>
      <c r="J80" s="264" t="s">
        <v>361</v>
      </c>
      <c r="K80" s="268">
        <v>79000</v>
      </c>
      <c r="AO80" s="29">
        <v>235</v>
      </c>
      <c r="AP80" s="29">
        <v>125</v>
      </c>
    </row>
    <row r="81" spans="1:42" x14ac:dyDescent="0.35">
      <c r="A81" s="275">
        <v>36095</v>
      </c>
      <c r="B81" s="264">
        <v>101339</v>
      </c>
      <c r="C81" s="265">
        <v>625</v>
      </c>
      <c r="D81" s="264">
        <v>0.4</v>
      </c>
      <c r="E81" s="264">
        <v>6</v>
      </c>
      <c r="F81" s="264">
        <v>7.47</v>
      </c>
      <c r="G81" s="264">
        <v>12.69</v>
      </c>
      <c r="H81" s="34" t="s">
        <v>112</v>
      </c>
      <c r="I81" s="264">
        <v>0.5</v>
      </c>
      <c r="J81" s="264" t="s">
        <v>346</v>
      </c>
      <c r="K81" s="257">
        <v>200</v>
      </c>
      <c r="L81" s="45">
        <f>AVERAGE(K77:K81)</f>
        <v>16140</v>
      </c>
      <c r="M81" s="46">
        <f>GEOMEAN(K77:K81)</f>
        <v>912.31205946655496</v>
      </c>
      <c r="N81" s="47" t="s">
        <v>372</v>
      </c>
      <c r="AO81" s="29">
        <v>235</v>
      </c>
      <c r="AP81" s="29">
        <v>125</v>
      </c>
    </row>
    <row r="82" spans="1:42" x14ac:dyDescent="0.35">
      <c r="A82" s="275">
        <v>36102</v>
      </c>
      <c r="B82" s="264">
        <v>95120</v>
      </c>
      <c r="C82" s="265">
        <v>589</v>
      </c>
      <c r="D82" s="264">
        <v>0.377</v>
      </c>
      <c r="E82" s="264">
        <v>7.67</v>
      </c>
      <c r="F82" s="264">
        <v>7.46</v>
      </c>
      <c r="G82" s="264">
        <v>11.61</v>
      </c>
      <c r="H82" s="34" t="s">
        <v>112</v>
      </c>
      <c r="I82" s="264">
        <v>1.2</v>
      </c>
      <c r="J82" s="264" t="s">
        <v>335</v>
      </c>
      <c r="K82" s="268">
        <v>1100</v>
      </c>
      <c r="AO82" s="29">
        <v>235</v>
      </c>
      <c r="AP82" s="29">
        <v>125</v>
      </c>
    </row>
    <row r="83" spans="1:42" x14ac:dyDescent="0.35">
      <c r="A83" s="275">
        <v>36104</v>
      </c>
      <c r="B83" s="264">
        <v>100526</v>
      </c>
      <c r="C83" s="265">
        <v>565</v>
      </c>
      <c r="D83" s="264">
        <v>0.36200000000000004</v>
      </c>
      <c r="E83" s="264">
        <v>7.97</v>
      </c>
      <c r="F83" s="264">
        <v>7.38</v>
      </c>
      <c r="G83" s="264">
        <v>7.62</v>
      </c>
      <c r="H83" s="34" t="s">
        <v>112</v>
      </c>
      <c r="I83" s="264">
        <v>0.5</v>
      </c>
      <c r="J83" s="264" t="s">
        <v>355</v>
      </c>
      <c r="K83" s="268">
        <v>500</v>
      </c>
      <c r="AO83" s="29">
        <v>235</v>
      </c>
      <c r="AP83" s="29">
        <v>125</v>
      </c>
    </row>
    <row r="84" spans="1:42" x14ac:dyDescent="0.35">
      <c r="A84" s="275">
        <v>36109</v>
      </c>
      <c r="B84" s="264">
        <v>91316</v>
      </c>
      <c r="C84" s="265">
        <v>550</v>
      </c>
      <c r="D84" s="264">
        <v>0.35200000000000004</v>
      </c>
      <c r="E84" s="264">
        <v>7.82</v>
      </c>
      <c r="F84" s="264">
        <v>7.41</v>
      </c>
      <c r="G84" s="264">
        <v>11</v>
      </c>
      <c r="H84" s="34" t="s">
        <v>112</v>
      </c>
      <c r="I84" s="264">
        <v>0</v>
      </c>
      <c r="J84" s="264" t="s">
        <v>358</v>
      </c>
      <c r="K84" s="268">
        <v>22000</v>
      </c>
      <c r="AO84" s="29">
        <v>235</v>
      </c>
      <c r="AP84" s="29">
        <v>125</v>
      </c>
    </row>
    <row r="85" spans="1:42" x14ac:dyDescent="0.35">
      <c r="A85" s="275">
        <v>36116</v>
      </c>
      <c r="B85" s="264">
        <v>95438</v>
      </c>
      <c r="C85" s="265">
        <v>575</v>
      </c>
      <c r="D85" s="264">
        <v>0.36799999999999999</v>
      </c>
      <c r="E85" s="264">
        <v>7.59</v>
      </c>
      <c r="F85" s="264">
        <v>7.38</v>
      </c>
      <c r="G85" s="264">
        <v>9.1999999999999993</v>
      </c>
      <c r="H85" s="34" t="s">
        <v>112</v>
      </c>
      <c r="I85" s="264">
        <v>0.5</v>
      </c>
      <c r="J85" s="264" t="s">
        <v>346</v>
      </c>
      <c r="K85" s="268">
        <v>600</v>
      </c>
      <c r="AO85" s="29">
        <v>235</v>
      </c>
      <c r="AP85" s="29">
        <v>125</v>
      </c>
    </row>
    <row r="86" spans="1:42" x14ac:dyDescent="0.35">
      <c r="A86" s="44">
        <v>36123</v>
      </c>
      <c r="B86" s="34">
        <v>94738</v>
      </c>
      <c r="C86" s="41">
        <v>580</v>
      </c>
      <c r="D86" s="34">
        <v>0.371</v>
      </c>
      <c r="E86" s="34">
        <v>8.32</v>
      </c>
      <c r="F86" s="34">
        <v>7.38</v>
      </c>
      <c r="G86" s="34">
        <v>7.39</v>
      </c>
      <c r="H86" s="34" t="s">
        <v>112</v>
      </c>
      <c r="I86" s="34">
        <v>0.5</v>
      </c>
      <c r="J86" s="34" t="s">
        <v>348</v>
      </c>
      <c r="K86" s="257">
        <v>100</v>
      </c>
      <c r="L86" s="45">
        <f>AVERAGE(K82:K86)</f>
        <v>4860</v>
      </c>
      <c r="M86" s="46">
        <f>GEOMEAN(K82:K86)</f>
        <v>937.96649255998295</v>
      </c>
      <c r="N86" s="47" t="s">
        <v>373</v>
      </c>
      <c r="AO86" s="29">
        <v>235</v>
      </c>
      <c r="AP86" s="29">
        <v>125</v>
      </c>
    </row>
    <row r="87" spans="1:42" x14ac:dyDescent="0.35">
      <c r="A87" s="44">
        <v>36130</v>
      </c>
      <c r="B87" s="34">
        <v>95648</v>
      </c>
      <c r="C87" s="41">
        <v>553</v>
      </c>
      <c r="D87" s="34">
        <v>0.35399999999999998</v>
      </c>
      <c r="E87" s="34">
        <v>7.62</v>
      </c>
      <c r="F87" s="34">
        <v>7.48</v>
      </c>
      <c r="G87" s="34">
        <v>9.74</v>
      </c>
      <c r="H87" s="34" t="s">
        <v>112</v>
      </c>
      <c r="I87" s="34">
        <v>0</v>
      </c>
      <c r="J87" s="34" t="s">
        <v>357</v>
      </c>
      <c r="K87" s="268">
        <v>1000</v>
      </c>
      <c r="AO87" s="29">
        <v>235</v>
      </c>
      <c r="AP87" s="29">
        <v>125</v>
      </c>
    </row>
    <row r="88" spans="1:42" x14ac:dyDescent="0.35">
      <c r="A88" s="44">
        <v>36137</v>
      </c>
      <c r="B88" s="34">
        <v>95741</v>
      </c>
      <c r="C88" s="41">
        <v>544</v>
      </c>
      <c r="D88" s="34">
        <v>0.34799999999999998</v>
      </c>
      <c r="E88" s="34">
        <v>8.5399999999999991</v>
      </c>
      <c r="F88" s="34">
        <v>7.44</v>
      </c>
      <c r="G88" s="34">
        <v>10.26</v>
      </c>
      <c r="H88" s="34" t="s">
        <v>112</v>
      </c>
      <c r="I88" s="34">
        <v>0.2</v>
      </c>
      <c r="J88" s="34" t="s">
        <v>346</v>
      </c>
      <c r="K88" s="268">
        <v>700</v>
      </c>
      <c r="AO88" s="29">
        <v>235</v>
      </c>
      <c r="AP88" s="29">
        <v>125</v>
      </c>
    </row>
    <row r="89" spans="1:42" x14ac:dyDescent="0.35">
      <c r="A89" s="44">
        <v>36144</v>
      </c>
      <c r="B89" s="34">
        <v>103147</v>
      </c>
      <c r="C89" s="41">
        <v>579.20000000000005</v>
      </c>
      <c r="D89" s="34">
        <v>0.37040000000000006</v>
      </c>
      <c r="E89" s="34">
        <v>9.57</v>
      </c>
      <c r="F89" s="34">
        <v>7.49</v>
      </c>
      <c r="G89" s="34">
        <v>5.05</v>
      </c>
      <c r="H89" s="34" t="s">
        <v>112</v>
      </c>
      <c r="I89" s="34">
        <v>0.87</v>
      </c>
      <c r="J89" s="34">
        <v>50.3</v>
      </c>
      <c r="K89" s="257">
        <v>100</v>
      </c>
      <c r="AO89" s="29">
        <v>235</v>
      </c>
      <c r="AP89" s="29">
        <v>125</v>
      </c>
    </row>
    <row r="90" spans="1:42" x14ac:dyDescent="0.35">
      <c r="A90" s="44">
        <v>36151</v>
      </c>
      <c r="B90" s="34">
        <v>103902</v>
      </c>
      <c r="C90" s="41">
        <v>508.5</v>
      </c>
      <c r="D90" s="34">
        <v>0.32550000000000001</v>
      </c>
      <c r="E90" s="34">
        <v>13.32</v>
      </c>
      <c r="F90" s="34">
        <v>7.97</v>
      </c>
      <c r="G90" s="34">
        <v>3.37</v>
      </c>
      <c r="H90" s="34" t="s">
        <v>112</v>
      </c>
      <c r="I90" s="34">
        <v>2.61</v>
      </c>
      <c r="J90" s="34">
        <v>70.3</v>
      </c>
      <c r="K90" s="268">
        <v>800</v>
      </c>
      <c r="AO90" s="29">
        <v>235</v>
      </c>
      <c r="AP90" s="29">
        <v>125</v>
      </c>
    </row>
    <row r="91" spans="1:42" x14ac:dyDescent="0.35">
      <c r="A91" s="44">
        <v>36158</v>
      </c>
      <c r="B91" s="34">
        <v>91420</v>
      </c>
      <c r="C91" s="41">
        <v>579.79999999999995</v>
      </c>
      <c r="D91" s="34">
        <v>0.37109999999999999</v>
      </c>
      <c r="E91" s="34">
        <v>10.37</v>
      </c>
      <c r="F91" s="34">
        <v>8</v>
      </c>
      <c r="G91" s="34">
        <v>3.39</v>
      </c>
      <c r="H91" s="34" t="s">
        <v>112</v>
      </c>
      <c r="I91" s="34">
        <v>1.82</v>
      </c>
      <c r="J91" s="34">
        <v>50.7</v>
      </c>
      <c r="K91" s="257">
        <v>100</v>
      </c>
      <c r="L91" s="45">
        <f>AVERAGE(K87:K91)</f>
        <v>540</v>
      </c>
      <c r="M91" s="46">
        <f>GEOMEAN(K87:K91)</f>
        <v>354.51744068104875</v>
      </c>
      <c r="N91" s="47" t="s">
        <v>374</v>
      </c>
      <c r="AO91" s="29">
        <v>235</v>
      </c>
      <c r="AP91" s="29">
        <v>125</v>
      </c>
    </row>
    <row r="92" spans="1:42" x14ac:dyDescent="0.35">
      <c r="A92" s="44">
        <v>36193</v>
      </c>
      <c r="B92" s="40">
        <v>112451</v>
      </c>
      <c r="C92" s="279">
        <v>435.6</v>
      </c>
      <c r="D92" s="40">
        <v>0.27879999999999999</v>
      </c>
      <c r="E92" s="40">
        <v>11.72</v>
      </c>
      <c r="F92" s="40">
        <v>8.1300000000000008</v>
      </c>
      <c r="G92" s="40">
        <v>4.8600000000000003</v>
      </c>
      <c r="H92" s="34" t="s">
        <v>112</v>
      </c>
      <c r="I92" s="40">
        <v>2.69</v>
      </c>
      <c r="J92" s="40">
        <v>68.400000000000006</v>
      </c>
      <c r="K92" s="257">
        <v>50</v>
      </c>
      <c r="AO92" s="29">
        <v>235</v>
      </c>
      <c r="AP92" s="29">
        <v>125</v>
      </c>
    </row>
    <row r="93" spans="1:42" x14ac:dyDescent="0.35">
      <c r="A93" s="44">
        <v>36200</v>
      </c>
      <c r="B93" s="40">
        <v>121615</v>
      </c>
      <c r="C93" s="279">
        <v>421.7</v>
      </c>
      <c r="D93" s="40">
        <v>0.26990000000000003</v>
      </c>
      <c r="E93" s="40">
        <v>15.81</v>
      </c>
      <c r="F93" s="40">
        <v>8.1199999999999992</v>
      </c>
      <c r="G93" s="40">
        <v>5.03</v>
      </c>
      <c r="H93" s="34" t="s">
        <v>112</v>
      </c>
      <c r="I93" s="40">
        <v>6.97</v>
      </c>
      <c r="J93" s="40">
        <v>44.3</v>
      </c>
      <c r="K93" s="257">
        <v>100</v>
      </c>
      <c r="AO93" s="29">
        <v>235</v>
      </c>
      <c r="AP93" s="29">
        <v>125</v>
      </c>
    </row>
    <row r="94" spans="1:42" x14ac:dyDescent="0.35">
      <c r="A94" s="44">
        <v>36201</v>
      </c>
      <c r="B94" s="40">
        <v>100021</v>
      </c>
      <c r="C94" s="279">
        <v>438.7</v>
      </c>
      <c r="D94" s="40">
        <v>0.28079999999999999</v>
      </c>
      <c r="E94" s="40">
        <v>15.04</v>
      </c>
      <c r="F94" s="40">
        <v>8.0500000000000007</v>
      </c>
      <c r="G94" s="40">
        <v>4.7699999999999996</v>
      </c>
      <c r="H94" s="34" t="s">
        <v>112</v>
      </c>
      <c r="I94" s="40">
        <v>1.32</v>
      </c>
      <c r="J94" s="40">
        <v>79.400000000000006</v>
      </c>
      <c r="K94" s="257">
        <v>50</v>
      </c>
      <c r="AO94" s="29">
        <v>235</v>
      </c>
      <c r="AP94" s="29">
        <v>125</v>
      </c>
    </row>
    <row r="95" spans="1:42" x14ac:dyDescent="0.35">
      <c r="A95" s="44">
        <v>36207</v>
      </c>
      <c r="B95" s="40">
        <v>91852</v>
      </c>
      <c r="C95" s="279">
        <v>474.7</v>
      </c>
      <c r="D95" s="40">
        <v>0.30380000000000001</v>
      </c>
      <c r="E95" s="40">
        <v>11.47</v>
      </c>
      <c r="F95" s="40">
        <v>7.96</v>
      </c>
      <c r="G95" s="40">
        <v>4.75</v>
      </c>
      <c r="H95" s="34" t="s">
        <v>112</v>
      </c>
      <c r="I95" s="40">
        <v>1.82</v>
      </c>
      <c r="J95" s="40">
        <v>76.099999999999994</v>
      </c>
      <c r="K95" s="257">
        <v>50</v>
      </c>
      <c r="AO95" s="29">
        <v>235</v>
      </c>
      <c r="AP95" s="29">
        <v>125</v>
      </c>
    </row>
    <row r="96" spans="1:42" x14ac:dyDescent="0.35">
      <c r="A96" s="44">
        <v>36214</v>
      </c>
      <c r="B96" s="40">
        <v>95514</v>
      </c>
      <c r="C96" s="279">
        <v>493.6</v>
      </c>
      <c r="D96" s="40">
        <v>0.31590000000000001</v>
      </c>
      <c r="E96" s="40">
        <v>14.87</v>
      </c>
      <c r="F96" s="40">
        <v>7.93</v>
      </c>
      <c r="G96" s="40">
        <v>3.17</v>
      </c>
      <c r="H96" s="34" t="s">
        <v>112</v>
      </c>
      <c r="I96" s="40">
        <v>3.47</v>
      </c>
      <c r="J96" s="40">
        <v>82.9</v>
      </c>
      <c r="K96" s="257">
        <v>100</v>
      </c>
      <c r="M96" s="46">
        <f>GEOMEAN(K92:K96)</f>
        <v>65.975395538644719</v>
      </c>
      <c r="N96" s="47" t="s">
        <v>375</v>
      </c>
      <c r="AO96" s="29">
        <v>235</v>
      </c>
      <c r="AP96" s="29">
        <v>125</v>
      </c>
    </row>
    <row r="97" spans="1:42" x14ac:dyDescent="0.35">
      <c r="A97" s="44">
        <v>36221</v>
      </c>
      <c r="B97" s="40">
        <v>94036</v>
      </c>
      <c r="C97" s="279">
        <v>484.8</v>
      </c>
      <c r="D97" s="40">
        <v>0.31029999999999996</v>
      </c>
      <c r="E97" s="40">
        <v>11.97</v>
      </c>
      <c r="F97" s="40">
        <v>7.36</v>
      </c>
      <c r="G97" s="40">
        <v>3.82</v>
      </c>
      <c r="H97" s="34" t="s">
        <v>112</v>
      </c>
      <c r="I97" s="40">
        <v>3.84</v>
      </c>
      <c r="J97" s="40">
        <v>73.3</v>
      </c>
      <c r="K97" s="257">
        <v>50</v>
      </c>
      <c r="AO97" s="29">
        <v>235</v>
      </c>
      <c r="AP97" s="29">
        <v>125</v>
      </c>
    </row>
    <row r="98" spans="1:42" x14ac:dyDescent="0.35">
      <c r="A98" s="44">
        <v>36235</v>
      </c>
      <c r="B98" s="40">
        <v>95720</v>
      </c>
      <c r="C98" s="279">
        <v>610.29999999999995</v>
      </c>
      <c r="D98" s="40">
        <v>0.39059999999999995</v>
      </c>
      <c r="E98" s="40">
        <v>12.24</v>
      </c>
      <c r="F98" s="40">
        <v>7.97</v>
      </c>
      <c r="G98" s="40">
        <v>3.92</v>
      </c>
      <c r="H98" s="34" t="s">
        <v>112</v>
      </c>
      <c r="I98" s="40">
        <v>2.84</v>
      </c>
      <c r="J98" s="40">
        <v>76</v>
      </c>
      <c r="K98" s="257">
        <v>30</v>
      </c>
      <c r="AO98" s="29">
        <v>235</v>
      </c>
      <c r="AP98" s="29">
        <v>125</v>
      </c>
    </row>
    <row r="99" spans="1:42" x14ac:dyDescent="0.35">
      <c r="A99" s="44">
        <v>36237</v>
      </c>
      <c r="B99" s="40">
        <v>94714</v>
      </c>
      <c r="C99" s="279">
        <v>565.1</v>
      </c>
      <c r="D99" s="40">
        <v>0.36170000000000002</v>
      </c>
      <c r="E99" s="40">
        <v>11.45</v>
      </c>
      <c r="F99" s="40">
        <v>8.26</v>
      </c>
      <c r="G99" s="40">
        <v>5.54</v>
      </c>
      <c r="H99" s="34" t="s">
        <v>112</v>
      </c>
      <c r="I99" s="40">
        <v>4.57</v>
      </c>
      <c r="J99" s="40">
        <v>59.1</v>
      </c>
      <c r="K99" s="257">
        <v>30</v>
      </c>
      <c r="AO99" s="29">
        <v>235</v>
      </c>
      <c r="AP99" s="29">
        <v>125</v>
      </c>
    </row>
    <row r="100" spans="1:42" x14ac:dyDescent="0.35">
      <c r="A100" s="44">
        <v>36242</v>
      </c>
      <c r="B100" s="40">
        <v>94754</v>
      </c>
      <c r="C100" s="279">
        <v>591</v>
      </c>
      <c r="D100" s="40">
        <v>0.37870000000000004</v>
      </c>
      <c r="E100" s="40">
        <v>11.46</v>
      </c>
      <c r="F100" s="40">
        <v>8.0500000000000007</v>
      </c>
      <c r="G100" s="40">
        <v>6.69</v>
      </c>
      <c r="H100" s="34" t="s">
        <v>112</v>
      </c>
      <c r="I100" s="40">
        <v>3.74</v>
      </c>
      <c r="J100" s="40">
        <v>85.4</v>
      </c>
      <c r="K100" s="257">
        <v>10</v>
      </c>
      <c r="AO100" s="29">
        <v>235</v>
      </c>
      <c r="AP100" s="29">
        <v>125</v>
      </c>
    </row>
    <row r="101" spans="1:42" x14ac:dyDescent="0.35">
      <c r="A101" s="44">
        <v>36249</v>
      </c>
      <c r="B101" s="40">
        <v>92637</v>
      </c>
      <c r="C101" s="279">
        <v>617</v>
      </c>
      <c r="D101" s="40">
        <v>0.39489999999999997</v>
      </c>
      <c r="E101" s="40">
        <v>10.5</v>
      </c>
      <c r="F101" s="40">
        <v>7.99</v>
      </c>
      <c r="G101" s="40">
        <v>9.39</v>
      </c>
      <c r="H101" s="34" t="s">
        <v>112</v>
      </c>
      <c r="I101" s="40">
        <v>3.15</v>
      </c>
      <c r="K101" s="257">
        <v>5</v>
      </c>
      <c r="L101" s="45">
        <f>AVERAGE(K97:K101)</f>
        <v>25</v>
      </c>
      <c r="M101" s="46">
        <f>GEOMEAN(K97:K101)</f>
        <v>18.639596365956756</v>
      </c>
      <c r="N101" s="47" t="s">
        <v>376</v>
      </c>
      <c r="AO101" s="29">
        <v>235</v>
      </c>
      <c r="AP101" s="29">
        <v>125</v>
      </c>
    </row>
    <row r="102" spans="1:42" x14ac:dyDescent="0.35">
      <c r="A102" s="44">
        <v>36256</v>
      </c>
      <c r="B102" s="40">
        <v>95937</v>
      </c>
      <c r="C102" s="279">
        <v>628</v>
      </c>
      <c r="D102" s="40">
        <v>0.40200000000000002</v>
      </c>
      <c r="E102" s="40">
        <v>9.0399999999999991</v>
      </c>
      <c r="F102" s="40">
        <v>7.94</v>
      </c>
      <c r="G102" s="40">
        <v>13.45</v>
      </c>
      <c r="H102" s="34" t="s">
        <v>112</v>
      </c>
      <c r="I102" s="40">
        <v>3.01</v>
      </c>
      <c r="J102" s="40">
        <v>78.3</v>
      </c>
      <c r="K102" s="268">
        <v>620</v>
      </c>
      <c r="AO102" s="29">
        <v>235</v>
      </c>
      <c r="AP102" s="29">
        <v>125</v>
      </c>
    </row>
    <row r="103" spans="1:42" x14ac:dyDescent="0.35">
      <c r="A103" s="44">
        <v>36257</v>
      </c>
      <c r="B103" s="40">
        <v>85822</v>
      </c>
      <c r="C103" s="279">
        <v>601</v>
      </c>
      <c r="D103" s="40">
        <v>0.38500000000000001</v>
      </c>
      <c r="E103" s="40">
        <v>9.11</v>
      </c>
      <c r="F103" s="40">
        <v>7.37</v>
      </c>
      <c r="G103" s="40">
        <v>13.69</v>
      </c>
      <c r="H103" s="34" t="s">
        <v>112</v>
      </c>
      <c r="I103" s="40">
        <v>1.6</v>
      </c>
      <c r="K103" s="268">
        <v>350</v>
      </c>
      <c r="AO103" s="29">
        <v>235</v>
      </c>
      <c r="AP103" s="29">
        <v>125</v>
      </c>
    </row>
    <row r="104" spans="1:42" s="29" customFormat="1" x14ac:dyDescent="0.35">
      <c r="A104" s="44">
        <v>36263</v>
      </c>
      <c r="B104" s="40">
        <v>94346</v>
      </c>
      <c r="C104" s="279">
        <v>590</v>
      </c>
      <c r="D104" s="40">
        <v>0.378</v>
      </c>
      <c r="E104" s="40">
        <v>10.17</v>
      </c>
      <c r="F104" s="40">
        <v>8.02</v>
      </c>
      <c r="G104" s="40">
        <v>12.87</v>
      </c>
      <c r="H104" s="34" t="s">
        <v>112</v>
      </c>
      <c r="I104" s="40">
        <v>3.45</v>
      </c>
      <c r="J104" s="40">
        <v>68.599999999999994</v>
      </c>
      <c r="K104" s="48">
        <v>50</v>
      </c>
      <c r="L104" s="280"/>
      <c r="M104" s="42"/>
      <c r="N104" s="38"/>
      <c r="Q104" s="39"/>
      <c r="R104" s="39"/>
      <c r="S104" s="39"/>
      <c r="T104" s="39"/>
      <c r="U104" s="39"/>
      <c r="V104" s="39"/>
      <c r="W104" s="39"/>
      <c r="Y104" s="39"/>
      <c r="Z104" s="39"/>
      <c r="AA104" s="39"/>
      <c r="AB104" s="39"/>
      <c r="AC104" s="39"/>
      <c r="AO104" s="29">
        <v>235</v>
      </c>
      <c r="AP104" s="29">
        <v>125</v>
      </c>
    </row>
    <row r="105" spans="1:42" s="29" customFormat="1" x14ac:dyDescent="0.35">
      <c r="A105" s="44">
        <v>36270</v>
      </c>
      <c r="B105" s="40">
        <v>95146</v>
      </c>
      <c r="C105" s="279">
        <v>572</v>
      </c>
      <c r="D105" s="40">
        <v>0.3664</v>
      </c>
      <c r="E105" s="40">
        <v>10.18</v>
      </c>
      <c r="F105" s="40">
        <v>8.1999999999999993</v>
      </c>
      <c r="G105" s="40">
        <v>10.54</v>
      </c>
      <c r="H105" s="34" t="s">
        <v>112</v>
      </c>
      <c r="I105" s="40">
        <v>1.74</v>
      </c>
      <c r="J105" s="40">
        <v>72.900000000000006</v>
      </c>
      <c r="K105" s="40">
        <v>40</v>
      </c>
      <c r="L105" s="280"/>
      <c r="M105" s="42"/>
      <c r="N105" s="38"/>
      <c r="Q105" s="39"/>
      <c r="R105" s="39"/>
      <c r="S105" s="39"/>
      <c r="T105" s="39"/>
      <c r="U105" s="39"/>
      <c r="V105" s="39"/>
      <c r="W105" s="39"/>
      <c r="Y105" s="39"/>
      <c r="Z105" s="39"/>
      <c r="AA105" s="39"/>
      <c r="AB105" s="39"/>
      <c r="AC105" s="39"/>
      <c r="AO105" s="29">
        <v>235</v>
      </c>
      <c r="AP105" s="29">
        <v>125</v>
      </c>
    </row>
    <row r="106" spans="1:42" s="29" customFormat="1" x14ac:dyDescent="0.35">
      <c r="A106" s="44">
        <v>36277</v>
      </c>
      <c r="B106" s="40">
        <v>94020</v>
      </c>
      <c r="C106" s="279">
        <v>603</v>
      </c>
      <c r="D106" s="40">
        <v>0.3861</v>
      </c>
      <c r="E106" s="40">
        <v>4.84</v>
      </c>
      <c r="F106" s="40">
        <v>7.99</v>
      </c>
      <c r="G106" s="40">
        <v>14.77</v>
      </c>
      <c r="H106" s="34" t="s">
        <v>112</v>
      </c>
      <c r="I106" s="40">
        <v>3.44</v>
      </c>
      <c r="J106" s="40">
        <v>69.3</v>
      </c>
      <c r="K106" s="40">
        <v>40</v>
      </c>
      <c r="L106" s="45">
        <f>AVERAGE(K102:K106)</f>
        <v>220</v>
      </c>
      <c r="M106" s="46">
        <f>GEOMEAN(K102:K106)</f>
        <v>111.66316776694633</v>
      </c>
      <c r="N106" s="47" t="s">
        <v>377</v>
      </c>
      <c r="Q106" s="39"/>
      <c r="R106" s="39"/>
      <c r="S106" s="39"/>
      <c r="T106" s="39"/>
      <c r="U106" s="39"/>
      <c r="V106" s="39"/>
      <c r="W106" s="39"/>
      <c r="Y106" s="39"/>
      <c r="Z106" s="39"/>
      <c r="AA106" s="39"/>
      <c r="AB106" s="39"/>
      <c r="AC106" s="39"/>
      <c r="AO106" s="29">
        <v>235</v>
      </c>
      <c r="AP106" s="29">
        <v>125</v>
      </c>
    </row>
    <row r="107" spans="1:42" x14ac:dyDescent="0.35">
      <c r="A107" s="44">
        <v>36284</v>
      </c>
      <c r="B107" s="40">
        <v>95418</v>
      </c>
      <c r="C107" s="279">
        <v>564</v>
      </c>
      <c r="D107" s="40">
        <v>0.36130000000000001</v>
      </c>
      <c r="E107" s="40">
        <v>8.33</v>
      </c>
      <c r="F107" s="40">
        <v>8.0500000000000007</v>
      </c>
      <c r="G107" s="40">
        <v>17.489999999999998</v>
      </c>
      <c r="H107" s="34" t="s">
        <v>112</v>
      </c>
      <c r="I107" s="40">
        <v>1.9</v>
      </c>
      <c r="J107" s="40">
        <v>77.3</v>
      </c>
      <c r="K107" s="257">
        <v>20</v>
      </c>
      <c r="AO107" s="29">
        <v>235</v>
      </c>
      <c r="AP107" s="29">
        <v>125</v>
      </c>
    </row>
    <row r="108" spans="1:42" x14ac:dyDescent="0.35">
      <c r="A108" s="44">
        <v>36291</v>
      </c>
      <c r="B108" s="40">
        <v>103105</v>
      </c>
      <c r="C108" s="279">
        <v>546</v>
      </c>
      <c r="D108" s="40">
        <v>0.35</v>
      </c>
      <c r="E108" s="40">
        <v>7.9</v>
      </c>
      <c r="F108" s="40">
        <v>7.94</v>
      </c>
      <c r="G108" s="40">
        <v>19.36</v>
      </c>
      <c r="H108" s="34" t="s">
        <v>112</v>
      </c>
      <c r="I108" s="40">
        <v>1.62</v>
      </c>
      <c r="J108" s="40">
        <v>47.2</v>
      </c>
      <c r="K108" s="257">
        <v>20</v>
      </c>
      <c r="AO108" s="29">
        <v>235</v>
      </c>
      <c r="AP108" s="29">
        <v>125</v>
      </c>
    </row>
    <row r="109" spans="1:42" x14ac:dyDescent="0.35">
      <c r="A109" s="44">
        <v>36298</v>
      </c>
      <c r="B109" s="40">
        <v>100548</v>
      </c>
      <c r="C109" s="279">
        <v>519.20000000000005</v>
      </c>
      <c r="D109" s="40">
        <v>0.33230000000000004</v>
      </c>
      <c r="E109" s="40">
        <v>6.61</v>
      </c>
      <c r="F109" s="40">
        <v>7.8</v>
      </c>
      <c r="G109" s="40">
        <v>20.07</v>
      </c>
      <c r="H109" s="34" t="s">
        <v>112</v>
      </c>
      <c r="I109" s="40">
        <v>1.71</v>
      </c>
      <c r="J109" s="40">
        <v>58.9</v>
      </c>
      <c r="K109" s="268">
        <v>4400</v>
      </c>
      <c r="AO109" s="29">
        <v>235</v>
      </c>
      <c r="AP109" s="29">
        <v>125</v>
      </c>
    </row>
    <row r="110" spans="1:42" x14ac:dyDescent="0.35">
      <c r="A110" s="44">
        <v>36299</v>
      </c>
      <c r="B110" s="40">
        <v>95821</v>
      </c>
      <c r="C110" s="279">
        <v>570.79999999999995</v>
      </c>
      <c r="D110" s="40">
        <v>0.36530000000000001</v>
      </c>
      <c r="E110" s="40">
        <v>6.93</v>
      </c>
      <c r="F110" s="40">
        <v>7.85</v>
      </c>
      <c r="G110" s="40">
        <v>18.649999999999999</v>
      </c>
      <c r="H110" s="34" t="s">
        <v>112</v>
      </c>
      <c r="I110" s="40">
        <v>3.1</v>
      </c>
      <c r="J110" s="40">
        <v>85.5</v>
      </c>
      <c r="K110" s="268">
        <v>310</v>
      </c>
      <c r="AO110" s="29">
        <v>235</v>
      </c>
      <c r="AP110" s="29">
        <v>125</v>
      </c>
    </row>
    <row r="111" spans="1:42" x14ac:dyDescent="0.35">
      <c r="A111" s="44">
        <v>36305</v>
      </c>
      <c r="B111" s="40">
        <v>103605</v>
      </c>
      <c r="C111" s="279">
        <v>570.6</v>
      </c>
      <c r="D111" s="40">
        <v>0.36519999999999997</v>
      </c>
      <c r="E111" s="40">
        <v>8.2799999999999994</v>
      </c>
      <c r="F111" s="40">
        <v>7.89</v>
      </c>
      <c r="G111" s="40">
        <v>16.43</v>
      </c>
      <c r="H111" s="34" t="s">
        <v>112</v>
      </c>
      <c r="I111" s="40">
        <v>3.12</v>
      </c>
      <c r="J111" s="40">
        <v>82</v>
      </c>
      <c r="K111" s="257">
        <v>200</v>
      </c>
      <c r="L111" s="45">
        <f>AVERAGE(K107:K111)</f>
        <v>990</v>
      </c>
      <c r="M111" s="46">
        <f>GEOMEAN(K107:K111)</f>
        <v>161.28013246340021</v>
      </c>
      <c r="N111" s="47" t="s">
        <v>378</v>
      </c>
      <c r="AO111" s="29">
        <v>235</v>
      </c>
      <c r="AP111" s="29">
        <v>125</v>
      </c>
    </row>
    <row r="112" spans="1:42" x14ac:dyDescent="0.35">
      <c r="A112" s="44">
        <v>36312</v>
      </c>
      <c r="B112" s="40">
        <v>101357</v>
      </c>
      <c r="C112" s="279">
        <v>579.6</v>
      </c>
      <c r="D112" s="40">
        <v>0.37159999999999999</v>
      </c>
      <c r="E112" s="40">
        <v>5.7</v>
      </c>
      <c r="F112" s="40">
        <v>7.72</v>
      </c>
      <c r="G112" s="40">
        <v>20.74</v>
      </c>
      <c r="H112" s="34" t="s">
        <v>112</v>
      </c>
      <c r="I112" s="40">
        <v>0.98</v>
      </c>
      <c r="J112" s="40">
        <v>53.6</v>
      </c>
      <c r="K112" s="257">
        <v>200</v>
      </c>
      <c r="AO112" s="29">
        <v>235</v>
      </c>
      <c r="AP112" s="29">
        <v>125</v>
      </c>
    </row>
    <row r="113" spans="1:42" x14ac:dyDescent="0.35">
      <c r="A113" s="44">
        <v>36319</v>
      </c>
      <c r="B113" s="40">
        <v>101954</v>
      </c>
      <c r="C113" s="41">
        <v>579.1</v>
      </c>
      <c r="D113" s="34">
        <v>3.71</v>
      </c>
      <c r="E113" s="34">
        <v>5.78</v>
      </c>
      <c r="F113" s="34">
        <v>7.84</v>
      </c>
      <c r="G113" s="40">
        <v>25.33</v>
      </c>
      <c r="H113" s="34" t="s">
        <v>112</v>
      </c>
      <c r="I113" s="40">
        <v>7.0000000000000007E-2</v>
      </c>
      <c r="J113" s="40">
        <v>56.5</v>
      </c>
      <c r="K113" s="268">
        <v>370</v>
      </c>
      <c r="AO113" s="29">
        <v>235</v>
      </c>
      <c r="AP113" s="29">
        <v>125</v>
      </c>
    </row>
    <row r="114" spans="1:42" x14ac:dyDescent="0.35">
      <c r="A114" s="44">
        <v>36326</v>
      </c>
      <c r="B114" s="40">
        <v>95953</v>
      </c>
      <c r="C114" s="279">
        <v>540.5</v>
      </c>
      <c r="D114" s="40">
        <v>0.34599999999999997</v>
      </c>
      <c r="E114" s="40">
        <v>5.99</v>
      </c>
      <c r="F114" s="40">
        <v>7.82</v>
      </c>
      <c r="G114" s="40">
        <v>23.26</v>
      </c>
      <c r="H114" s="34" t="s">
        <v>112</v>
      </c>
      <c r="I114" s="40">
        <v>1.69</v>
      </c>
      <c r="J114" s="40">
        <v>74</v>
      </c>
      <c r="K114" s="268">
        <v>390</v>
      </c>
      <c r="AO114" s="29">
        <v>235</v>
      </c>
      <c r="AP114" s="29">
        <v>125</v>
      </c>
    </row>
    <row r="115" spans="1:42" x14ac:dyDescent="0.35">
      <c r="A115" s="44">
        <v>36333</v>
      </c>
      <c r="B115" s="40">
        <v>94925</v>
      </c>
      <c r="C115" s="279">
        <v>630.5</v>
      </c>
      <c r="D115" s="40">
        <v>0.40370000000000006</v>
      </c>
      <c r="E115" s="40">
        <v>6.05</v>
      </c>
      <c r="F115" s="40">
        <v>7.58</v>
      </c>
      <c r="G115" s="40">
        <v>20.16</v>
      </c>
      <c r="H115" s="34" t="s">
        <v>112</v>
      </c>
      <c r="I115" s="40">
        <v>0.93</v>
      </c>
      <c r="J115" s="40">
        <v>53.9</v>
      </c>
      <c r="K115" s="268">
        <v>1100</v>
      </c>
      <c r="AO115" s="29">
        <v>235</v>
      </c>
      <c r="AP115" s="29">
        <v>125</v>
      </c>
    </row>
    <row r="116" spans="1:42" x14ac:dyDescent="0.35">
      <c r="A116" s="44">
        <v>36340</v>
      </c>
      <c r="B116" s="40">
        <v>93756</v>
      </c>
      <c r="C116" s="279">
        <v>446.8</v>
      </c>
      <c r="D116" s="40">
        <v>0.28600000000000003</v>
      </c>
      <c r="E116" s="40">
        <v>6.98</v>
      </c>
      <c r="F116" s="40">
        <v>7.99</v>
      </c>
      <c r="G116" s="40">
        <v>24.41</v>
      </c>
      <c r="H116" s="34" t="s">
        <v>112</v>
      </c>
      <c r="I116" s="40">
        <v>2.64</v>
      </c>
      <c r="J116" s="40">
        <v>63.4</v>
      </c>
      <c r="K116" s="268">
        <v>740</v>
      </c>
      <c r="L116" s="45">
        <f>AVERAGE(K112:K116)</f>
        <v>560</v>
      </c>
      <c r="M116" s="46">
        <f>GEOMEAN(K112:K116)</f>
        <v>472.26324437903031</v>
      </c>
      <c r="N116" s="47" t="s">
        <v>379</v>
      </c>
      <c r="AO116" s="29">
        <v>235</v>
      </c>
      <c r="AP116" s="29">
        <v>125</v>
      </c>
    </row>
    <row r="117" spans="1:42" x14ac:dyDescent="0.35">
      <c r="A117" s="44">
        <v>36347</v>
      </c>
      <c r="B117" s="40">
        <v>103838</v>
      </c>
      <c r="C117" s="279">
        <v>527</v>
      </c>
      <c r="D117" s="40">
        <v>0.33700000000000002</v>
      </c>
      <c r="E117" s="40">
        <v>7.39</v>
      </c>
      <c r="F117" s="40">
        <v>7.86</v>
      </c>
      <c r="G117" s="40">
        <v>27.12</v>
      </c>
      <c r="H117" s="34" t="s">
        <v>112</v>
      </c>
      <c r="I117" s="40">
        <v>1</v>
      </c>
      <c r="J117" s="40">
        <v>0</v>
      </c>
      <c r="K117" s="257">
        <v>10</v>
      </c>
      <c r="AO117" s="29">
        <v>235</v>
      </c>
      <c r="AP117" s="29">
        <v>125</v>
      </c>
    </row>
    <row r="118" spans="1:42" x14ac:dyDescent="0.35">
      <c r="A118" s="44">
        <v>36348</v>
      </c>
      <c r="B118" s="40">
        <v>92023</v>
      </c>
      <c r="C118" s="279">
        <v>535</v>
      </c>
      <c r="D118" s="40">
        <v>0.34200000000000003</v>
      </c>
      <c r="E118" s="40">
        <v>6.25</v>
      </c>
      <c r="F118" s="40">
        <v>7.45</v>
      </c>
      <c r="G118" s="40">
        <v>25.24</v>
      </c>
      <c r="H118" s="34" t="s">
        <v>112</v>
      </c>
      <c r="I118" s="40">
        <v>1.2</v>
      </c>
      <c r="J118" s="40">
        <v>0</v>
      </c>
      <c r="K118" s="268">
        <v>4100</v>
      </c>
      <c r="AO118" s="29">
        <v>235</v>
      </c>
      <c r="AP118" s="29">
        <v>125</v>
      </c>
    </row>
    <row r="119" spans="1:42" x14ac:dyDescent="0.35">
      <c r="A119" s="44">
        <v>36354</v>
      </c>
      <c r="B119" s="40">
        <v>102837</v>
      </c>
      <c r="C119" s="279">
        <v>743</v>
      </c>
      <c r="D119" s="40">
        <v>0.47550000000000003</v>
      </c>
      <c r="E119" s="40">
        <v>6.32</v>
      </c>
      <c r="F119" s="40">
        <v>7.28</v>
      </c>
      <c r="G119" s="40">
        <v>20.77</v>
      </c>
      <c r="H119" s="34" t="s">
        <v>112</v>
      </c>
      <c r="I119" s="40">
        <v>0.54</v>
      </c>
      <c r="J119" s="40">
        <v>77.5</v>
      </c>
      <c r="K119" s="257">
        <v>60</v>
      </c>
      <c r="AO119" s="29">
        <v>235</v>
      </c>
      <c r="AP119" s="29">
        <v>125</v>
      </c>
    </row>
    <row r="120" spans="1:42" x14ac:dyDescent="0.35">
      <c r="A120" s="44">
        <v>36361</v>
      </c>
      <c r="B120" s="40">
        <v>101838</v>
      </c>
      <c r="C120" s="279">
        <v>555.9</v>
      </c>
      <c r="D120" s="40">
        <v>0.35580000000000001</v>
      </c>
      <c r="E120" s="40">
        <v>3.14</v>
      </c>
      <c r="F120" s="40">
        <v>7.51</v>
      </c>
      <c r="G120" s="40">
        <v>25.34</v>
      </c>
      <c r="H120" s="34" t="s">
        <v>112</v>
      </c>
      <c r="I120" s="40">
        <v>0.01</v>
      </c>
      <c r="J120" s="40">
        <v>67.7</v>
      </c>
      <c r="K120" s="268">
        <v>38000</v>
      </c>
      <c r="AO120" s="29">
        <v>235</v>
      </c>
      <c r="AP120" s="29">
        <v>125</v>
      </c>
    </row>
    <row r="121" spans="1:42" x14ac:dyDescent="0.35">
      <c r="A121" s="44">
        <v>36368</v>
      </c>
      <c r="B121" s="40">
        <v>92154</v>
      </c>
      <c r="C121" s="279">
        <v>618.5</v>
      </c>
      <c r="D121" s="40">
        <v>0.39579999999999999</v>
      </c>
      <c r="E121" s="40">
        <v>2.08</v>
      </c>
      <c r="F121" s="40">
        <v>7.33</v>
      </c>
      <c r="G121" s="40">
        <v>25.94</v>
      </c>
      <c r="H121" s="34" t="s">
        <v>112</v>
      </c>
      <c r="I121" s="40">
        <v>1.21</v>
      </c>
      <c r="J121" s="40">
        <v>69.400000000000006</v>
      </c>
      <c r="K121" s="268">
        <v>480</v>
      </c>
      <c r="L121" s="45">
        <f>AVERAGE(K117:K121)</f>
        <v>8530</v>
      </c>
      <c r="M121" s="46">
        <f>GEOMEAN(K117:K121)</f>
        <v>537.5167326902598</v>
      </c>
      <c r="N121" s="47" t="s">
        <v>380</v>
      </c>
      <c r="AO121" s="29">
        <v>235</v>
      </c>
      <c r="AP121" s="29">
        <v>125</v>
      </c>
    </row>
    <row r="122" spans="1:42" x14ac:dyDescent="0.35">
      <c r="A122" s="44">
        <v>36375</v>
      </c>
      <c r="B122" s="40">
        <v>94345</v>
      </c>
      <c r="C122" s="279">
        <v>620.9</v>
      </c>
      <c r="D122" s="40">
        <v>0.39750000000000002</v>
      </c>
      <c r="E122" s="40">
        <v>3.81</v>
      </c>
      <c r="F122" s="40">
        <v>7.44</v>
      </c>
      <c r="G122" s="40">
        <v>22.81</v>
      </c>
      <c r="H122" s="34" t="s">
        <v>112</v>
      </c>
      <c r="I122" s="40">
        <v>0.31</v>
      </c>
      <c r="J122" s="40">
        <v>59.4</v>
      </c>
      <c r="K122" s="257">
        <v>20</v>
      </c>
      <c r="AO122" s="29">
        <v>235</v>
      </c>
      <c r="AP122" s="29">
        <v>125</v>
      </c>
    </row>
    <row r="123" spans="1:42" x14ac:dyDescent="0.35">
      <c r="A123" s="44">
        <v>36382</v>
      </c>
      <c r="B123" s="40">
        <v>113555</v>
      </c>
      <c r="C123" s="279">
        <v>640.4</v>
      </c>
      <c r="D123" s="40">
        <v>0.40980000000000005</v>
      </c>
      <c r="E123" s="40">
        <v>4.2300000000000004</v>
      </c>
      <c r="F123" s="40">
        <v>7.37</v>
      </c>
      <c r="G123" s="40">
        <v>22.44</v>
      </c>
      <c r="H123" s="34" t="s">
        <v>112</v>
      </c>
      <c r="I123" s="40">
        <v>0.93</v>
      </c>
      <c r="J123" s="40">
        <v>75</v>
      </c>
      <c r="K123" s="268">
        <v>1200</v>
      </c>
      <c r="AO123" s="29">
        <v>235</v>
      </c>
      <c r="AP123" s="29">
        <v>125</v>
      </c>
    </row>
    <row r="124" spans="1:42" x14ac:dyDescent="0.35">
      <c r="A124" s="44">
        <v>36389</v>
      </c>
      <c r="B124" s="40">
        <v>101528</v>
      </c>
      <c r="C124" s="279">
        <v>679.4</v>
      </c>
      <c r="D124" s="40">
        <v>0.43479999999999996</v>
      </c>
      <c r="E124" s="40">
        <v>4.22</v>
      </c>
      <c r="F124" s="40">
        <v>7.34</v>
      </c>
      <c r="G124" s="40">
        <v>22.09</v>
      </c>
      <c r="H124" s="34" t="s">
        <v>112</v>
      </c>
      <c r="I124" s="40">
        <v>1.2</v>
      </c>
      <c r="J124" s="40">
        <v>56.6</v>
      </c>
      <c r="K124" s="268">
        <v>2100</v>
      </c>
      <c r="AO124" s="29">
        <v>235</v>
      </c>
      <c r="AP124" s="29">
        <v>125</v>
      </c>
    </row>
    <row r="125" spans="1:42" x14ac:dyDescent="0.35">
      <c r="A125" s="44">
        <v>36396</v>
      </c>
      <c r="B125" s="40">
        <v>100827</v>
      </c>
      <c r="C125" s="279">
        <v>640.20000000000005</v>
      </c>
      <c r="D125" s="40">
        <v>0.40970000000000001</v>
      </c>
      <c r="E125" s="40">
        <v>3.11</v>
      </c>
      <c r="F125" s="40">
        <v>7.33</v>
      </c>
      <c r="G125" s="40">
        <v>21.74</v>
      </c>
      <c r="H125" s="34" t="s">
        <v>112</v>
      </c>
      <c r="I125" s="40">
        <v>0.09</v>
      </c>
      <c r="J125" s="40">
        <v>64.2</v>
      </c>
      <c r="K125" s="268">
        <v>3500</v>
      </c>
      <c r="AO125" s="29">
        <v>235</v>
      </c>
      <c r="AP125" s="29">
        <v>125</v>
      </c>
    </row>
    <row r="126" spans="1:42" x14ac:dyDescent="0.35">
      <c r="A126" s="44">
        <v>36403</v>
      </c>
      <c r="B126" s="40">
        <v>95124</v>
      </c>
      <c r="C126" s="279">
        <v>696.8</v>
      </c>
      <c r="D126" s="40">
        <v>0.44600000000000001</v>
      </c>
      <c r="E126" s="40">
        <v>3.05</v>
      </c>
      <c r="F126" s="40">
        <v>7.23</v>
      </c>
      <c r="G126" s="40">
        <v>18.55</v>
      </c>
      <c r="H126" s="34" t="s">
        <v>112</v>
      </c>
      <c r="I126" s="40">
        <v>1.83</v>
      </c>
      <c r="J126" s="40">
        <v>60.6</v>
      </c>
      <c r="K126" s="268">
        <v>320</v>
      </c>
      <c r="L126" s="45">
        <f>AVERAGE(K122:K126)</f>
        <v>1428</v>
      </c>
      <c r="M126" s="46">
        <f>GEOMEAN(K122:K126)</f>
        <v>562.76841093512849</v>
      </c>
      <c r="N126" s="47" t="s">
        <v>381</v>
      </c>
      <c r="AO126" s="29">
        <v>235</v>
      </c>
      <c r="AP126" s="29">
        <v>125</v>
      </c>
    </row>
    <row r="127" spans="1:42" x14ac:dyDescent="0.35">
      <c r="A127" s="44">
        <v>36410</v>
      </c>
      <c r="B127" s="40">
        <v>103820</v>
      </c>
      <c r="C127" s="279">
        <v>618</v>
      </c>
      <c r="D127" s="40">
        <v>0.39550000000000002</v>
      </c>
      <c r="E127" s="40">
        <v>5.0599999999999996</v>
      </c>
      <c r="F127" s="40">
        <v>7.31</v>
      </c>
      <c r="G127" s="40">
        <v>20.89</v>
      </c>
      <c r="H127" s="34" t="s">
        <v>112</v>
      </c>
      <c r="I127" s="40">
        <v>0.95</v>
      </c>
      <c r="J127" s="40">
        <v>94.5</v>
      </c>
      <c r="K127" s="257">
        <v>80</v>
      </c>
      <c r="AO127" s="29">
        <v>235</v>
      </c>
      <c r="AP127" s="29">
        <v>125</v>
      </c>
    </row>
    <row r="128" spans="1:42" x14ac:dyDescent="0.35">
      <c r="A128" s="44">
        <v>36417</v>
      </c>
      <c r="B128" s="40">
        <v>95458</v>
      </c>
      <c r="C128" s="279">
        <v>612</v>
      </c>
      <c r="D128" s="40">
        <v>0.39170000000000005</v>
      </c>
      <c r="E128" s="40">
        <v>5.81</v>
      </c>
      <c r="F128" s="40">
        <v>7.28</v>
      </c>
      <c r="G128" s="40">
        <v>18</v>
      </c>
      <c r="H128" s="34" t="s">
        <v>112</v>
      </c>
      <c r="I128" s="40">
        <v>1.78</v>
      </c>
      <c r="J128" s="40">
        <v>67.400000000000006</v>
      </c>
      <c r="K128" s="268">
        <v>1200</v>
      </c>
      <c r="AO128" s="29">
        <v>235</v>
      </c>
      <c r="AP128" s="29">
        <v>125</v>
      </c>
    </row>
    <row r="129" spans="1:42" x14ac:dyDescent="0.35">
      <c r="A129" s="44">
        <v>36418</v>
      </c>
      <c r="B129" s="40">
        <v>101023</v>
      </c>
      <c r="C129" s="279">
        <v>624</v>
      </c>
      <c r="D129" s="40">
        <v>0.39899999999999997</v>
      </c>
      <c r="E129" s="40">
        <v>6.29</v>
      </c>
      <c r="F129" s="40">
        <v>7.28</v>
      </c>
      <c r="G129" s="40">
        <v>17.579999999999998</v>
      </c>
      <c r="H129" s="34" t="s">
        <v>112</v>
      </c>
      <c r="I129" s="40">
        <v>0.9</v>
      </c>
      <c r="J129" s="40">
        <v>0</v>
      </c>
      <c r="K129" s="268">
        <v>750</v>
      </c>
      <c r="AO129" s="29">
        <v>235</v>
      </c>
      <c r="AP129" s="29">
        <v>125</v>
      </c>
    </row>
    <row r="130" spans="1:42" x14ac:dyDescent="0.35">
      <c r="A130" s="44">
        <v>36424</v>
      </c>
      <c r="B130" s="40">
        <v>94239</v>
      </c>
      <c r="C130" s="279">
        <v>521.6</v>
      </c>
      <c r="D130" s="40">
        <v>0.33379999999999999</v>
      </c>
      <c r="E130" s="40">
        <v>7.67</v>
      </c>
      <c r="F130" s="40">
        <v>7.64</v>
      </c>
      <c r="G130" s="40">
        <v>17.11</v>
      </c>
      <c r="H130" s="34" t="s">
        <v>112</v>
      </c>
      <c r="I130" s="40">
        <v>1.85</v>
      </c>
      <c r="J130" s="40">
        <v>76.900000000000006</v>
      </c>
      <c r="K130" s="268">
        <v>700</v>
      </c>
      <c r="AO130" s="29">
        <v>235</v>
      </c>
      <c r="AP130" s="29">
        <v>125</v>
      </c>
    </row>
    <row r="131" spans="1:42" x14ac:dyDescent="0.35">
      <c r="A131" s="44">
        <v>36431</v>
      </c>
      <c r="B131" s="40">
        <v>94135</v>
      </c>
      <c r="C131" s="279">
        <v>685.7</v>
      </c>
      <c r="D131" s="40">
        <v>0.43889999999999996</v>
      </c>
      <c r="E131" s="40">
        <v>4.95</v>
      </c>
      <c r="F131" s="40">
        <v>7.27</v>
      </c>
      <c r="G131" s="40">
        <v>19.43</v>
      </c>
      <c r="H131" s="34" t="s">
        <v>112</v>
      </c>
      <c r="I131" s="40">
        <v>1.37</v>
      </c>
      <c r="J131" s="40">
        <v>68.2</v>
      </c>
      <c r="K131" s="257">
        <v>10</v>
      </c>
      <c r="L131" s="45">
        <f>AVERAGE(K127:K131)</f>
        <v>548</v>
      </c>
      <c r="M131" s="46">
        <f>GEOMEAN(K127:K131)</f>
        <v>219.0211763937339</v>
      </c>
      <c r="N131" s="47" t="s">
        <v>382</v>
      </c>
      <c r="AO131" s="29">
        <v>235</v>
      </c>
      <c r="AP131" s="29">
        <v>125</v>
      </c>
    </row>
    <row r="132" spans="1:42" x14ac:dyDescent="0.35">
      <c r="A132" s="44">
        <v>36438</v>
      </c>
      <c r="B132" s="40">
        <v>90710</v>
      </c>
      <c r="C132" s="279">
        <v>704.1</v>
      </c>
      <c r="D132" s="40">
        <v>0.45069999999999999</v>
      </c>
      <c r="E132" s="40">
        <v>3.59</v>
      </c>
      <c r="F132" s="40">
        <v>7.06</v>
      </c>
      <c r="G132" s="40">
        <v>12.25</v>
      </c>
      <c r="H132" s="34" t="s">
        <v>112</v>
      </c>
      <c r="I132" s="40">
        <v>2.02</v>
      </c>
      <c r="J132" s="40">
        <v>62.7</v>
      </c>
      <c r="K132" s="268">
        <v>1600</v>
      </c>
      <c r="AO132" s="29">
        <v>235</v>
      </c>
      <c r="AP132" s="29">
        <v>125</v>
      </c>
    </row>
    <row r="133" spans="1:42" x14ac:dyDescent="0.35">
      <c r="A133" s="44">
        <v>36445</v>
      </c>
      <c r="B133" s="40">
        <v>93834</v>
      </c>
      <c r="C133" s="279">
        <v>694.8</v>
      </c>
      <c r="D133" s="40">
        <v>0.44470000000000004</v>
      </c>
      <c r="E133" s="40">
        <v>3.65</v>
      </c>
      <c r="F133" s="40">
        <v>7.08</v>
      </c>
      <c r="G133" s="40">
        <v>14.44</v>
      </c>
      <c r="H133" s="34" t="s">
        <v>112</v>
      </c>
      <c r="I133" s="40">
        <v>1.22</v>
      </c>
      <c r="J133" s="40">
        <v>65.7</v>
      </c>
      <c r="K133" s="268">
        <v>400</v>
      </c>
      <c r="AO133" s="29">
        <v>235</v>
      </c>
      <c r="AP133" s="29">
        <v>125</v>
      </c>
    </row>
    <row r="134" spans="1:42" x14ac:dyDescent="0.35">
      <c r="A134" s="44">
        <v>36452</v>
      </c>
      <c r="B134" s="40">
        <v>94346</v>
      </c>
      <c r="C134" s="279">
        <v>722.6</v>
      </c>
      <c r="D134" s="40">
        <v>0.46250000000000002</v>
      </c>
      <c r="E134" s="40">
        <v>4.71</v>
      </c>
      <c r="F134" s="40">
        <v>7.18</v>
      </c>
      <c r="G134" s="40">
        <v>11.48</v>
      </c>
      <c r="H134" s="34" t="s">
        <v>112</v>
      </c>
      <c r="I134" s="40">
        <v>2.14</v>
      </c>
      <c r="J134" s="40">
        <v>64.2</v>
      </c>
      <c r="K134" s="257">
        <v>40</v>
      </c>
      <c r="AO134" s="29">
        <v>235</v>
      </c>
      <c r="AP134" s="29">
        <v>125</v>
      </c>
    </row>
    <row r="135" spans="1:42" x14ac:dyDescent="0.35">
      <c r="A135" s="44">
        <v>36453</v>
      </c>
      <c r="B135" s="40">
        <v>91652</v>
      </c>
      <c r="C135" s="279">
        <v>673.2</v>
      </c>
      <c r="D135" s="40">
        <v>0.43090000000000006</v>
      </c>
      <c r="E135" s="40">
        <v>5.36</v>
      </c>
      <c r="F135" s="40">
        <v>7.16</v>
      </c>
      <c r="G135" s="40">
        <v>11.27</v>
      </c>
      <c r="H135" s="34" t="s">
        <v>112</v>
      </c>
      <c r="I135" s="40">
        <v>2.57</v>
      </c>
      <c r="J135" s="40">
        <v>76.5</v>
      </c>
      <c r="K135" s="257">
        <v>90</v>
      </c>
      <c r="AO135" s="29">
        <v>235</v>
      </c>
      <c r="AP135" s="29">
        <v>125</v>
      </c>
    </row>
    <row r="136" spans="1:42" x14ac:dyDescent="0.35">
      <c r="A136" s="44">
        <v>36459</v>
      </c>
      <c r="B136" s="40">
        <v>92649</v>
      </c>
      <c r="C136" s="279">
        <v>736.7</v>
      </c>
      <c r="D136" s="40">
        <v>0.47149999999999997</v>
      </c>
      <c r="E136" s="40">
        <v>5.65</v>
      </c>
      <c r="F136" s="40">
        <v>7.04</v>
      </c>
      <c r="G136" s="40">
        <v>10.02</v>
      </c>
      <c r="H136" s="34" t="s">
        <v>112</v>
      </c>
      <c r="I136" s="40">
        <v>2.3199999999999998</v>
      </c>
      <c r="J136" s="40">
        <v>70.599999999999994</v>
      </c>
      <c r="K136" s="257">
        <v>110</v>
      </c>
      <c r="L136" s="45">
        <f>AVERAGE(K132:K136)</f>
        <v>448</v>
      </c>
      <c r="M136" s="46">
        <f>GEOMEAN(K132:K136)</f>
        <v>190.88641954834847</v>
      </c>
      <c r="N136" s="47" t="s">
        <v>383</v>
      </c>
      <c r="AO136" s="29">
        <v>235</v>
      </c>
      <c r="AP136" s="29">
        <v>125</v>
      </c>
    </row>
    <row r="137" spans="1:42" x14ac:dyDescent="0.35">
      <c r="A137" s="44">
        <v>36466</v>
      </c>
      <c r="B137" s="40">
        <v>95828</v>
      </c>
      <c r="C137" s="279">
        <v>778.3</v>
      </c>
      <c r="D137" s="40">
        <v>0.49809999999999999</v>
      </c>
      <c r="E137" s="40">
        <v>4.32</v>
      </c>
      <c r="F137" s="40">
        <v>7.18</v>
      </c>
      <c r="G137" s="40">
        <v>13.1</v>
      </c>
      <c r="H137" s="34" t="s">
        <v>112</v>
      </c>
      <c r="I137" s="40">
        <v>1.87</v>
      </c>
      <c r="J137" s="40">
        <v>66.8</v>
      </c>
      <c r="K137" s="257">
        <v>60</v>
      </c>
      <c r="AO137" s="29">
        <v>235</v>
      </c>
      <c r="AP137" s="29">
        <v>125</v>
      </c>
    </row>
    <row r="138" spans="1:42" x14ac:dyDescent="0.35">
      <c r="A138" s="44">
        <v>36473</v>
      </c>
      <c r="B138" s="40">
        <v>91738</v>
      </c>
      <c r="C138" s="279">
        <v>720.2</v>
      </c>
      <c r="D138" s="40">
        <v>0.46089999999999998</v>
      </c>
      <c r="E138" s="40">
        <v>5.19</v>
      </c>
      <c r="F138" s="40">
        <v>7.11</v>
      </c>
      <c r="G138" s="40">
        <v>12.26</v>
      </c>
      <c r="H138" s="34" t="s">
        <v>112</v>
      </c>
      <c r="I138" s="40">
        <v>1.43</v>
      </c>
      <c r="J138" s="40">
        <v>67.599999999999994</v>
      </c>
      <c r="K138" s="257">
        <v>30</v>
      </c>
      <c r="AO138" s="29">
        <v>235</v>
      </c>
      <c r="AP138" s="29">
        <v>125</v>
      </c>
    </row>
    <row r="139" spans="1:42" x14ac:dyDescent="0.35">
      <c r="A139" s="44">
        <v>36480</v>
      </c>
      <c r="B139" s="40">
        <v>95052</v>
      </c>
      <c r="C139" s="279">
        <v>810.8</v>
      </c>
      <c r="D139" s="40">
        <v>0.51890000000000003</v>
      </c>
      <c r="E139" s="40">
        <v>5.08</v>
      </c>
      <c r="F139" s="40">
        <v>7.04</v>
      </c>
      <c r="G139" s="40">
        <v>9.1</v>
      </c>
      <c r="H139" s="34" t="s">
        <v>112</v>
      </c>
      <c r="I139" s="40">
        <v>2.37</v>
      </c>
      <c r="J139" s="40">
        <v>62.7</v>
      </c>
      <c r="K139" s="257">
        <v>20</v>
      </c>
      <c r="AO139" s="29">
        <v>235</v>
      </c>
      <c r="AP139" s="29">
        <v>125</v>
      </c>
    </row>
    <row r="140" spans="1:42" x14ac:dyDescent="0.35">
      <c r="A140" s="44">
        <v>36487</v>
      </c>
      <c r="B140" s="40">
        <v>93421</v>
      </c>
      <c r="C140" s="279">
        <v>723.2</v>
      </c>
      <c r="D140" s="40">
        <v>0.46279999999999999</v>
      </c>
      <c r="E140" s="40">
        <v>4.66</v>
      </c>
      <c r="F140" s="40">
        <v>7</v>
      </c>
      <c r="G140" s="40">
        <v>11.81</v>
      </c>
      <c r="H140" s="34" t="s">
        <v>112</v>
      </c>
      <c r="I140" s="40">
        <v>2.2400000000000002</v>
      </c>
      <c r="J140" s="40">
        <v>64.900000000000006</v>
      </c>
      <c r="K140" s="268">
        <v>700</v>
      </c>
      <c r="AO140" s="29">
        <v>235</v>
      </c>
      <c r="AP140" s="29">
        <v>125</v>
      </c>
    </row>
    <row r="141" spans="1:42" x14ac:dyDescent="0.35">
      <c r="A141" s="44">
        <v>36494</v>
      </c>
      <c r="B141" s="40">
        <v>95643</v>
      </c>
      <c r="C141" s="279">
        <v>742.3</v>
      </c>
      <c r="D141" s="40">
        <v>0.47509999999999997</v>
      </c>
      <c r="E141" s="40">
        <v>5.96</v>
      </c>
      <c r="F141" s="40">
        <v>6.98</v>
      </c>
      <c r="G141" s="40">
        <v>6.57</v>
      </c>
      <c r="H141" s="34" t="s">
        <v>112</v>
      </c>
      <c r="I141" s="40">
        <v>2.77</v>
      </c>
      <c r="J141" s="40">
        <v>63.9</v>
      </c>
      <c r="K141" s="268">
        <v>550</v>
      </c>
      <c r="L141" s="45">
        <f>AVERAGE(K137:K141)</f>
        <v>272</v>
      </c>
      <c r="M141" s="46">
        <f>GEOMEAN(K137:K141)</f>
        <v>106.74625463871725</v>
      </c>
      <c r="N141" s="47" t="s">
        <v>384</v>
      </c>
      <c r="AO141" s="29">
        <v>235</v>
      </c>
      <c r="AP141" s="29">
        <v>125</v>
      </c>
    </row>
    <row r="142" spans="1:42" x14ac:dyDescent="0.35">
      <c r="A142" s="44">
        <v>36495</v>
      </c>
      <c r="B142" s="40">
        <v>95548</v>
      </c>
      <c r="C142" s="279">
        <v>821.5</v>
      </c>
      <c r="D142" s="40">
        <v>0.52569999999999995</v>
      </c>
      <c r="E142" s="40">
        <v>6.46</v>
      </c>
      <c r="F142" s="40">
        <v>6.99</v>
      </c>
      <c r="G142" s="40">
        <v>5.95</v>
      </c>
      <c r="H142" s="34" t="s">
        <v>112</v>
      </c>
      <c r="I142" s="40">
        <v>1.27</v>
      </c>
      <c r="J142" s="40">
        <v>74</v>
      </c>
      <c r="K142" s="257">
        <v>140</v>
      </c>
      <c r="AO142" s="29">
        <v>235</v>
      </c>
      <c r="AP142" s="29">
        <v>125</v>
      </c>
    </row>
    <row r="143" spans="1:42" x14ac:dyDescent="0.35">
      <c r="A143" s="44">
        <v>36501</v>
      </c>
      <c r="B143" s="40">
        <v>93224</v>
      </c>
      <c r="C143" s="279">
        <v>592.9</v>
      </c>
      <c r="D143" s="40">
        <v>0.37940000000000002</v>
      </c>
      <c r="E143" s="40">
        <v>7.07</v>
      </c>
      <c r="F143" s="40">
        <v>7.09</v>
      </c>
      <c r="G143" s="40">
        <v>6.65</v>
      </c>
      <c r="H143" s="34" t="s">
        <v>112</v>
      </c>
      <c r="I143" s="40">
        <v>2.2599999999999998</v>
      </c>
      <c r="J143" s="40">
        <v>32.1</v>
      </c>
      <c r="K143" s="268">
        <v>1900</v>
      </c>
      <c r="AO143" s="29">
        <v>235</v>
      </c>
      <c r="AP143" s="29">
        <v>125</v>
      </c>
    </row>
    <row r="144" spans="1:42" x14ac:dyDescent="0.35">
      <c r="A144" s="44">
        <v>36508</v>
      </c>
      <c r="B144" s="40">
        <v>82049</v>
      </c>
      <c r="C144" s="279">
        <v>502</v>
      </c>
      <c r="D144" s="40">
        <v>0.32129999999999997</v>
      </c>
      <c r="E144" s="40">
        <v>7.7</v>
      </c>
      <c r="F144" s="40">
        <v>7.41</v>
      </c>
      <c r="G144" s="40">
        <v>6.66</v>
      </c>
      <c r="H144" s="34" t="s">
        <v>112</v>
      </c>
      <c r="I144" s="40">
        <v>1.1499999999999999</v>
      </c>
      <c r="J144" s="40">
        <v>78.099999999999994</v>
      </c>
      <c r="K144" s="268">
        <v>8000</v>
      </c>
      <c r="AO144" s="29">
        <v>235</v>
      </c>
      <c r="AP144" s="29">
        <v>125</v>
      </c>
    </row>
    <row r="145" spans="1:42" x14ac:dyDescent="0.35">
      <c r="A145" s="44">
        <v>36515</v>
      </c>
      <c r="B145" s="40">
        <v>95307</v>
      </c>
      <c r="C145" s="279">
        <v>677.2</v>
      </c>
      <c r="D145" s="40">
        <v>0.43339999999999995</v>
      </c>
      <c r="E145" s="40">
        <v>7.88</v>
      </c>
      <c r="F145" s="40">
        <v>7.39</v>
      </c>
      <c r="G145" s="40">
        <v>2.74</v>
      </c>
      <c r="H145" s="34" t="s">
        <v>112</v>
      </c>
      <c r="I145" s="40">
        <v>2.33</v>
      </c>
      <c r="J145" s="40">
        <v>62.3</v>
      </c>
      <c r="K145" s="257">
        <v>200</v>
      </c>
      <c r="AO145" s="29">
        <v>235</v>
      </c>
      <c r="AP145" s="29">
        <v>125</v>
      </c>
    </row>
    <row r="146" spans="1:42" x14ac:dyDescent="0.35">
      <c r="A146" s="44">
        <v>36522</v>
      </c>
      <c r="B146" s="40">
        <v>100135</v>
      </c>
      <c r="C146" s="279">
        <v>729.7</v>
      </c>
      <c r="D146" s="40">
        <v>0.46699999999999997</v>
      </c>
      <c r="E146" s="40">
        <v>8.33</v>
      </c>
      <c r="F146" s="40">
        <v>7.44</v>
      </c>
      <c r="G146" s="40">
        <v>1.27</v>
      </c>
      <c r="H146" s="34" t="s">
        <v>112</v>
      </c>
      <c r="I146" s="40">
        <v>1.95</v>
      </c>
      <c r="J146" s="40">
        <v>94.8</v>
      </c>
      <c r="K146" s="257">
        <v>100</v>
      </c>
      <c r="L146" s="45">
        <f>AVERAGE(K142:K146)</f>
        <v>2068</v>
      </c>
      <c r="M146" s="46">
        <f>GEOMEAN(K142:K146)</f>
        <v>531.86366738817151</v>
      </c>
      <c r="N146" s="47" t="s">
        <v>385</v>
      </c>
      <c r="AO146" s="29">
        <v>235</v>
      </c>
      <c r="AP146" s="29">
        <v>125</v>
      </c>
    </row>
    <row r="147" spans="1:42" x14ac:dyDescent="0.35">
      <c r="A147" s="44">
        <v>36529</v>
      </c>
      <c r="B147" s="40">
        <v>95615</v>
      </c>
      <c r="C147" s="279">
        <v>596.5</v>
      </c>
      <c r="D147" s="40">
        <v>0.38170000000000004</v>
      </c>
      <c r="E147" s="40">
        <v>10.44</v>
      </c>
      <c r="F147" s="40">
        <v>7.84</v>
      </c>
      <c r="G147" s="40">
        <v>5.97</v>
      </c>
      <c r="H147" s="34" t="s">
        <v>112</v>
      </c>
      <c r="I147" s="40">
        <v>3.08</v>
      </c>
      <c r="J147" s="40">
        <v>99.6</v>
      </c>
      <c r="K147" s="268">
        <v>2200</v>
      </c>
      <c r="AO147" s="29">
        <v>235</v>
      </c>
      <c r="AP147" s="29">
        <v>125</v>
      </c>
    </row>
    <row r="148" spans="1:42" x14ac:dyDescent="0.35">
      <c r="A148" s="44">
        <v>36536</v>
      </c>
      <c r="B148" s="40">
        <v>92357</v>
      </c>
      <c r="C148" s="279">
        <v>673.8</v>
      </c>
      <c r="D148" s="40">
        <v>0.43119999999999997</v>
      </c>
      <c r="E148" s="40">
        <v>7.99</v>
      </c>
      <c r="F148" s="40">
        <v>7.32</v>
      </c>
      <c r="G148" s="40">
        <v>5.17</v>
      </c>
      <c r="H148" s="34" t="s">
        <v>112</v>
      </c>
      <c r="I148" s="40">
        <v>1.77</v>
      </c>
      <c r="J148" s="40">
        <v>100</v>
      </c>
      <c r="K148" s="268">
        <v>300</v>
      </c>
      <c r="AO148" s="29">
        <v>235</v>
      </c>
      <c r="AP148" s="29">
        <v>125</v>
      </c>
    </row>
    <row r="149" spans="1:42" x14ac:dyDescent="0.35">
      <c r="A149" s="44">
        <v>36537</v>
      </c>
      <c r="B149" s="40">
        <v>94116</v>
      </c>
      <c r="C149" s="279">
        <v>756.6</v>
      </c>
      <c r="D149" s="40">
        <v>0.48419999999999996</v>
      </c>
      <c r="E149" s="40">
        <v>7.2</v>
      </c>
      <c r="F149" s="40">
        <v>7.33</v>
      </c>
      <c r="G149" s="40">
        <v>4.53</v>
      </c>
      <c r="H149" s="34" t="s">
        <v>112</v>
      </c>
      <c r="I149" s="40">
        <v>2.31</v>
      </c>
      <c r="J149" s="40">
        <v>69.400000000000006</v>
      </c>
      <c r="K149" s="281">
        <v>200</v>
      </c>
      <c r="AO149" s="29">
        <v>235</v>
      </c>
      <c r="AP149" s="29">
        <v>125</v>
      </c>
    </row>
    <row r="150" spans="1:42" x14ac:dyDescent="0.35">
      <c r="A150" s="44">
        <v>36544</v>
      </c>
      <c r="B150" s="40">
        <v>95150</v>
      </c>
      <c r="C150" s="279">
        <v>692.2</v>
      </c>
      <c r="D150" s="40">
        <v>0.443</v>
      </c>
      <c r="E150" s="40">
        <v>8.39</v>
      </c>
      <c r="F150" s="40">
        <v>7.28</v>
      </c>
      <c r="G150" s="40">
        <v>2.83</v>
      </c>
      <c r="H150" s="34" t="s">
        <v>112</v>
      </c>
      <c r="I150" s="40">
        <v>2.2599999999999998</v>
      </c>
      <c r="J150" s="40">
        <v>71.5</v>
      </c>
      <c r="K150" s="257">
        <v>50</v>
      </c>
      <c r="AO150" s="29">
        <v>235</v>
      </c>
      <c r="AP150" s="29">
        <v>125</v>
      </c>
    </row>
    <row r="151" spans="1:42" x14ac:dyDescent="0.35">
      <c r="A151" s="44">
        <v>36550</v>
      </c>
      <c r="B151" s="40">
        <v>101216</v>
      </c>
      <c r="C151" s="279">
        <v>850.8</v>
      </c>
      <c r="D151" s="40">
        <v>0.54449999999999998</v>
      </c>
      <c r="E151" s="40">
        <v>6.83</v>
      </c>
      <c r="F151" s="40">
        <v>7.26</v>
      </c>
      <c r="G151" s="40">
        <v>0.82</v>
      </c>
      <c r="H151" s="34" t="s">
        <v>112</v>
      </c>
      <c r="I151" s="40">
        <v>2.39</v>
      </c>
      <c r="J151" s="40">
        <v>88.5</v>
      </c>
      <c r="K151" s="257">
        <v>20</v>
      </c>
      <c r="L151" s="45">
        <f>AVERAGE(K147:K151)</f>
        <v>554</v>
      </c>
      <c r="M151" s="46">
        <f>GEOMEAN(K147:K151)</f>
        <v>167.53856304588908</v>
      </c>
      <c r="N151" s="47" t="s">
        <v>386</v>
      </c>
      <c r="AO151" s="29">
        <v>235</v>
      </c>
      <c r="AP151" s="29">
        <v>125</v>
      </c>
    </row>
    <row r="152" spans="1:42" x14ac:dyDescent="0.35">
      <c r="A152" s="44">
        <v>36557</v>
      </c>
      <c r="B152" s="40">
        <v>92817</v>
      </c>
      <c r="C152" s="279">
        <v>760</v>
      </c>
      <c r="D152" s="40">
        <v>0.48599999999999999</v>
      </c>
      <c r="E152" s="40">
        <v>8.7100000000000009</v>
      </c>
      <c r="F152" s="40">
        <v>7.41</v>
      </c>
      <c r="G152" s="40">
        <v>1.41</v>
      </c>
      <c r="H152" s="34" t="s">
        <v>112</v>
      </c>
      <c r="I152" s="40">
        <v>1.6</v>
      </c>
      <c r="J152" s="34" t="s">
        <v>387</v>
      </c>
      <c r="K152" s="257">
        <v>40</v>
      </c>
      <c r="AO152" s="29">
        <v>235</v>
      </c>
      <c r="AP152" s="29">
        <v>125</v>
      </c>
    </row>
    <row r="153" spans="1:42" x14ac:dyDescent="0.35">
      <c r="A153" s="44">
        <v>36564</v>
      </c>
      <c r="B153" s="40">
        <v>93929</v>
      </c>
      <c r="C153" s="279">
        <v>876.6</v>
      </c>
      <c r="D153" s="40">
        <v>0.56099999999999994</v>
      </c>
      <c r="E153" s="40">
        <v>9.01</v>
      </c>
      <c r="F153" s="40">
        <v>7.27</v>
      </c>
      <c r="G153" s="40">
        <v>2.72</v>
      </c>
      <c r="H153" s="34" t="s">
        <v>112</v>
      </c>
      <c r="I153" s="40">
        <v>2.92</v>
      </c>
      <c r="J153" s="40">
        <v>73.099999999999994</v>
      </c>
      <c r="K153" s="257">
        <v>10</v>
      </c>
      <c r="AO153" s="29">
        <v>235</v>
      </c>
      <c r="AP153" s="29">
        <v>125</v>
      </c>
    </row>
    <row r="154" spans="1:42" x14ac:dyDescent="0.35">
      <c r="A154" s="44">
        <v>36571</v>
      </c>
      <c r="B154" s="40">
        <v>85337</v>
      </c>
      <c r="C154" s="279">
        <v>660.8</v>
      </c>
      <c r="D154" s="40">
        <v>0.4229</v>
      </c>
      <c r="E154" s="40">
        <v>12.51</v>
      </c>
      <c r="F154" s="40">
        <v>7.49</v>
      </c>
      <c r="G154" s="40">
        <v>0.95</v>
      </c>
      <c r="H154" s="34" t="s">
        <v>112</v>
      </c>
      <c r="I154" s="40">
        <v>3.13</v>
      </c>
      <c r="J154" s="40">
        <v>65.2</v>
      </c>
      <c r="K154" s="281">
        <v>220</v>
      </c>
      <c r="AO154" s="29">
        <v>235</v>
      </c>
      <c r="AP154" s="29">
        <v>125</v>
      </c>
    </row>
    <row r="155" spans="1:42" x14ac:dyDescent="0.35">
      <c r="A155" s="44">
        <v>36578</v>
      </c>
      <c r="B155" s="40">
        <v>93808</v>
      </c>
      <c r="C155" s="279">
        <v>646</v>
      </c>
      <c r="D155" s="40">
        <v>0.41399999999999998</v>
      </c>
      <c r="E155" s="40">
        <v>9.4600000000000009</v>
      </c>
      <c r="F155" s="40">
        <v>7.31</v>
      </c>
      <c r="G155" s="40">
        <v>4.88</v>
      </c>
      <c r="H155" s="34" t="s">
        <v>112</v>
      </c>
      <c r="I155" s="40">
        <v>3.1</v>
      </c>
      <c r="J155" s="40">
        <v>0</v>
      </c>
      <c r="K155" s="268">
        <v>3500</v>
      </c>
      <c r="AO155" s="29">
        <v>235</v>
      </c>
      <c r="AP155" s="29">
        <v>125</v>
      </c>
    </row>
    <row r="156" spans="1:42" x14ac:dyDescent="0.35">
      <c r="A156" s="44">
        <v>36585</v>
      </c>
      <c r="B156" s="40">
        <v>94202</v>
      </c>
      <c r="C156" s="279">
        <v>693</v>
      </c>
      <c r="D156" s="40">
        <v>0.44400000000000001</v>
      </c>
      <c r="E156" s="40">
        <v>9.52</v>
      </c>
      <c r="F156" s="40">
        <v>7.11</v>
      </c>
      <c r="G156" s="40">
        <v>7.86</v>
      </c>
      <c r="H156" s="34" t="s">
        <v>112</v>
      </c>
      <c r="I156" s="40">
        <v>2.9</v>
      </c>
      <c r="J156" s="40">
        <v>0</v>
      </c>
      <c r="K156" s="268">
        <v>400</v>
      </c>
      <c r="L156" s="45">
        <f>AVERAGE(K152:K156)</f>
        <v>834</v>
      </c>
      <c r="M156" s="46">
        <f>GEOMEAN(K152:K156)</f>
        <v>165.24264635310945</v>
      </c>
      <c r="N156" s="47" t="s">
        <v>388</v>
      </c>
      <c r="AO156" s="29">
        <v>235</v>
      </c>
      <c r="AP156" s="29">
        <v>125</v>
      </c>
    </row>
    <row r="157" spans="1:42" x14ac:dyDescent="0.35">
      <c r="A157" s="44">
        <v>36592</v>
      </c>
      <c r="B157" s="40">
        <v>85719</v>
      </c>
      <c r="C157" s="279">
        <v>773.5</v>
      </c>
      <c r="D157" s="40">
        <v>0.495</v>
      </c>
      <c r="E157" s="40">
        <v>9.48</v>
      </c>
      <c r="F157" s="40">
        <v>7.3</v>
      </c>
      <c r="G157" s="40">
        <v>10.6</v>
      </c>
      <c r="H157" s="34" t="s">
        <v>112</v>
      </c>
      <c r="I157" s="40">
        <v>1.92</v>
      </c>
      <c r="J157" s="40">
        <v>73.900000000000006</v>
      </c>
      <c r="K157" s="257">
        <v>130</v>
      </c>
      <c r="AO157" s="29">
        <v>235</v>
      </c>
      <c r="AP157" s="29">
        <v>125</v>
      </c>
    </row>
    <row r="158" spans="1:42" x14ac:dyDescent="0.35">
      <c r="A158" s="44">
        <v>36599</v>
      </c>
      <c r="B158" s="40">
        <v>93958</v>
      </c>
      <c r="C158" s="279">
        <v>847.2</v>
      </c>
      <c r="D158" s="40">
        <v>0.54220000000000002</v>
      </c>
      <c r="E158" s="40">
        <v>9.61</v>
      </c>
      <c r="F158" s="40">
        <v>7.24</v>
      </c>
      <c r="G158" s="40">
        <v>6.5</v>
      </c>
      <c r="H158" s="34" t="s">
        <v>112</v>
      </c>
      <c r="I158" s="40">
        <v>2.0299999999999998</v>
      </c>
      <c r="J158" s="40">
        <v>97.1</v>
      </c>
      <c r="K158" s="257">
        <v>20</v>
      </c>
      <c r="AO158" s="29">
        <v>235</v>
      </c>
      <c r="AP158" s="29">
        <v>125</v>
      </c>
    </row>
    <row r="159" spans="1:42" x14ac:dyDescent="0.35">
      <c r="A159" s="44">
        <v>36606</v>
      </c>
      <c r="B159" s="40">
        <v>93007</v>
      </c>
      <c r="C159" s="279">
        <v>611.79999999999995</v>
      </c>
      <c r="D159" s="40">
        <v>0.39149999999999996</v>
      </c>
      <c r="E159" s="40">
        <v>10.1</v>
      </c>
      <c r="F159" s="40">
        <v>7.66</v>
      </c>
      <c r="G159" s="40">
        <v>8.56</v>
      </c>
      <c r="H159" s="34" t="s">
        <v>112</v>
      </c>
      <c r="I159" s="40">
        <v>2.63</v>
      </c>
      <c r="J159" s="40">
        <v>100</v>
      </c>
      <c r="K159" s="268">
        <v>620</v>
      </c>
      <c r="AO159" s="29">
        <v>235</v>
      </c>
      <c r="AP159" s="29">
        <v>125</v>
      </c>
    </row>
    <row r="160" spans="1:42" x14ac:dyDescent="0.35">
      <c r="A160" s="44">
        <v>36607</v>
      </c>
      <c r="B160" s="40">
        <v>102818</v>
      </c>
      <c r="C160" s="279">
        <v>699.2</v>
      </c>
      <c r="D160" s="40">
        <v>0.44750000000000001</v>
      </c>
      <c r="E160" s="40">
        <v>11.46</v>
      </c>
      <c r="F160" s="40">
        <v>7.6</v>
      </c>
      <c r="G160" s="40">
        <v>9.25</v>
      </c>
      <c r="H160" s="34" t="s">
        <v>112</v>
      </c>
      <c r="I160" s="40">
        <v>2.08</v>
      </c>
      <c r="J160" s="40">
        <v>79.400000000000006</v>
      </c>
      <c r="K160" s="257">
        <v>130</v>
      </c>
      <c r="AO160" s="29">
        <v>235</v>
      </c>
      <c r="AP160" s="29">
        <v>125</v>
      </c>
    </row>
    <row r="161" spans="1:42" x14ac:dyDescent="0.35">
      <c r="A161" s="44">
        <v>36613</v>
      </c>
      <c r="B161" s="40">
        <v>95449</v>
      </c>
      <c r="C161" s="279">
        <v>693.7</v>
      </c>
      <c r="D161" s="40">
        <v>0.44389999999999996</v>
      </c>
      <c r="E161" s="40">
        <v>9.25</v>
      </c>
      <c r="F161" s="40">
        <v>7.73</v>
      </c>
      <c r="G161" s="40">
        <v>11.14</v>
      </c>
      <c r="H161" s="34" t="s">
        <v>112</v>
      </c>
      <c r="I161" s="40">
        <v>0.96</v>
      </c>
      <c r="J161" s="40">
        <v>88.5</v>
      </c>
      <c r="K161" s="257">
        <v>120</v>
      </c>
      <c r="L161" s="45">
        <f>AVERAGE(K157:K161)</f>
        <v>204</v>
      </c>
      <c r="M161" s="46">
        <f>GEOMEAN(K157:K161)</f>
        <v>120.2535558536587</v>
      </c>
      <c r="N161" s="47" t="s">
        <v>389</v>
      </c>
      <c r="AO161" s="29">
        <v>235</v>
      </c>
      <c r="AP161" s="29">
        <v>125</v>
      </c>
    </row>
    <row r="162" spans="1:42" x14ac:dyDescent="0.35">
      <c r="A162" s="44">
        <v>36623</v>
      </c>
      <c r="B162" s="40">
        <v>100151</v>
      </c>
      <c r="C162" s="279">
        <v>403.1</v>
      </c>
      <c r="D162" s="40">
        <v>0.25800000000000001</v>
      </c>
      <c r="E162" s="40">
        <v>8.34</v>
      </c>
      <c r="F162" s="40">
        <v>7.84</v>
      </c>
      <c r="G162" s="40">
        <v>11.66</v>
      </c>
      <c r="H162" s="34" t="s">
        <v>112</v>
      </c>
      <c r="I162" s="40">
        <v>2.0099999999999998</v>
      </c>
      <c r="J162" s="40">
        <v>97.1</v>
      </c>
      <c r="K162" s="268">
        <v>55000</v>
      </c>
      <c r="AO162" s="29">
        <v>235</v>
      </c>
      <c r="AP162" s="29">
        <v>125</v>
      </c>
    </row>
    <row r="163" spans="1:42" x14ac:dyDescent="0.35">
      <c r="A163" s="44">
        <v>36627</v>
      </c>
      <c r="B163" s="40">
        <v>103554</v>
      </c>
      <c r="C163" s="279">
        <v>628.6</v>
      </c>
      <c r="D163" s="40">
        <v>0.40229999999999999</v>
      </c>
      <c r="E163" s="40">
        <v>11.06</v>
      </c>
      <c r="F163" s="40">
        <v>8.18</v>
      </c>
      <c r="G163" s="40">
        <v>10.08</v>
      </c>
      <c r="H163" s="34" t="s">
        <v>112</v>
      </c>
      <c r="I163" s="40">
        <v>4.71</v>
      </c>
      <c r="J163" s="40">
        <v>100</v>
      </c>
      <c r="K163" s="268">
        <v>300</v>
      </c>
      <c r="AO163" s="29">
        <v>235</v>
      </c>
      <c r="AP163" s="29">
        <v>125</v>
      </c>
    </row>
    <row r="164" spans="1:42" x14ac:dyDescent="0.35">
      <c r="A164" s="44">
        <v>36634</v>
      </c>
      <c r="B164" s="40">
        <v>94358</v>
      </c>
      <c r="C164" s="279">
        <v>659.7</v>
      </c>
      <c r="D164" s="40">
        <v>0.42209999999999998</v>
      </c>
      <c r="E164" s="40">
        <v>11.43</v>
      </c>
      <c r="F164" s="40">
        <v>7.98</v>
      </c>
      <c r="G164" s="40">
        <v>12.63</v>
      </c>
      <c r="H164" s="34" t="s">
        <v>112</v>
      </c>
      <c r="I164" s="40">
        <v>2.33</v>
      </c>
      <c r="J164" s="40">
        <v>100</v>
      </c>
      <c r="K164" s="268">
        <v>1100</v>
      </c>
      <c r="AO164" s="29">
        <v>235</v>
      </c>
      <c r="AP164" s="29">
        <v>125</v>
      </c>
    </row>
    <row r="165" spans="1:42" x14ac:dyDescent="0.35">
      <c r="A165" s="44">
        <v>36635</v>
      </c>
      <c r="B165" s="40">
        <v>101446</v>
      </c>
      <c r="C165" s="279">
        <v>619.9</v>
      </c>
      <c r="D165" s="40">
        <v>0.39669999999999994</v>
      </c>
      <c r="E165" s="40">
        <v>9.7799999999999994</v>
      </c>
      <c r="F165" s="40">
        <v>7.93</v>
      </c>
      <c r="G165" s="40">
        <v>13.69</v>
      </c>
      <c r="H165" s="34" t="s">
        <v>112</v>
      </c>
      <c r="I165" s="40">
        <v>2.66</v>
      </c>
      <c r="J165" s="40">
        <v>74.7</v>
      </c>
      <c r="K165" s="257">
        <v>200</v>
      </c>
      <c r="AO165" s="29">
        <v>235</v>
      </c>
      <c r="AP165" s="29">
        <v>125</v>
      </c>
    </row>
    <row r="166" spans="1:42" x14ac:dyDescent="0.35">
      <c r="A166" s="44">
        <v>36641</v>
      </c>
      <c r="B166" s="40">
        <v>93759</v>
      </c>
      <c r="C166" s="279">
        <v>596.9</v>
      </c>
      <c r="D166" s="40">
        <v>0.38200000000000001</v>
      </c>
      <c r="E166" s="40">
        <v>9.9499999999999993</v>
      </c>
      <c r="F166" s="40">
        <v>7.83</v>
      </c>
      <c r="G166" s="40">
        <v>12.83</v>
      </c>
      <c r="H166" s="34" t="s">
        <v>112</v>
      </c>
      <c r="I166" s="40">
        <v>2.8</v>
      </c>
      <c r="J166" s="40">
        <v>77.099999999999994</v>
      </c>
      <c r="K166" s="257">
        <v>120</v>
      </c>
      <c r="L166" s="45">
        <f>AVERAGE(K162:K166)</f>
        <v>11344</v>
      </c>
      <c r="M166" s="46">
        <f>GEOMEAN(K162:K166)</f>
        <v>846.87161024512397</v>
      </c>
      <c r="N166" s="47" t="s">
        <v>390</v>
      </c>
      <c r="AO166" s="29">
        <v>235</v>
      </c>
      <c r="AP166" s="29">
        <v>125</v>
      </c>
    </row>
    <row r="167" spans="1:42" x14ac:dyDescent="0.35">
      <c r="A167" s="44">
        <v>36648</v>
      </c>
      <c r="B167" s="40">
        <v>101606</v>
      </c>
      <c r="C167" s="279">
        <v>606</v>
      </c>
      <c r="D167" s="40">
        <v>0.38800000000000001</v>
      </c>
      <c r="E167" s="40">
        <v>8.92</v>
      </c>
      <c r="F167" s="40">
        <v>7.87</v>
      </c>
      <c r="G167" s="40">
        <v>14.92</v>
      </c>
      <c r="H167" s="34" t="s">
        <v>112</v>
      </c>
      <c r="I167" s="40">
        <v>4</v>
      </c>
      <c r="J167" s="40">
        <v>0</v>
      </c>
      <c r="K167" s="268">
        <v>560</v>
      </c>
      <c r="AO167" s="29">
        <v>235</v>
      </c>
      <c r="AP167" s="29">
        <v>125</v>
      </c>
    </row>
    <row r="168" spans="1:42" x14ac:dyDescent="0.35">
      <c r="A168" s="44">
        <v>36655</v>
      </c>
      <c r="B168" s="40">
        <v>101230</v>
      </c>
      <c r="C168" s="279">
        <v>633.5</v>
      </c>
      <c r="D168" s="40">
        <v>0.40539999999999998</v>
      </c>
      <c r="E168" s="40">
        <v>7.68</v>
      </c>
      <c r="F168" s="40">
        <v>7.64</v>
      </c>
      <c r="G168" s="40">
        <v>20.93</v>
      </c>
      <c r="H168" s="34" t="s">
        <v>112</v>
      </c>
      <c r="I168" s="40">
        <v>0.75</v>
      </c>
      <c r="J168" s="40">
        <v>97.7</v>
      </c>
      <c r="K168" s="257">
        <v>100</v>
      </c>
      <c r="AO168" s="29">
        <v>235</v>
      </c>
      <c r="AP168" s="29">
        <v>125</v>
      </c>
    </row>
    <row r="169" spans="1:42" x14ac:dyDescent="0.35">
      <c r="A169" s="44">
        <v>36662</v>
      </c>
      <c r="B169" s="40">
        <v>101147</v>
      </c>
      <c r="C169" s="279">
        <v>625</v>
      </c>
      <c r="D169" s="40">
        <v>0.4</v>
      </c>
      <c r="E169" s="40">
        <v>8.9700000000000006</v>
      </c>
      <c r="F169" s="40">
        <v>7.61</v>
      </c>
      <c r="G169" s="40">
        <v>18.100000000000001</v>
      </c>
      <c r="H169" s="34" t="s">
        <v>112</v>
      </c>
      <c r="I169" s="40">
        <v>1</v>
      </c>
      <c r="J169" s="40">
        <v>98</v>
      </c>
      <c r="K169" s="268">
        <v>320</v>
      </c>
      <c r="AO169" s="29">
        <v>235</v>
      </c>
      <c r="AP169" s="29">
        <v>125</v>
      </c>
    </row>
    <row r="170" spans="1:42" x14ac:dyDescent="0.35">
      <c r="A170" s="44">
        <v>36669</v>
      </c>
      <c r="B170" s="40">
        <v>102828</v>
      </c>
      <c r="C170" s="279">
        <v>570.70000000000005</v>
      </c>
      <c r="D170" s="40">
        <v>0.36519999999999997</v>
      </c>
      <c r="E170" s="40">
        <v>8.66</v>
      </c>
      <c r="F170" s="40">
        <v>7.79</v>
      </c>
      <c r="G170" s="40">
        <v>18.489999999999998</v>
      </c>
      <c r="H170" s="34" t="s">
        <v>112</v>
      </c>
      <c r="I170" s="40">
        <v>2.83</v>
      </c>
      <c r="J170" s="40">
        <v>94.9</v>
      </c>
      <c r="K170" s="268">
        <v>440</v>
      </c>
      <c r="AO170" s="29">
        <v>235</v>
      </c>
      <c r="AP170" s="29">
        <v>125</v>
      </c>
    </row>
    <row r="171" spans="1:42" x14ac:dyDescent="0.35">
      <c r="A171" s="44">
        <v>36677</v>
      </c>
      <c r="B171" s="40">
        <v>103315</v>
      </c>
      <c r="C171" s="279">
        <v>598</v>
      </c>
      <c r="D171" s="40">
        <v>0.38200000000000001</v>
      </c>
      <c r="E171" s="40">
        <v>8.15</v>
      </c>
      <c r="F171" s="40">
        <v>7.86</v>
      </c>
      <c r="G171" s="40">
        <v>20.68</v>
      </c>
      <c r="H171" s="34" t="s">
        <v>112</v>
      </c>
      <c r="I171" s="40">
        <v>2.2999999999999998</v>
      </c>
      <c r="J171" s="40">
        <v>0</v>
      </c>
      <c r="K171" s="268">
        <v>320</v>
      </c>
      <c r="L171" s="45">
        <f>AVERAGE(K167:K171)</f>
        <v>348</v>
      </c>
      <c r="M171" s="46">
        <f>GEOMEAN(K167:K171)</f>
        <v>302.26518788447015</v>
      </c>
      <c r="N171" s="47" t="s">
        <v>391</v>
      </c>
      <c r="AO171" s="29">
        <v>235</v>
      </c>
      <c r="AP171" s="29">
        <v>125</v>
      </c>
    </row>
    <row r="172" spans="1:42" x14ac:dyDescent="0.35">
      <c r="A172" s="44">
        <v>36683</v>
      </c>
      <c r="B172" s="40">
        <v>110212</v>
      </c>
      <c r="C172" s="279">
        <v>617.5</v>
      </c>
      <c r="D172" s="40">
        <v>0.3952</v>
      </c>
      <c r="E172" s="40">
        <v>8.7100000000000009</v>
      </c>
      <c r="F172" s="40">
        <v>7.48</v>
      </c>
      <c r="G172" s="40">
        <v>18.170000000000002</v>
      </c>
      <c r="H172" s="34" t="s">
        <v>112</v>
      </c>
      <c r="I172" s="40">
        <v>2.5499999999999998</v>
      </c>
      <c r="J172" s="40">
        <v>92.8</v>
      </c>
      <c r="K172" s="268">
        <v>260</v>
      </c>
      <c r="AO172" s="29">
        <v>235</v>
      </c>
      <c r="AP172" s="29">
        <v>125</v>
      </c>
    </row>
    <row r="173" spans="1:42" x14ac:dyDescent="0.35">
      <c r="A173" s="44">
        <v>36690</v>
      </c>
      <c r="B173" s="40">
        <v>105928</v>
      </c>
      <c r="C173" s="279">
        <v>728.5</v>
      </c>
      <c r="D173" s="40">
        <v>0.4662</v>
      </c>
      <c r="E173" s="40">
        <v>8.44</v>
      </c>
      <c r="F173" s="40">
        <v>7.24</v>
      </c>
      <c r="G173" s="40">
        <v>23.78</v>
      </c>
      <c r="H173" s="34" t="s">
        <v>112</v>
      </c>
      <c r="I173" s="40">
        <v>1.83</v>
      </c>
      <c r="J173" s="40">
        <v>94</v>
      </c>
      <c r="K173" s="268">
        <v>260</v>
      </c>
      <c r="AO173" s="29">
        <v>235</v>
      </c>
      <c r="AP173" s="29">
        <v>125</v>
      </c>
    </row>
    <row r="174" spans="1:42" x14ac:dyDescent="0.35">
      <c r="A174" s="44">
        <v>36691</v>
      </c>
      <c r="B174" s="40">
        <v>103121</v>
      </c>
      <c r="C174" s="279">
        <v>723</v>
      </c>
      <c r="D174" s="40">
        <v>0.46300000000000002</v>
      </c>
      <c r="E174" s="40">
        <v>6.18</v>
      </c>
      <c r="F174" s="40">
        <v>7.45</v>
      </c>
      <c r="G174" s="40">
        <v>23.48</v>
      </c>
      <c r="H174" s="34" t="s">
        <v>112</v>
      </c>
      <c r="I174" s="40">
        <v>2.4</v>
      </c>
      <c r="J174" s="40">
        <v>0</v>
      </c>
      <c r="K174" s="268">
        <v>330</v>
      </c>
      <c r="AO174" s="29">
        <v>235</v>
      </c>
      <c r="AP174" s="29">
        <v>125</v>
      </c>
    </row>
    <row r="175" spans="1:42" x14ac:dyDescent="0.35">
      <c r="A175" s="44">
        <v>36697</v>
      </c>
      <c r="B175" s="40">
        <v>105807</v>
      </c>
      <c r="C175" s="279">
        <v>576.79999999999995</v>
      </c>
      <c r="D175" s="40">
        <v>0.36909999999999998</v>
      </c>
      <c r="E175" s="40">
        <v>8.73</v>
      </c>
      <c r="F175" s="40">
        <v>7.82</v>
      </c>
      <c r="G175" s="40">
        <v>23.36</v>
      </c>
      <c r="H175" s="34" t="s">
        <v>112</v>
      </c>
      <c r="I175" s="40">
        <v>0.36</v>
      </c>
      <c r="J175" s="40">
        <v>79.099999999999994</v>
      </c>
      <c r="K175" s="268">
        <v>360</v>
      </c>
      <c r="AO175" s="29">
        <v>235</v>
      </c>
      <c r="AP175" s="29">
        <v>125</v>
      </c>
    </row>
    <row r="176" spans="1:42" x14ac:dyDescent="0.35">
      <c r="A176" s="44">
        <v>36704</v>
      </c>
      <c r="B176" s="40">
        <v>101537</v>
      </c>
      <c r="C176" s="279">
        <v>575</v>
      </c>
      <c r="D176" s="40">
        <v>0.36799999999999999</v>
      </c>
      <c r="E176" s="40">
        <v>9.01</v>
      </c>
      <c r="F176" s="40">
        <v>7.7</v>
      </c>
      <c r="G176" s="40">
        <v>23.7</v>
      </c>
      <c r="H176" s="34" t="s">
        <v>112</v>
      </c>
      <c r="I176" s="40">
        <v>0.96</v>
      </c>
      <c r="J176" s="40">
        <v>73.3</v>
      </c>
      <c r="K176" s="268">
        <v>280</v>
      </c>
      <c r="L176" s="45">
        <f>AVERAGE(K172:K176)</f>
        <v>298</v>
      </c>
      <c r="M176" s="46">
        <f>GEOMEAN(K172:K176)</f>
        <v>295.38214069279195</v>
      </c>
      <c r="N176" s="47" t="s">
        <v>392</v>
      </c>
      <c r="AO176" s="29">
        <v>235</v>
      </c>
      <c r="AP176" s="29">
        <v>125</v>
      </c>
    </row>
    <row r="177" spans="1:42" x14ac:dyDescent="0.35">
      <c r="A177" s="44">
        <v>36712</v>
      </c>
      <c r="B177" s="40">
        <v>101234</v>
      </c>
      <c r="C177" s="279">
        <v>460.7</v>
      </c>
      <c r="D177" s="40">
        <v>0.29510000000000003</v>
      </c>
      <c r="E177" s="40">
        <v>7.6</v>
      </c>
      <c r="F177" s="40">
        <v>7.92</v>
      </c>
      <c r="G177" s="40">
        <v>24.84</v>
      </c>
      <c r="H177" s="34" t="s">
        <v>112</v>
      </c>
      <c r="I177" s="40">
        <v>2.09</v>
      </c>
      <c r="J177" s="40">
        <v>68.5</v>
      </c>
      <c r="K177" s="268">
        <v>5900</v>
      </c>
      <c r="AO177" s="29">
        <v>235</v>
      </c>
      <c r="AP177" s="29">
        <v>125</v>
      </c>
    </row>
    <row r="178" spans="1:42" x14ac:dyDescent="0.35">
      <c r="A178" s="44">
        <v>36718</v>
      </c>
      <c r="B178" s="40">
        <v>101529</v>
      </c>
      <c r="C178" s="279">
        <v>602.5</v>
      </c>
      <c r="D178" s="40">
        <v>0.38559999999999994</v>
      </c>
      <c r="E178" s="40">
        <v>7</v>
      </c>
      <c r="F178" s="40">
        <v>7.84</v>
      </c>
      <c r="G178" s="40">
        <v>24.93</v>
      </c>
      <c r="H178" s="34" t="s">
        <v>112</v>
      </c>
      <c r="I178" s="40">
        <v>2.25</v>
      </c>
      <c r="J178" s="40">
        <v>96.3</v>
      </c>
      <c r="K178" s="268">
        <v>270</v>
      </c>
      <c r="AO178" s="29">
        <v>235</v>
      </c>
      <c r="AP178" s="29">
        <v>125</v>
      </c>
    </row>
    <row r="179" spans="1:42" x14ac:dyDescent="0.35">
      <c r="A179" s="44">
        <v>36725</v>
      </c>
      <c r="B179" s="40">
        <v>92031</v>
      </c>
      <c r="C179" s="279">
        <v>705.1</v>
      </c>
      <c r="D179" s="40">
        <v>0.45130000000000003</v>
      </c>
      <c r="E179" s="40">
        <v>6.07</v>
      </c>
      <c r="F179" s="40">
        <v>7.46</v>
      </c>
      <c r="G179" s="40">
        <v>23.07</v>
      </c>
      <c r="H179" s="34" t="s">
        <v>112</v>
      </c>
      <c r="I179" s="40">
        <v>2.17</v>
      </c>
      <c r="J179" s="40">
        <v>79.7</v>
      </c>
      <c r="K179" s="257">
        <v>110</v>
      </c>
      <c r="AO179" s="29">
        <v>235</v>
      </c>
      <c r="AP179" s="29">
        <v>125</v>
      </c>
    </row>
    <row r="180" spans="1:42" x14ac:dyDescent="0.35">
      <c r="A180" s="44">
        <v>36726</v>
      </c>
      <c r="B180" s="282">
        <v>94727</v>
      </c>
      <c r="C180" s="283">
        <v>667.3</v>
      </c>
      <c r="D180" s="282">
        <v>0.42700000000000005</v>
      </c>
      <c r="E180" s="282">
        <v>5.37</v>
      </c>
      <c r="F180" s="282">
        <v>7.38</v>
      </c>
      <c r="G180" s="282">
        <v>22.63</v>
      </c>
      <c r="H180" s="34" t="s">
        <v>112</v>
      </c>
      <c r="I180" s="282">
        <v>1.39</v>
      </c>
      <c r="J180" s="282">
        <v>61.9</v>
      </c>
      <c r="K180" s="257">
        <v>180</v>
      </c>
      <c r="AO180" s="29">
        <v>235</v>
      </c>
      <c r="AP180" s="29">
        <v>125</v>
      </c>
    </row>
    <row r="181" spans="1:42" x14ac:dyDescent="0.35">
      <c r="A181" s="44">
        <v>36732</v>
      </c>
      <c r="B181" s="282">
        <v>95404</v>
      </c>
      <c r="C181" s="283">
        <v>771.1</v>
      </c>
      <c r="D181" s="282">
        <v>0.49349999999999999</v>
      </c>
      <c r="E181" s="282">
        <v>6.54</v>
      </c>
      <c r="F181" s="282">
        <v>7.2</v>
      </c>
      <c r="G181" s="282">
        <v>19.22</v>
      </c>
      <c r="H181" s="34" t="s">
        <v>112</v>
      </c>
      <c r="I181" s="282">
        <v>1.3</v>
      </c>
      <c r="J181" s="282">
        <v>76.099999999999994</v>
      </c>
      <c r="K181" s="257">
        <v>150</v>
      </c>
      <c r="L181" s="45">
        <f>AVERAGE(K177:K181)</f>
        <v>1322</v>
      </c>
      <c r="M181" s="46">
        <f>GEOMEAN(K177:K181)</f>
        <v>342.7634022983342</v>
      </c>
      <c r="N181" s="47" t="s">
        <v>393</v>
      </c>
      <c r="AO181" s="29">
        <v>235</v>
      </c>
      <c r="AP181" s="29">
        <v>125</v>
      </c>
    </row>
    <row r="182" spans="1:42" x14ac:dyDescent="0.35">
      <c r="A182" s="44">
        <v>36739</v>
      </c>
      <c r="B182" s="282">
        <v>100726</v>
      </c>
      <c r="C182" s="283">
        <v>514.29999999999995</v>
      </c>
      <c r="D182" s="282">
        <v>0.3291</v>
      </c>
      <c r="E182" s="282">
        <v>7.29</v>
      </c>
      <c r="F182" s="282">
        <v>7.65</v>
      </c>
      <c r="G182" s="282">
        <v>23.1</v>
      </c>
      <c r="H182" s="34" t="s">
        <v>112</v>
      </c>
      <c r="I182" s="282">
        <v>0.97</v>
      </c>
      <c r="J182" s="282">
        <v>91.6</v>
      </c>
      <c r="K182" s="268">
        <v>2100</v>
      </c>
      <c r="AO182" s="29">
        <v>235</v>
      </c>
      <c r="AP182" s="29">
        <v>125</v>
      </c>
    </row>
    <row r="183" spans="1:42" x14ac:dyDescent="0.35">
      <c r="A183" s="44">
        <v>36746</v>
      </c>
      <c r="B183" s="282">
        <v>95325</v>
      </c>
      <c r="C183" s="283">
        <v>473.9</v>
      </c>
      <c r="D183" s="282">
        <v>0.30330000000000001</v>
      </c>
      <c r="E183" s="282">
        <v>15.78</v>
      </c>
      <c r="F183" s="282">
        <v>7.84</v>
      </c>
      <c r="G183" s="282">
        <v>24.32</v>
      </c>
      <c r="H183" s="34" t="s">
        <v>112</v>
      </c>
      <c r="I183" s="282">
        <v>0.76</v>
      </c>
      <c r="J183" s="282">
        <v>100</v>
      </c>
      <c r="K183" s="268">
        <v>3100</v>
      </c>
      <c r="AO183" s="29">
        <v>235</v>
      </c>
      <c r="AP183" s="29">
        <v>125</v>
      </c>
    </row>
    <row r="184" spans="1:42" x14ac:dyDescent="0.35">
      <c r="A184" s="44">
        <v>36753</v>
      </c>
      <c r="B184" s="40">
        <v>95557</v>
      </c>
      <c r="C184" s="279">
        <v>766</v>
      </c>
      <c r="D184" s="40">
        <v>0.49</v>
      </c>
      <c r="E184" s="40">
        <v>7.15</v>
      </c>
      <c r="F184" s="40">
        <v>7.87</v>
      </c>
      <c r="G184" s="40">
        <v>23.53</v>
      </c>
      <c r="H184" s="34" t="s">
        <v>112</v>
      </c>
      <c r="I184" s="40">
        <v>1.9</v>
      </c>
      <c r="J184" s="40">
        <v>0</v>
      </c>
      <c r="K184" s="268">
        <v>1100</v>
      </c>
      <c r="AO184" s="29">
        <v>235</v>
      </c>
      <c r="AP184" s="29">
        <v>125</v>
      </c>
    </row>
    <row r="185" spans="1:42" x14ac:dyDescent="0.35">
      <c r="A185" s="44">
        <v>36760</v>
      </c>
      <c r="B185" s="257" t="s">
        <v>394</v>
      </c>
      <c r="C185" s="261">
        <v>0</v>
      </c>
      <c r="D185" s="257">
        <v>0</v>
      </c>
      <c r="AO185" s="29">
        <v>235</v>
      </c>
      <c r="AP185" s="29">
        <v>125</v>
      </c>
    </row>
    <row r="186" spans="1:42" x14ac:dyDescent="0.35">
      <c r="A186" s="44">
        <v>36767</v>
      </c>
      <c r="B186" s="282">
        <v>100901</v>
      </c>
      <c r="C186" s="283">
        <v>615</v>
      </c>
      <c r="D186" s="282">
        <v>0.39300000000000002</v>
      </c>
      <c r="E186" s="282">
        <v>6</v>
      </c>
      <c r="F186" s="282">
        <v>7.45</v>
      </c>
      <c r="G186" s="282">
        <v>22.18</v>
      </c>
      <c r="H186" s="34" t="s">
        <v>112</v>
      </c>
      <c r="I186" s="282">
        <v>1.1000000000000001</v>
      </c>
      <c r="J186" s="282">
        <v>0</v>
      </c>
      <c r="K186" s="268">
        <v>390</v>
      </c>
      <c r="L186" s="45">
        <f>AVERAGE(K182:K186)</f>
        <v>1672.5</v>
      </c>
      <c r="M186" s="46">
        <f>GEOMEAN(K182:K186)</f>
        <v>1292.735187428809</v>
      </c>
      <c r="N186" s="47" t="s">
        <v>395</v>
      </c>
      <c r="AO186" s="29">
        <v>235</v>
      </c>
      <c r="AP186" s="29">
        <v>125</v>
      </c>
    </row>
    <row r="187" spans="1:42" x14ac:dyDescent="0.35">
      <c r="A187" s="44">
        <v>36774</v>
      </c>
      <c r="B187" s="282">
        <v>101700</v>
      </c>
      <c r="C187" s="283">
        <v>398</v>
      </c>
      <c r="D187" s="282">
        <v>0.255</v>
      </c>
      <c r="E187" s="282">
        <v>8.91</v>
      </c>
      <c r="F187" s="282">
        <v>7.61</v>
      </c>
      <c r="G187" s="282">
        <v>21.88</v>
      </c>
      <c r="H187" s="34" t="s">
        <v>112</v>
      </c>
      <c r="I187" s="282">
        <v>2.1</v>
      </c>
      <c r="J187" s="282">
        <v>0</v>
      </c>
      <c r="K187" s="268">
        <v>2280</v>
      </c>
      <c r="AO187" s="29">
        <v>235</v>
      </c>
      <c r="AP187" s="29">
        <v>125</v>
      </c>
    </row>
    <row r="188" spans="1:42" x14ac:dyDescent="0.35">
      <c r="A188" s="44">
        <v>36781</v>
      </c>
      <c r="B188" s="282">
        <v>101230</v>
      </c>
      <c r="C188" s="283">
        <v>426</v>
      </c>
      <c r="D188" s="282">
        <v>0.27300000000000002</v>
      </c>
      <c r="E188" s="282">
        <v>7.14</v>
      </c>
      <c r="F188" s="282">
        <v>7.97</v>
      </c>
      <c r="G188" s="282">
        <v>22.75</v>
      </c>
      <c r="H188" s="34" t="s">
        <v>112</v>
      </c>
      <c r="I188" s="282">
        <v>0.8</v>
      </c>
      <c r="J188" s="282">
        <v>0</v>
      </c>
      <c r="K188" s="268">
        <v>4520</v>
      </c>
      <c r="AO188" s="29">
        <v>235</v>
      </c>
      <c r="AP188" s="29">
        <v>125</v>
      </c>
    </row>
    <row r="189" spans="1:42" x14ac:dyDescent="0.35">
      <c r="A189" s="44">
        <v>36788</v>
      </c>
      <c r="B189" s="282">
        <v>92910</v>
      </c>
      <c r="C189" s="283">
        <v>568</v>
      </c>
      <c r="D189" s="282">
        <v>0.36299999999999999</v>
      </c>
      <c r="E189" s="282">
        <v>7.46</v>
      </c>
      <c r="F189" s="282">
        <v>7.62</v>
      </c>
      <c r="G189" s="282">
        <v>18.28</v>
      </c>
      <c r="H189" s="34" t="s">
        <v>112</v>
      </c>
      <c r="I189" s="282">
        <v>2</v>
      </c>
      <c r="J189" s="282">
        <v>0</v>
      </c>
      <c r="K189" s="257">
        <v>100</v>
      </c>
      <c r="AO189" s="29">
        <v>235</v>
      </c>
      <c r="AP189" s="29">
        <v>125</v>
      </c>
    </row>
    <row r="190" spans="1:42" x14ac:dyDescent="0.35">
      <c r="A190" s="44">
        <v>36795</v>
      </c>
      <c r="B190" s="282">
        <v>92352</v>
      </c>
      <c r="C190" s="283">
        <v>430</v>
      </c>
      <c r="D190" s="282">
        <v>0.27500000000000002</v>
      </c>
      <c r="E190" s="282">
        <v>9.64</v>
      </c>
      <c r="F190" s="282">
        <v>7.88</v>
      </c>
      <c r="G190" s="282">
        <v>14.42</v>
      </c>
      <c r="H190" s="34" t="s">
        <v>112</v>
      </c>
      <c r="I190" s="282">
        <v>1.6</v>
      </c>
      <c r="J190" s="282">
        <v>0</v>
      </c>
      <c r="K190" s="257">
        <v>3360</v>
      </c>
      <c r="AO190" s="29">
        <v>235</v>
      </c>
      <c r="AP190" s="29">
        <v>125</v>
      </c>
    </row>
    <row r="191" spans="1:42" x14ac:dyDescent="0.35">
      <c r="A191" s="44">
        <v>36796</v>
      </c>
      <c r="B191" s="282">
        <v>95958</v>
      </c>
      <c r="C191" s="283">
        <v>466</v>
      </c>
      <c r="D191" s="282">
        <v>0.29799999999999999</v>
      </c>
      <c r="E191" s="282">
        <v>9.81</v>
      </c>
      <c r="F191" s="282">
        <v>7.77</v>
      </c>
      <c r="G191" s="282">
        <v>14.91</v>
      </c>
      <c r="H191" s="34" t="s">
        <v>112</v>
      </c>
      <c r="I191" s="282">
        <v>3.4</v>
      </c>
      <c r="J191" s="282">
        <v>0</v>
      </c>
      <c r="K191" s="268">
        <v>1870</v>
      </c>
      <c r="L191" s="45">
        <f>AVERAGE(K187:K191)</f>
        <v>2426</v>
      </c>
      <c r="M191" s="46">
        <f>GEOMEAN(K187:K191)</f>
        <v>1452.9505481950014</v>
      </c>
      <c r="N191" s="47" t="s">
        <v>396</v>
      </c>
      <c r="AO191" s="29">
        <v>235</v>
      </c>
      <c r="AP191" s="29">
        <v>125</v>
      </c>
    </row>
    <row r="192" spans="1:42" x14ac:dyDescent="0.35">
      <c r="A192" s="44">
        <v>36802</v>
      </c>
      <c r="B192" s="282">
        <v>93545</v>
      </c>
      <c r="C192" s="283">
        <v>554.70000000000005</v>
      </c>
      <c r="D192" s="282">
        <v>0.35499999999999998</v>
      </c>
      <c r="E192" s="282">
        <v>8.65</v>
      </c>
      <c r="F192" s="282">
        <v>7.77</v>
      </c>
      <c r="G192" s="282">
        <v>18.2</v>
      </c>
      <c r="H192" s="34" t="s">
        <v>112</v>
      </c>
      <c r="I192" s="282">
        <v>1.66</v>
      </c>
      <c r="J192" s="282">
        <v>78.2</v>
      </c>
      <c r="K192" s="268">
        <v>310</v>
      </c>
      <c r="AO192" s="29">
        <v>235</v>
      </c>
      <c r="AP192" s="29">
        <v>125</v>
      </c>
    </row>
    <row r="193" spans="1:42" x14ac:dyDescent="0.35">
      <c r="A193" s="44">
        <v>36809</v>
      </c>
      <c r="B193" s="282">
        <v>93037</v>
      </c>
      <c r="C193" s="283">
        <v>497.6</v>
      </c>
      <c r="D193" s="282">
        <v>0.31840000000000002</v>
      </c>
      <c r="E193" s="282">
        <v>9.6</v>
      </c>
      <c r="F193" s="282">
        <v>8.11</v>
      </c>
      <c r="G193" s="282">
        <v>12.65</v>
      </c>
      <c r="H193" s="34" t="s">
        <v>112</v>
      </c>
      <c r="I193" s="282">
        <v>1.2</v>
      </c>
      <c r="J193" s="282">
        <v>74.5</v>
      </c>
      <c r="K193" s="257">
        <v>200</v>
      </c>
      <c r="AO193" s="29">
        <v>235</v>
      </c>
      <c r="AP193" s="29">
        <v>125</v>
      </c>
    </row>
    <row r="194" spans="1:42" x14ac:dyDescent="0.35">
      <c r="A194" s="44">
        <v>36816</v>
      </c>
      <c r="B194" s="282">
        <v>94024</v>
      </c>
      <c r="C194" s="283">
        <v>552.6</v>
      </c>
      <c r="D194" s="282">
        <v>0.35360000000000003</v>
      </c>
      <c r="E194" s="282">
        <v>8.44</v>
      </c>
      <c r="F194" s="282">
        <v>7.87</v>
      </c>
      <c r="G194" s="282">
        <v>15.32</v>
      </c>
      <c r="H194" s="34" t="s">
        <v>112</v>
      </c>
      <c r="I194" s="282">
        <v>1.76</v>
      </c>
      <c r="J194" s="282">
        <v>82.8</v>
      </c>
      <c r="K194" s="268">
        <v>630</v>
      </c>
      <c r="AO194" s="29">
        <v>235</v>
      </c>
      <c r="AP194" s="29">
        <v>125</v>
      </c>
    </row>
    <row r="195" spans="1:42" x14ac:dyDescent="0.35">
      <c r="A195" s="44">
        <v>36823</v>
      </c>
      <c r="B195" s="282">
        <v>95245</v>
      </c>
      <c r="C195" s="283">
        <v>570.29999999999995</v>
      </c>
      <c r="D195" s="282">
        <v>0.36499999999999999</v>
      </c>
      <c r="E195" s="282">
        <v>7.74</v>
      </c>
      <c r="F195" s="282">
        <v>7.7</v>
      </c>
      <c r="G195" s="282">
        <v>16.53</v>
      </c>
      <c r="H195" s="34" t="s">
        <v>112</v>
      </c>
      <c r="I195" s="282">
        <v>1.52</v>
      </c>
      <c r="J195" s="282">
        <v>77.599999999999994</v>
      </c>
      <c r="K195" s="257">
        <v>100</v>
      </c>
      <c r="AO195" s="29">
        <v>235</v>
      </c>
      <c r="AP195" s="29">
        <v>125</v>
      </c>
    </row>
    <row r="196" spans="1:42" x14ac:dyDescent="0.35">
      <c r="A196" s="44">
        <v>36831</v>
      </c>
      <c r="B196" s="282">
        <v>93801</v>
      </c>
      <c r="C196" s="283">
        <v>600.70000000000005</v>
      </c>
      <c r="D196" s="282">
        <v>0.38440000000000002</v>
      </c>
      <c r="E196" s="282">
        <v>8.2799999999999994</v>
      </c>
      <c r="F196" s="282">
        <v>7.51</v>
      </c>
      <c r="G196" s="282">
        <v>12.93</v>
      </c>
      <c r="H196" s="34" t="s">
        <v>112</v>
      </c>
      <c r="I196" s="282">
        <v>1.56</v>
      </c>
      <c r="J196" s="282">
        <v>73</v>
      </c>
      <c r="K196" s="257">
        <v>100</v>
      </c>
      <c r="L196" s="45">
        <f>AVERAGE(K192:K196)</f>
        <v>268</v>
      </c>
      <c r="M196" s="46">
        <f>GEOMEAN(K192:K196)</f>
        <v>208.13563761199921</v>
      </c>
      <c r="N196" s="47" t="s">
        <v>397</v>
      </c>
      <c r="AO196" s="29">
        <v>235</v>
      </c>
      <c r="AP196" s="29">
        <v>125</v>
      </c>
    </row>
    <row r="197" spans="1:42" x14ac:dyDescent="0.35">
      <c r="A197" s="44">
        <v>36837</v>
      </c>
      <c r="B197" s="282">
        <v>85335</v>
      </c>
      <c r="C197" s="283">
        <v>569.4</v>
      </c>
      <c r="D197" s="282">
        <v>0.3644</v>
      </c>
      <c r="E197" s="282">
        <v>9.77</v>
      </c>
      <c r="F197" s="282">
        <v>7.66</v>
      </c>
      <c r="G197" s="282">
        <v>11.24</v>
      </c>
      <c r="H197" s="34" t="s">
        <v>112</v>
      </c>
      <c r="I197" s="282">
        <v>1.67</v>
      </c>
      <c r="J197" s="282">
        <v>82</v>
      </c>
      <c r="K197" s="268">
        <v>2110</v>
      </c>
      <c r="AO197" s="29">
        <v>235</v>
      </c>
      <c r="AP197" s="29">
        <v>125</v>
      </c>
    </row>
    <row r="198" spans="1:42" x14ac:dyDescent="0.35">
      <c r="A198" s="44">
        <v>36838</v>
      </c>
      <c r="B198" s="282">
        <v>94002</v>
      </c>
      <c r="C198" s="283">
        <v>567.1</v>
      </c>
      <c r="D198" s="282">
        <v>0.36299999999999999</v>
      </c>
      <c r="E198" s="282">
        <v>9.35</v>
      </c>
      <c r="F198" s="282">
        <v>7.51</v>
      </c>
      <c r="G198" s="282">
        <v>12.49</v>
      </c>
      <c r="H198" s="34" t="s">
        <v>112</v>
      </c>
      <c r="I198" s="282">
        <v>2.21</v>
      </c>
      <c r="J198" s="282">
        <v>100</v>
      </c>
      <c r="K198" s="268">
        <v>740</v>
      </c>
      <c r="AO198" s="29">
        <v>235</v>
      </c>
      <c r="AP198" s="29">
        <v>125</v>
      </c>
    </row>
    <row r="199" spans="1:42" x14ac:dyDescent="0.35">
      <c r="A199" s="44">
        <v>36844</v>
      </c>
      <c r="B199" s="282">
        <v>93708</v>
      </c>
      <c r="C199" s="283">
        <v>522.70000000000005</v>
      </c>
      <c r="D199" s="282">
        <v>0.33480000000000004</v>
      </c>
      <c r="E199" s="282">
        <v>12.08</v>
      </c>
      <c r="F199" s="282">
        <v>7.97</v>
      </c>
      <c r="G199" s="282">
        <v>9.0299999999999994</v>
      </c>
      <c r="H199" s="34" t="s">
        <v>112</v>
      </c>
      <c r="I199" s="282">
        <v>1.59</v>
      </c>
      <c r="J199" s="282">
        <v>80.5</v>
      </c>
      <c r="K199" s="257">
        <v>200</v>
      </c>
      <c r="AO199" s="29">
        <v>235</v>
      </c>
      <c r="AP199" s="29">
        <v>125</v>
      </c>
    </row>
    <row r="200" spans="1:42" x14ac:dyDescent="0.35">
      <c r="A200" s="44">
        <v>36851</v>
      </c>
      <c r="B200" s="282">
        <v>92836</v>
      </c>
      <c r="C200" s="283">
        <v>590</v>
      </c>
      <c r="D200" s="282">
        <v>0.37789999999999996</v>
      </c>
      <c r="E200" s="282">
        <v>16.79</v>
      </c>
      <c r="F200" s="282">
        <v>7.59</v>
      </c>
      <c r="G200" s="282">
        <v>3.18</v>
      </c>
      <c r="H200" s="34" t="s">
        <v>112</v>
      </c>
      <c r="I200" s="282">
        <v>1.1599999999999999</v>
      </c>
      <c r="J200" s="282">
        <v>100</v>
      </c>
      <c r="K200" s="40">
        <v>100</v>
      </c>
      <c r="AO200" s="29">
        <v>235</v>
      </c>
      <c r="AP200" s="29">
        <v>125</v>
      </c>
    </row>
    <row r="201" spans="1:42" x14ac:dyDescent="0.35">
      <c r="A201" s="44">
        <v>36858</v>
      </c>
      <c r="B201" s="282">
        <v>95146</v>
      </c>
      <c r="C201" s="283">
        <v>586.20000000000005</v>
      </c>
      <c r="D201" s="282">
        <v>0.37509999999999999</v>
      </c>
      <c r="E201" s="282">
        <v>15.09</v>
      </c>
      <c r="F201" s="282">
        <v>7.78</v>
      </c>
      <c r="G201" s="282">
        <v>3.87</v>
      </c>
      <c r="H201" s="34" t="s">
        <v>112</v>
      </c>
      <c r="I201" s="282">
        <v>2</v>
      </c>
      <c r="J201" s="282">
        <v>81.5</v>
      </c>
      <c r="K201" s="268">
        <v>410</v>
      </c>
      <c r="L201" s="45">
        <f>AVERAGE(K197:K201)</f>
        <v>712</v>
      </c>
      <c r="M201" s="46">
        <f>GEOMEAN(K197:K201)</f>
        <v>418.27856122391722</v>
      </c>
      <c r="N201" s="47" t="s">
        <v>398</v>
      </c>
      <c r="AO201" s="29">
        <v>235</v>
      </c>
      <c r="AP201" s="29">
        <v>125</v>
      </c>
    </row>
    <row r="202" spans="1:42" x14ac:dyDescent="0.35">
      <c r="A202" s="44">
        <v>36865</v>
      </c>
      <c r="B202" s="282">
        <v>90958</v>
      </c>
      <c r="C202" s="283">
        <v>612.5</v>
      </c>
      <c r="D202" s="282">
        <v>0.39200000000000002</v>
      </c>
      <c r="E202" s="282">
        <v>13.65</v>
      </c>
      <c r="F202" s="282">
        <v>7.64</v>
      </c>
      <c r="G202" s="282">
        <v>1.7</v>
      </c>
      <c r="H202" s="34" t="s">
        <v>112</v>
      </c>
      <c r="I202" s="282">
        <v>2.12</v>
      </c>
      <c r="J202" s="282">
        <v>55.3</v>
      </c>
      <c r="K202" s="40">
        <v>100</v>
      </c>
      <c r="AO202" s="29">
        <v>235</v>
      </c>
      <c r="AP202" s="29">
        <v>125</v>
      </c>
    </row>
    <row r="203" spans="1:42" x14ac:dyDescent="0.35">
      <c r="A203" s="44">
        <v>36872</v>
      </c>
      <c r="B203" s="38">
        <v>90416</v>
      </c>
      <c r="C203" s="284">
        <v>529.9</v>
      </c>
      <c r="D203" s="38">
        <v>0.33910000000000001</v>
      </c>
      <c r="E203" s="38">
        <v>14.58</v>
      </c>
      <c r="F203" s="38">
        <v>7.94</v>
      </c>
      <c r="G203" s="38">
        <v>1.68</v>
      </c>
      <c r="H203" s="34" t="s">
        <v>112</v>
      </c>
      <c r="I203" s="38">
        <v>3.2</v>
      </c>
      <c r="J203" s="38">
        <v>77.2</v>
      </c>
      <c r="K203" s="268">
        <v>3930</v>
      </c>
      <c r="AO203" s="29">
        <v>235</v>
      </c>
      <c r="AP203" s="29">
        <v>125</v>
      </c>
    </row>
    <row r="204" spans="1:42" x14ac:dyDescent="0.35">
      <c r="A204" s="44">
        <v>36873</v>
      </c>
      <c r="B204" s="282">
        <v>94411</v>
      </c>
      <c r="C204" s="283">
        <v>566.70000000000005</v>
      </c>
      <c r="D204" s="282">
        <v>0.36269999999999997</v>
      </c>
      <c r="E204" s="282">
        <v>15.81</v>
      </c>
      <c r="F204" s="282">
        <v>7.69</v>
      </c>
      <c r="G204" s="282">
        <v>0.04</v>
      </c>
      <c r="H204" s="34" t="s">
        <v>112</v>
      </c>
      <c r="I204" s="282">
        <v>1.23</v>
      </c>
      <c r="J204" s="282">
        <v>70.5</v>
      </c>
      <c r="K204" s="257">
        <v>520</v>
      </c>
      <c r="AO204" s="29">
        <v>235</v>
      </c>
      <c r="AP204" s="29">
        <v>125</v>
      </c>
    </row>
    <row r="205" spans="1:42" x14ac:dyDescent="0.35">
      <c r="A205" s="44">
        <v>36880</v>
      </c>
      <c r="B205" s="282">
        <v>93443</v>
      </c>
      <c r="C205" s="283">
        <v>458.7</v>
      </c>
      <c r="D205" s="282">
        <v>0.29360000000000003</v>
      </c>
      <c r="E205" s="282">
        <v>20</v>
      </c>
      <c r="F205" s="282">
        <v>7.77</v>
      </c>
      <c r="G205" s="282">
        <v>-0.14000000000000001</v>
      </c>
      <c r="H205" s="34" t="s">
        <v>112</v>
      </c>
      <c r="I205" s="282">
        <v>0.91</v>
      </c>
      <c r="J205" s="282">
        <v>69.5</v>
      </c>
      <c r="K205" s="268">
        <v>520</v>
      </c>
      <c r="AO205" s="29">
        <v>235</v>
      </c>
      <c r="AP205" s="29">
        <v>125</v>
      </c>
    </row>
    <row r="206" spans="1:42" x14ac:dyDescent="0.35">
      <c r="A206" s="44">
        <v>36887</v>
      </c>
      <c r="B206" s="40"/>
      <c r="C206" s="279">
        <v>0</v>
      </c>
      <c r="D206" s="40">
        <v>0</v>
      </c>
      <c r="F206" s="40" t="s">
        <v>399</v>
      </c>
      <c r="G206" s="40"/>
      <c r="K206" s="257">
        <v>200</v>
      </c>
      <c r="L206" s="257">
        <f>AVERAGE(K202:K206)</f>
        <v>1054</v>
      </c>
      <c r="M206" s="46">
        <f>GEOMEAN(K202:K206)</f>
        <v>462.89857800710701</v>
      </c>
      <c r="N206" s="47" t="s">
        <v>400</v>
      </c>
      <c r="AO206" s="29">
        <v>235</v>
      </c>
      <c r="AP206" s="29">
        <v>125</v>
      </c>
    </row>
    <row r="207" spans="1:42" x14ac:dyDescent="0.35">
      <c r="A207" s="44">
        <v>36894</v>
      </c>
      <c r="B207" s="282">
        <v>95741</v>
      </c>
      <c r="C207" s="283">
        <v>568.29999999999995</v>
      </c>
      <c r="D207" s="282">
        <v>0.36370000000000002</v>
      </c>
      <c r="E207" s="282">
        <v>13.22</v>
      </c>
      <c r="F207" s="38" t="s">
        <v>139</v>
      </c>
      <c r="G207" s="282">
        <v>0.04</v>
      </c>
      <c r="H207" s="38" t="s">
        <v>112</v>
      </c>
      <c r="I207" s="282">
        <v>1.9</v>
      </c>
      <c r="J207" s="282">
        <v>87.8</v>
      </c>
      <c r="K207" s="257">
        <v>100</v>
      </c>
      <c r="AO207" s="29">
        <v>235</v>
      </c>
      <c r="AP207" s="29">
        <v>125</v>
      </c>
    </row>
    <row r="208" spans="1:42" x14ac:dyDescent="0.35">
      <c r="A208" s="44">
        <v>36901</v>
      </c>
      <c r="B208" s="282">
        <v>92757</v>
      </c>
      <c r="C208" s="283">
        <v>543.9</v>
      </c>
      <c r="D208" s="282">
        <v>0.34810000000000002</v>
      </c>
      <c r="E208" s="282">
        <v>14.35</v>
      </c>
      <c r="F208" s="38" t="s">
        <v>139</v>
      </c>
      <c r="G208" s="282">
        <v>0.02</v>
      </c>
      <c r="H208" s="38" t="s">
        <v>112</v>
      </c>
      <c r="I208" s="282">
        <v>2.94</v>
      </c>
      <c r="J208" s="282">
        <v>100</v>
      </c>
      <c r="K208" s="257">
        <v>50</v>
      </c>
      <c r="AO208" s="29">
        <v>235</v>
      </c>
      <c r="AP208" s="29">
        <v>125</v>
      </c>
    </row>
    <row r="209" spans="1:42" x14ac:dyDescent="0.35">
      <c r="A209" s="44">
        <v>36908</v>
      </c>
      <c r="B209" s="40">
        <v>95714</v>
      </c>
      <c r="C209" s="279">
        <v>670.8</v>
      </c>
      <c r="D209" s="40">
        <v>0.42930000000000001</v>
      </c>
      <c r="E209" s="40">
        <v>13.33</v>
      </c>
      <c r="F209" s="38" t="s">
        <v>139</v>
      </c>
      <c r="G209" s="40">
        <v>1.55</v>
      </c>
      <c r="H209" s="38" t="s">
        <v>112</v>
      </c>
      <c r="I209" s="40">
        <v>3.15</v>
      </c>
      <c r="J209" s="40">
        <v>64.7</v>
      </c>
      <c r="K209" s="40">
        <v>100</v>
      </c>
      <c r="AO209" s="29">
        <v>235</v>
      </c>
      <c r="AP209" s="29">
        <v>125</v>
      </c>
    </row>
    <row r="210" spans="1:42" x14ac:dyDescent="0.35">
      <c r="A210" s="44">
        <v>36915</v>
      </c>
      <c r="B210" s="282">
        <v>94404</v>
      </c>
      <c r="C210" s="283">
        <v>695.9</v>
      </c>
      <c r="D210" s="282">
        <v>0.44540000000000002</v>
      </c>
      <c r="E210" s="282">
        <v>13.23</v>
      </c>
      <c r="F210" s="38" t="s">
        <v>139</v>
      </c>
      <c r="G210" s="282">
        <v>1.43</v>
      </c>
      <c r="H210" s="38" t="s">
        <v>112</v>
      </c>
      <c r="I210" s="282">
        <v>3.1</v>
      </c>
      <c r="J210" s="282">
        <v>59.4</v>
      </c>
      <c r="K210" s="40">
        <v>100</v>
      </c>
      <c r="AO210" s="29">
        <v>235</v>
      </c>
      <c r="AP210" s="29">
        <v>125</v>
      </c>
    </row>
    <row r="211" spans="1:42" x14ac:dyDescent="0.35">
      <c r="A211" s="44">
        <v>36922</v>
      </c>
      <c r="B211" s="282">
        <v>100647</v>
      </c>
      <c r="C211" s="283">
        <v>635</v>
      </c>
      <c r="D211" s="282">
        <v>0.40599999999999997</v>
      </c>
      <c r="E211" s="282">
        <v>14.25</v>
      </c>
      <c r="F211" s="282">
        <v>6.99</v>
      </c>
      <c r="G211" s="282">
        <v>2.29</v>
      </c>
      <c r="H211" s="38" t="s">
        <v>112</v>
      </c>
      <c r="I211" s="282">
        <v>0.6</v>
      </c>
      <c r="J211" s="282">
        <v>59.4</v>
      </c>
      <c r="K211" s="268">
        <v>2230</v>
      </c>
      <c r="L211" s="257">
        <f>AVERAGE(K207:K211)</f>
        <v>516</v>
      </c>
      <c r="M211" s="46">
        <f>GEOMEAN(K207:K211)</f>
        <v>161.9776051026623</v>
      </c>
      <c r="N211" s="47" t="s">
        <v>401</v>
      </c>
      <c r="AO211" s="29">
        <v>235</v>
      </c>
      <c r="AP211" s="29">
        <v>125</v>
      </c>
    </row>
    <row r="212" spans="1:42" x14ac:dyDescent="0.35">
      <c r="A212" s="44">
        <v>36928</v>
      </c>
      <c r="B212" s="282">
        <v>92731</v>
      </c>
      <c r="C212" s="283">
        <v>688</v>
      </c>
      <c r="D212" s="282">
        <v>0.44</v>
      </c>
      <c r="E212" s="282">
        <v>12.77</v>
      </c>
      <c r="F212" s="282">
        <v>7.82</v>
      </c>
      <c r="G212" s="282">
        <v>2.48</v>
      </c>
      <c r="H212" s="38" t="s">
        <v>112</v>
      </c>
      <c r="I212" s="282">
        <v>2.7</v>
      </c>
      <c r="J212" s="282">
        <v>0</v>
      </c>
      <c r="K212" s="40">
        <v>100</v>
      </c>
      <c r="AO212" s="29">
        <v>235</v>
      </c>
      <c r="AP212" s="29">
        <v>125</v>
      </c>
    </row>
    <row r="213" spans="1:42" x14ac:dyDescent="0.35">
      <c r="A213" s="44">
        <v>36936</v>
      </c>
      <c r="B213" s="282">
        <v>94236</v>
      </c>
      <c r="C213" s="283">
        <v>605</v>
      </c>
      <c r="D213" s="282">
        <v>0.38700000000000001</v>
      </c>
      <c r="E213" s="282">
        <v>11.09</v>
      </c>
      <c r="F213" s="282">
        <v>8.1199999999999992</v>
      </c>
      <c r="G213" s="282">
        <v>4.46</v>
      </c>
      <c r="H213" s="38" t="s">
        <v>112</v>
      </c>
      <c r="I213" s="282">
        <v>2.9</v>
      </c>
      <c r="J213" s="282">
        <v>0</v>
      </c>
      <c r="K213" s="40">
        <v>100</v>
      </c>
      <c r="AO213" s="29">
        <v>235</v>
      </c>
      <c r="AP213" s="29">
        <v>125</v>
      </c>
    </row>
    <row r="214" spans="1:42" x14ac:dyDescent="0.35">
      <c r="A214" s="44">
        <v>36941</v>
      </c>
      <c r="B214" s="282">
        <v>93924</v>
      </c>
      <c r="C214" s="283">
        <v>617</v>
      </c>
      <c r="D214" s="282">
        <v>0.39500000000000002</v>
      </c>
      <c r="E214" s="282">
        <v>12.49</v>
      </c>
      <c r="F214" s="282">
        <v>7.76</v>
      </c>
      <c r="G214" s="282">
        <v>2.4500000000000002</v>
      </c>
      <c r="H214" s="38" t="s">
        <v>112</v>
      </c>
      <c r="I214" s="282">
        <v>2.1</v>
      </c>
      <c r="J214" s="282">
        <v>0</v>
      </c>
      <c r="K214" s="40">
        <v>100</v>
      </c>
      <c r="AO214" s="29">
        <v>235</v>
      </c>
      <c r="AP214" s="29">
        <v>125</v>
      </c>
    </row>
    <row r="215" spans="1:42" x14ac:dyDescent="0.35">
      <c r="A215" s="44">
        <v>36943</v>
      </c>
      <c r="B215" s="282">
        <v>100324</v>
      </c>
      <c r="C215" s="283">
        <v>657</v>
      </c>
      <c r="D215" s="282">
        <v>0.42</v>
      </c>
      <c r="E215" s="282">
        <v>16.38</v>
      </c>
      <c r="F215" s="282">
        <v>8.0500000000000007</v>
      </c>
      <c r="G215" s="282">
        <v>3.34</v>
      </c>
      <c r="H215" s="38" t="s">
        <v>112</v>
      </c>
      <c r="I215" s="282">
        <v>5.2</v>
      </c>
      <c r="J215" s="282">
        <v>0</v>
      </c>
      <c r="K215" s="257">
        <v>100</v>
      </c>
      <c r="AO215" s="29">
        <v>235</v>
      </c>
      <c r="AP215" s="29">
        <v>125</v>
      </c>
    </row>
    <row r="216" spans="1:42" x14ac:dyDescent="0.35">
      <c r="A216" s="44">
        <v>36950</v>
      </c>
      <c r="B216" s="282">
        <v>101532</v>
      </c>
      <c r="C216" s="283">
        <v>617</v>
      </c>
      <c r="D216" s="282">
        <v>0.39500000000000002</v>
      </c>
      <c r="E216" s="282">
        <v>12.91</v>
      </c>
      <c r="F216" s="282">
        <v>8.02</v>
      </c>
      <c r="G216" s="282">
        <v>3.46</v>
      </c>
      <c r="H216" s="38" t="s">
        <v>112</v>
      </c>
      <c r="I216" s="282">
        <v>0.3</v>
      </c>
      <c r="J216" s="282">
        <v>0</v>
      </c>
      <c r="K216" s="257">
        <v>100</v>
      </c>
      <c r="L216" s="257">
        <f>AVERAGE(K212:K216)</f>
        <v>100</v>
      </c>
      <c r="M216" s="46">
        <f>GEOMEAN(K212:K216)</f>
        <v>100</v>
      </c>
      <c r="N216" s="47" t="s">
        <v>402</v>
      </c>
      <c r="AO216" s="29">
        <v>235</v>
      </c>
      <c r="AP216" s="29">
        <v>125</v>
      </c>
    </row>
    <row r="217" spans="1:42" x14ac:dyDescent="0.35">
      <c r="A217" s="44">
        <v>36956</v>
      </c>
      <c r="B217" s="282">
        <v>100238</v>
      </c>
      <c r="C217" s="283">
        <v>623</v>
      </c>
      <c r="D217" s="282">
        <v>0.39899999999999997</v>
      </c>
      <c r="E217" s="282">
        <v>12.98</v>
      </c>
      <c r="F217" s="282">
        <v>7.78</v>
      </c>
      <c r="G217" s="282">
        <v>3.07</v>
      </c>
      <c r="H217" s="38" t="s">
        <v>112</v>
      </c>
      <c r="I217" s="282">
        <v>4</v>
      </c>
      <c r="J217" s="282">
        <v>0</v>
      </c>
      <c r="K217" s="257">
        <v>100</v>
      </c>
      <c r="AO217" s="29">
        <v>235</v>
      </c>
      <c r="AP217" s="29">
        <v>125</v>
      </c>
    </row>
    <row r="218" spans="1:42" x14ac:dyDescent="0.35">
      <c r="A218" s="44">
        <v>36964</v>
      </c>
      <c r="B218" s="282">
        <v>100549</v>
      </c>
      <c r="C218" s="283">
        <v>650.29999999999995</v>
      </c>
      <c r="D218" s="282">
        <v>0.41619999999999996</v>
      </c>
      <c r="E218" s="282">
        <v>10.42</v>
      </c>
      <c r="F218" s="282">
        <v>8.06</v>
      </c>
      <c r="G218" s="282">
        <v>5.31</v>
      </c>
      <c r="H218" s="38" t="s">
        <v>112</v>
      </c>
      <c r="I218" s="282">
        <v>0.59</v>
      </c>
      <c r="J218" s="282">
        <v>78.8</v>
      </c>
      <c r="K218" s="257">
        <v>100</v>
      </c>
      <c r="AO218" s="29">
        <v>235</v>
      </c>
      <c r="AP218" s="29">
        <v>125</v>
      </c>
    </row>
    <row r="219" spans="1:42" x14ac:dyDescent="0.35">
      <c r="A219" s="44">
        <v>36969</v>
      </c>
      <c r="B219" s="282">
        <v>94752</v>
      </c>
      <c r="C219" s="283">
        <v>625.6</v>
      </c>
      <c r="D219" s="282">
        <v>0.40039999999999998</v>
      </c>
      <c r="E219" s="282">
        <v>12.35</v>
      </c>
      <c r="F219" s="282">
        <v>7.94</v>
      </c>
      <c r="G219" s="282">
        <v>5.51</v>
      </c>
      <c r="H219" s="38" t="s">
        <v>112</v>
      </c>
      <c r="I219" s="282">
        <v>1.94</v>
      </c>
      <c r="J219" s="282">
        <v>89.9</v>
      </c>
      <c r="K219" s="257">
        <v>300</v>
      </c>
      <c r="AO219" s="29">
        <v>235</v>
      </c>
      <c r="AP219" s="29">
        <v>125</v>
      </c>
    </row>
    <row r="220" spans="1:42" x14ac:dyDescent="0.35">
      <c r="A220" s="44">
        <v>36971</v>
      </c>
      <c r="B220" s="282">
        <v>102011</v>
      </c>
      <c r="C220" s="283">
        <v>629.70000000000005</v>
      </c>
      <c r="D220" s="282">
        <v>0.40300000000000002</v>
      </c>
      <c r="E220" s="282">
        <v>11.74</v>
      </c>
      <c r="F220" s="282">
        <v>7.93</v>
      </c>
      <c r="G220" s="282">
        <v>7.32</v>
      </c>
      <c r="H220" s="38" t="s">
        <v>112</v>
      </c>
      <c r="I220" s="282">
        <v>1.02</v>
      </c>
      <c r="J220" s="282">
        <v>39.6</v>
      </c>
      <c r="K220" s="257">
        <v>200</v>
      </c>
      <c r="AO220" s="29">
        <v>235</v>
      </c>
      <c r="AP220" s="29">
        <v>125</v>
      </c>
    </row>
    <row r="221" spans="1:42" x14ac:dyDescent="0.35">
      <c r="A221" s="44">
        <v>36977</v>
      </c>
      <c r="B221" s="282">
        <v>95325</v>
      </c>
      <c r="C221" s="283">
        <v>656.4</v>
      </c>
      <c r="D221" s="282">
        <v>0.42009999999999997</v>
      </c>
      <c r="E221" s="282">
        <v>11.58</v>
      </c>
      <c r="F221" s="282">
        <v>7.9</v>
      </c>
      <c r="G221" s="282">
        <v>4.28</v>
      </c>
      <c r="H221" s="38" t="s">
        <v>112</v>
      </c>
      <c r="I221" s="282">
        <v>2.83</v>
      </c>
      <c r="J221" s="282">
        <v>76.5</v>
      </c>
      <c r="K221" s="40">
        <v>100</v>
      </c>
      <c r="L221" s="257">
        <f>AVERAGE(K217:K221)</f>
        <v>160</v>
      </c>
      <c r="M221" s="46">
        <f>GEOMEAN(K217:K221)</f>
        <v>143.09690811052556</v>
      </c>
      <c r="N221" s="47" t="s">
        <v>403</v>
      </c>
      <c r="AO221" s="29">
        <v>235</v>
      </c>
      <c r="AP221" s="29">
        <v>125</v>
      </c>
    </row>
    <row r="222" spans="1:42" x14ac:dyDescent="0.35">
      <c r="A222" s="44">
        <v>36984</v>
      </c>
      <c r="B222" s="282">
        <v>101143</v>
      </c>
      <c r="C222" s="283">
        <v>615.1</v>
      </c>
      <c r="D222" s="282">
        <v>0.39370000000000005</v>
      </c>
      <c r="E222" s="282">
        <v>8.86</v>
      </c>
      <c r="F222" s="282">
        <v>7.85</v>
      </c>
      <c r="G222" s="282">
        <v>8.65</v>
      </c>
      <c r="H222" s="38" t="s">
        <v>112</v>
      </c>
      <c r="I222" s="282">
        <v>3.05</v>
      </c>
      <c r="J222" s="282">
        <v>41.6</v>
      </c>
      <c r="K222" s="257">
        <v>100</v>
      </c>
      <c r="AO222" s="29">
        <v>235</v>
      </c>
      <c r="AP222" s="29">
        <v>125</v>
      </c>
    </row>
    <row r="223" spans="1:42" x14ac:dyDescent="0.35">
      <c r="A223" s="44">
        <v>36991</v>
      </c>
      <c r="B223" s="282">
        <v>95534</v>
      </c>
      <c r="C223" s="283">
        <v>667</v>
      </c>
      <c r="D223" s="282">
        <v>0.4269</v>
      </c>
      <c r="E223" s="282">
        <v>3.71</v>
      </c>
      <c r="F223" s="282">
        <v>7.88</v>
      </c>
      <c r="G223" s="282">
        <v>17.690000000000001</v>
      </c>
      <c r="H223" s="38" t="s">
        <v>112</v>
      </c>
      <c r="I223" s="282">
        <v>3.01</v>
      </c>
      <c r="J223" s="282">
        <v>72.7</v>
      </c>
      <c r="K223" s="257">
        <v>410</v>
      </c>
      <c r="AO223" s="29">
        <v>235</v>
      </c>
      <c r="AP223" s="29">
        <v>125</v>
      </c>
    </row>
    <row r="224" spans="1:42" x14ac:dyDescent="0.35">
      <c r="A224" s="44">
        <v>36997</v>
      </c>
      <c r="B224" s="40">
        <v>91841</v>
      </c>
      <c r="C224" s="279">
        <v>604.6</v>
      </c>
      <c r="D224" s="40">
        <v>0.38700000000000001</v>
      </c>
      <c r="E224" s="40">
        <v>10.11</v>
      </c>
      <c r="F224" s="40">
        <v>7.95</v>
      </c>
      <c r="G224" s="40">
        <v>13.47</v>
      </c>
      <c r="H224" s="38" t="s">
        <v>112</v>
      </c>
      <c r="I224" s="40">
        <v>1.36</v>
      </c>
      <c r="J224" s="40">
        <v>37</v>
      </c>
      <c r="K224" s="268">
        <v>310</v>
      </c>
      <c r="AO224" s="29">
        <v>235</v>
      </c>
      <c r="AP224" s="29">
        <v>125</v>
      </c>
    </row>
    <row r="225" spans="1:42" x14ac:dyDescent="0.35">
      <c r="A225" s="44">
        <v>36999</v>
      </c>
      <c r="B225" s="282">
        <v>91458</v>
      </c>
      <c r="C225" s="283">
        <v>625.20000000000005</v>
      </c>
      <c r="D225" s="282">
        <v>0.4002</v>
      </c>
      <c r="E225" s="282">
        <v>10.210000000000001</v>
      </c>
      <c r="F225" s="282">
        <v>8.0500000000000007</v>
      </c>
      <c r="G225" s="282">
        <v>11</v>
      </c>
      <c r="H225" s="38" t="s">
        <v>112</v>
      </c>
      <c r="I225" s="282">
        <v>0.95</v>
      </c>
      <c r="J225" s="282">
        <v>43.8</v>
      </c>
      <c r="K225" s="40">
        <v>100</v>
      </c>
      <c r="AO225" s="29">
        <v>235</v>
      </c>
      <c r="AP225" s="29">
        <v>125</v>
      </c>
    </row>
    <row r="226" spans="1:42" x14ac:dyDescent="0.35">
      <c r="A226" s="44">
        <v>37005</v>
      </c>
      <c r="B226" s="282">
        <v>85828</v>
      </c>
      <c r="C226" s="283">
        <v>625.9</v>
      </c>
      <c r="D226" s="282">
        <v>0.40059999999999996</v>
      </c>
      <c r="E226" s="282">
        <v>9.91</v>
      </c>
      <c r="F226" s="282">
        <v>7.92</v>
      </c>
      <c r="G226" s="282">
        <v>15.5</v>
      </c>
      <c r="H226" s="38" t="s">
        <v>112</v>
      </c>
      <c r="I226" s="282">
        <v>1.32</v>
      </c>
      <c r="J226" s="282">
        <v>57.7</v>
      </c>
      <c r="K226" s="268">
        <v>410</v>
      </c>
      <c r="L226" s="257">
        <f>AVERAGE(K222:K226)</f>
        <v>266</v>
      </c>
      <c r="M226" s="46">
        <f>GEOMEAN(K222:K226)</f>
        <v>220.48846878734241</v>
      </c>
      <c r="N226" s="47" t="s">
        <v>404</v>
      </c>
      <c r="AO226" s="29">
        <v>235</v>
      </c>
      <c r="AP226" s="29">
        <v>125</v>
      </c>
    </row>
    <row r="227" spans="1:42" x14ac:dyDescent="0.35">
      <c r="A227" s="44">
        <v>37012</v>
      </c>
      <c r="B227" s="282">
        <v>91958</v>
      </c>
      <c r="C227" s="283">
        <v>612.4</v>
      </c>
      <c r="D227" s="282">
        <v>0.39200000000000002</v>
      </c>
      <c r="E227" s="282">
        <v>8.36</v>
      </c>
      <c r="F227" s="282">
        <v>7.81</v>
      </c>
      <c r="G227" s="282">
        <v>18.29</v>
      </c>
      <c r="H227" s="38" t="s">
        <v>112</v>
      </c>
      <c r="I227" s="282">
        <v>2.06</v>
      </c>
      <c r="J227" s="282">
        <v>58.1</v>
      </c>
      <c r="K227" s="40">
        <v>100</v>
      </c>
      <c r="AO227" s="29">
        <v>235</v>
      </c>
      <c r="AP227" s="29">
        <v>125</v>
      </c>
    </row>
    <row r="228" spans="1:42" x14ac:dyDescent="0.35">
      <c r="A228" s="44">
        <v>37020</v>
      </c>
      <c r="B228" s="282">
        <v>100656</v>
      </c>
      <c r="C228" s="283">
        <v>514.79999999999995</v>
      </c>
      <c r="D228" s="282">
        <v>0.32950000000000002</v>
      </c>
      <c r="E228" s="282">
        <v>7.29</v>
      </c>
      <c r="F228" s="282">
        <v>7.63</v>
      </c>
      <c r="G228" s="282">
        <v>19.54</v>
      </c>
      <c r="H228" s="38" t="s">
        <v>112</v>
      </c>
      <c r="I228" s="282">
        <v>0.56000000000000005</v>
      </c>
      <c r="J228" s="282">
        <v>34.299999999999997</v>
      </c>
      <c r="K228" s="268">
        <v>8360</v>
      </c>
      <c r="AO228" s="29">
        <v>235</v>
      </c>
      <c r="AP228" s="29">
        <v>125</v>
      </c>
    </row>
    <row r="229" spans="1:42" x14ac:dyDescent="0.35">
      <c r="A229" s="44">
        <v>37026</v>
      </c>
      <c r="B229" s="282">
        <v>100355</v>
      </c>
      <c r="C229" s="283">
        <v>671.9</v>
      </c>
      <c r="D229" s="282">
        <v>0.43</v>
      </c>
      <c r="E229" s="282">
        <v>5.86</v>
      </c>
      <c r="F229" s="282">
        <v>7.48</v>
      </c>
      <c r="G229" s="282">
        <v>18.03</v>
      </c>
      <c r="H229" s="38" t="s">
        <v>112</v>
      </c>
      <c r="I229" s="282">
        <v>1.52</v>
      </c>
      <c r="J229" s="282">
        <v>57.1</v>
      </c>
      <c r="K229" s="257">
        <v>740</v>
      </c>
      <c r="AO229" s="29">
        <v>235</v>
      </c>
      <c r="AP229" s="29">
        <v>125</v>
      </c>
    </row>
    <row r="230" spans="1:42" x14ac:dyDescent="0.35">
      <c r="A230" s="44">
        <v>37033</v>
      </c>
      <c r="B230" s="282">
        <v>101219</v>
      </c>
      <c r="C230" s="283">
        <v>582</v>
      </c>
      <c r="D230" s="282">
        <v>0.372</v>
      </c>
      <c r="E230" s="282">
        <v>8.02</v>
      </c>
      <c r="F230" s="282">
        <v>8.0299999999999994</v>
      </c>
      <c r="G230" s="282">
        <v>19.5</v>
      </c>
      <c r="H230" s="38" t="s">
        <v>112</v>
      </c>
      <c r="I230" s="282">
        <v>1.5</v>
      </c>
      <c r="J230" s="282">
        <v>0</v>
      </c>
      <c r="K230" s="257">
        <v>620</v>
      </c>
      <c r="AO230" s="29">
        <v>235</v>
      </c>
      <c r="AP230" s="29">
        <v>125</v>
      </c>
    </row>
    <row r="231" spans="1:42" x14ac:dyDescent="0.35">
      <c r="A231" s="44">
        <v>37041</v>
      </c>
      <c r="B231" s="282">
        <v>101606</v>
      </c>
      <c r="C231" s="283">
        <v>581</v>
      </c>
      <c r="D231" s="282">
        <v>0.372</v>
      </c>
      <c r="E231" s="282">
        <v>7.91</v>
      </c>
      <c r="F231" s="282">
        <v>8.1199999999999992</v>
      </c>
      <c r="G231" s="282">
        <v>18.61</v>
      </c>
      <c r="H231" s="38" t="s">
        <v>112</v>
      </c>
      <c r="I231" s="282">
        <v>2.6</v>
      </c>
      <c r="J231" s="282">
        <v>0</v>
      </c>
      <c r="K231" s="257">
        <v>200</v>
      </c>
      <c r="L231" s="257">
        <f>AVERAGE(K227:K231)</f>
        <v>2004</v>
      </c>
      <c r="M231" s="46">
        <f>GEOMEAN(K227:K231)</f>
        <v>598.37292774585785</v>
      </c>
      <c r="N231" s="47" t="s">
        <v>405</v>
      </c>
      <c r="AO231" s="29">
        <v>235</v>
      </c>
      <c r="AP231" s="29">
        <v>125</v>
      </c>
    </row>
    <row r="232" spans="1:42" x14ac:dyDescent="0.35">
      <c r="A232" s="44">
        <v>37047</v>
      </c>
      <c r="B232" s="282">
        <v>95601</v>
      </c>
      <c r="C232" s="283">
        <v>613.1</v>
      </c>
      <c r="D232" s="282">
        <v>0.39239999999999997</v>
      </c>
      <c r="E232" s="282">
        <v>9.32</v>
      </c>
      <c r="F232" s="282">
        <v>7.81</v>
      </c>
      <c r="G232" s="282">
        <v>16.32</v>
      </c>
      <c r="H232" s="38" t="s">
        <v>112</v>
      </c>
      <c r="I232" s="282">
        <v>2</v>
      </c>
      <c r="J232" s="282">
        <v>80.599999999999994</v>
      </c>
      <c r="K232" s="257">
        <v>1340</v>
      </c>
      <c r="AO232" s="29">
        <v>235</v>
      </c>
      <c r="AP232" s="29">
        <v>125</v>
      </c>
    </row>
    <row r="233" spans="1:42" x14ac:dyDescent="0.35">
      <c r="A233" s="44">
        <v>37054</v>
      </c>
      <c r="B233" s="282">
        <v>100149</v>
      </c>
      <c r="C233" s="283">
        <v>625.29999999999995</v>
      </c>
      <c r="D233" s="282">
        <v>0.4002</v>
      </c>
      <c r="E233" s="282">
        <v>8.25</v>
      </c>
      <c r="F233" s="282">
        <v>7.72</v>
      </c>
      <c r="G233" s="282">
        <v>22.14</v>
      </c>
      <c r="H233" s="38" t="s">
        <v>112</v>
      </c>
      <c r="I233" s="282">
        <v>1.77</v>
      </c>
      <c r="J233" s="282">
        <v>56</v>
      </c>
      <c r="K233" s="257">
        <v>200</v>
      </c>
      <c r="AO233" s="29">
        <v>235</v>
      </c>
      <c r="AP233" s="29">
        <v>125</v>
      </c>
    </row>
    <row r="234" spans="1:42" x14ac:dyDescent="0.35">
      <c r="A234" s="44">
        <v>37061</v>
      </c>
      <c r="B234" s="282">
        <v>101247</v>
      </c>
      <c r="C234" s="283">
        <v>594</v>
      </c>
      <c r="D234" s="282">
        <v>0.38</v>
      </c>
      <c r="E234" s="282">
        <v>7.87</v>
      </c>
      <c r="F234" s="282">
        <v>7.98</v>
      </c>
      <c r="G234" s="282">
        <v>24.68</v>
      </c>
      <c r="H234" s="38" t="s">
        <v>112</v>
      </c>
      <c r="I234" s="282">
        <v>2.5</v>
      </c>
      <c r="J234" s="282">
        <v>0</v>
      </c>
      <c r="K234" s="257">
        <v>410</v>
      </c>
      <c r="AO234" s="29">
        <v>235</v>
      </c>
      <c r="AP234" s="29">
        <v>125</v>
      </c>
    </row>
    <row r="235" spans="1:42" x14ac:dyDescent="0.35">
      <c r="A235" s="44">
        <v>37062</v>
      </c>
      <c r="B235" s="282">
        <v>94701</v>
      </c>
      <c r="C235" s="283">
        <v>604.5</v>
      </c>
      <c r="D235" s="282">
        <v>0.38690000000000002</v>
      </c>
      <c r="E235" s="282">
        <v>7.16</v>
      </c>
      <c r="F235" s="282">
        <v>7.81</v>
      </c>
      <c r="G235" s="282">
        <v>24.26</v>
      </c>
      <c r="H235" s="38" t="s">
        <v>112</v>
      </c>
      <c r="I235" s="282">
        <v>0.43</v>
      </c>
      <c r="J235" s="282">
        <v>61.5</v>
      </c>
      <c r="K235" s="257">
        <v>1200</v>
      </c>
      <c r="AO235" s="29">
        <v>235</v>
      </c>
      <c r="AP235" s="29">
        <v>125</v>
      </c>
    </row>
    <row r="236" spans="1:42" x14ac:dyDescent="0.35">
      <c r="A236" s="44">
        <v>37068</v>
      </c>
      <c r="B236" s="282">
        <v>103209</v>
      </c>
      <c r="C236" s="283">
        <v>631.4</v>
      </c>
      <c r="D236" s="282">
        <v>0.40410000000000001</v>
      </c>
      <c r="E236" s="282">
        <v>6.2</v>
      </c>
      <c r="F236" s="282">
        <v>7.87</v>
      </c>
      <c r="G236" s="282">
        <v>23.75</v>
      </c>
      <c r="H236" s="38" t="s">
        <v>112</v>
      </c>
      <c r="I236" s="282">
        <v>1.49</v>
      </c>
      <c r="J236" s="282">
        <v>59.1</v>
      </c>
      <c r="K236" s="257">
        <v>520</v>
      </c>
      <c r="L236" s="257">
        <f>AVERAGE(K232:K236)</f>
        <v>734</v>
      </c>
      <c r="M236" s="46">
        <f>GEOMEAN(K232:K236)</f>
        <v>585.08726866348491</v>
      </c>
      <c r="N236" s="47" t="s">
        <v>406</v>
      </c>
      <c r="AO236" s="29">
        <v>235</v>
      </c>
      <c r="AP236" s="29">
        <v>125</v>
      </c>
    </row>
    <row r="237" spans="1:42" x14ac:dyDescent="0.35">
      <c r="A237" s="44">
        <v>37075</v>
      </c>
      <c r="B237" s="282">
        <v>110039</v>
      </c>
      <c r="C237" s="283">
        <v>594.4</v>
      </c>
      <c r="D237" s="282">
        <v>0.38039999999999996</v>
      </c>
      <c r="E237" s="282">
        <v>7.99</v>
      </c>
      <c r="F237" s="282">
        <v>7.84</v>
      </c>
      <c r="G237" s="282">
        <v>22.44</v>
      </c>
      <c r="H237" s="38" t="s">
        <v>112</v>
      </c>
      <c r="I237" s="282">
        <v>0.57999999999999996</v>
      </c>
      <c r="J237" s="282">
        <v>11.5</v>
      </c>
      <c r="K237" s="257">
        <v>2160</v>
      </c>
      <c r="AO237" s="29">
        <v>235</v>
      </c>
      <c r="AP237" s="29">
        <v>125</v>
      </c>
    </row>
    <row r="238" spans="1:42" x14ac:dyDescent="0.35">
      <c r="A238" s="44">
        <v>37082</v>
      </c>
      <c r="B238" s="282">
        <v>93421</v>
      </c>
      <c r="C238" s="283">
        <v>538.4</v>
      </c>
      <c r="D238" s="282">
        <v>0.34459999999999996</v>
      </c>
      <c r="E238" s="282">
        <v>7.97</v>
      </c>
      <c r="F238" s="282">
        <v>8.0500000000000007</v>
      </c>
      <c r="G238" s="282">
        <v>25.35</v>
      </c>
      <c r="H238" s="38" t="s">
        <v>112</v>
      </c>
      <c r="I238" s="282">
        <v>0.27</v>
      </c>
      <c r="J238" s="282">
        <v>94</v>
      </c>
      <c r="K238" s="268">
        <v>850</v>
      </c>
      <c r="AO238" s="29">
        <v>235</v>
      </c>
      <c r="AP238" s="29">
        <v>125</v>
      </c>
    </row>
    <row r="239" spans="1:42" x14ac:dyDescent="0.35">
      <c r="A239" s="44">
        <v>37089</v>
      </c>
      <c r="B239" s="282">
        <v>91755</v>
      </c>
      <c r="C239" s="283">
        <v>646.70000000000005</v>
      </c>
      <c r="D239" s="282">
        <v>0.41399999999999998</v>
      </c>
      <c r="E239" s="282">
        <v>6.76</v>
      </c>
      <c r="F239" s="282">
        <v>7.67</v>
      </c>
      <c r="G239" s="282">
        <v>24.12</v>
      </c>
      <c r="H239" s="38" t="s">
        <v>112</v>
      </c>
      <c r="I239" s="282">
        <v>0.87</v>
      </c>
      <c r="J239" s="282">
        <v>100</v>
      </c>
      <c r="K239" s="257">
        <v>100</v>
      </c>
      <c r="AO239" s="29">
        <v>235</v>
      </c>
      <c r="AP239" s="29">
        <v>125</v>
      </c>
    </row>
    <row r="240" spans="1:42" x14ac:dyDescent="0.35">
      <c r="A240" s="44">
        <v>37096</v>
      </c>
      <c r="B240" s="282">
        <v>93519</v>
      </c>
      <c r="C240" s="283">
        <v>549.1</v>
      </c>
      <c r="D240" s="282">
        <v>0.35139999999999999</v>
      </c>
      <c r="E240" s="282">
        <v>7.25</v>
      </c>
      <c r="F240" s="282">
        <v>7.86</v>
      </c>
      <c r="G240" s="282">
        <v>26.96</v>
      </c>
      <c r="H240" s="38" t="s">
        <v>112</v>
      </c>
      <c r="I240" s="282">
        <v>1.67</v>
      </c>
      <c r="J240" s="282">
        <v>73.599999999999994</v>
      </c>
      <c r="K240" s="257">
        <v>100</v>
      </c>
      <c r="AO240" s="29">
        <v>235</v>
      </c>
      <c r="AP240" s="29">
        <v>125</v>
      </c>
    </row>
    <row r="241" spans="1:42" x14ac:dyDescent="0.35">
      <c r="A241" s="44">
        <v>37103</v>
      </c>
      <c r="B241" s="282">
        <v>90338</v>
      </c>
      <c r="C241" s="283">
        <v>545.1</v>
      </c>
      <c r="D241" s="282">
        <v>0.3488</v>
      </c>
      <c r="E241" s="282">
        <v>8.07</v>
      </c>
      <c r="F241" s="282">
        <v>7.96</v>
      </c>
      <c r="G241" s="282">
        <v>26.25</v>
      </c>
      <c r="H241" s="38" t="s">
        <v>112</v>
      </c>
      <c r="I241" s="282">
        <v>0.41</v>
      </c>
      <c r="J241" s="282">
        <v>77.599999999999994</v>
      </c>
      <c r="K241" s="268">
        <v>510</v>
      </c>
      <c r="L241" s="257">
        <f>AVERAGE(K237:K241)</f>
        <v>744</v>
      </c>
      <c r="M241" s="46">
        <f>GEOMEAN(K237:K241)</f>
        <v>392.90591830002836</v>
      </c>
      <c r="N241" s="47" t="s">
        <v>407</v>
      </c>
      <c r="AO241" s="29">
        <v>235</v>
      </c>
      <c r="AP241" s="29">
        <v>125</v>
      </c>
    </row>
    <row r="242" spans="1:42" x14ac:dyDescent="0.35">
      <c r="A242" s="44">
        <v>37104</v>
      </c>
      <c r="B242" s="282">
        <v>100827</v>
      </c>
      <c r="C242" s="283">
        <v>552.70000000000005</v>
      </c>
      <c r="D242" s="282">
        <v>0.35370000000000001</v>
      </c>
      <c r="E242" s="282">
        <v>8.5299999999999994</v>
      </c>
      <c r="F242" s="282">
        <v>7.89</v>
      </c>
      <c r="G242" s="282">
        <v>27.42</v>
      </c>
      <c r="H242" s="38" t="s">
        <v>112</v>
      </c>
      <c r="I242" s="282">
        <v>1.1100000000000001</v>
      </c>
      <c r="J242" s="282">
        <v>64.3</v>
      </c>
      <c r="K242" s="257">
        <v>310</v>
      </c>
      <c r="AO242" s="29">
        <v>235</v>
      </c>
      <c r="AP242" s="29">
        <v>125</v>
      </c>
    </row>
    <row r="243" spans="1:42" x14ac:dyDescent="0.35">
      <c r="A243" s="44">
        <v>37110</v>
      </c>
      <c r="B243" s="282">
        <v>95054</v>
      </c>
      <c r="C243" s="283">
        <v>642.9</v>
      </c>
      <c r="D243" s="282">
        <v>0.41140000000000004</v>
      </c>
      <c r="E243" s="282">
        <v>7.8</v>
      </c>
      <c r="F243" s="282">
        <v>7.45</v>
      </c>
      <c r="G243" s="282">
        <v>25.36</v>
      </c>
      <c r="H243" s="38" t="s">
        <v>112</v>
      </c>
      <c r="I243" s="282">
        <v>0.94</v>
      </c>
      <c r="J243" s="282">
        <v>59.1</v>
      </c>
      <c r="K243" s="257">
        <v>100</v>
      </c>
      <c r="AO243" s="29">
        <v>235</v>
      </c>
      <c r="AP243" s="29">
        <v>125</v>
      </c>
    </row>
    <row r="244" spans="1:42" x14ac:dyDescent="0.35">
      <c r="A244" s="44">
        <v>37117</v>
      </c>
      <c r="B244" s="282">
        <v>90236</v>
      </c>
      <c r="C244" s="283">
        <v>624.29999999999995</v>
      </c>
      <c r="D244" s="282">
        <v>0.39960000000000001</v>
      </c>
      <c r="E244" s="282">
        <v>7.24</v>
      </c>
      <c r="F244" s="282">
        <v>7.46</v>
      </c>
      <c r="G244" s="282">
        <v>22</v>
      </c>
      <c r="H244" s="38" t="s">
        <v>112</v>
      </c>
      <c r="I244" s="282">
        <v>0.32</v>
      </c>
      <c r="J244" s="282">
        <v>75.099999999999994</v>
      </c>
      <c r="K244" s="257">
        <v>100</v>
      </c>
      <c r="AO244" s="29">
        <v>235</v>
      </c>
      <c r="AP244" s="29">
        <v>125</v>
      </c>
    </row>
    <row r="245" spans="1:42" x14ac:dyDescent="0.35">
      <c r="A245" s="44">
        <v>37124</v>
      </c>
      <c r="B245" s="282">
        <v>92900</v>
      </c>
      <c r="C245" s="283">
        <v>587.29999999999995</v>
      </c>
      <c r="D245" s="282">
        <v>0.37580000000000002</v>
      </c>
      <c r="E245" s="282">
        <v>7.6</v>
      </c>
      <c r="F245" s="282">
        <v>7.65</v>
      </c>
      <c r="G245" s="282">
        <v>21.13</v>
      </c>
      <c r="H245" s="38" t="s">
        <v>112</v>
      </c>
      <c r="I245" s="282">
        <v>0.8</v>
      </c>
      <c r="J245" s="282">
        <v>82.6</v>
      </c>
      <c r="K245" s="257">
        <v>2560</v>
      </c>
      <c r="AO245" s="29">
        <v>235</v>
      </c>
      <c r="AP245" s="29">
        <v>125</v>
      </c>
    </row>
    <row r="246" spans="1:42" x14ac:dyDescent="0.35">
      <c r="A246" s="44">
        <v>37131</v>
      </c>
      <c r="B246" s="282">
        <v>104238</v>
      </c>
      <c r="C246" s="283">
        <v>573.6</v>
      </c>
      <c r="D246" s="282">
        <v>0.3674</v>
      </c>
      <c r="E246" s="282">
        <v>8.61</v>
      </c>
      <c r="F246" s="282">
        <v>7.86</v>
      </c>
      <c r="G246" s="282">
        <v>23.52</v>
      </c>
      <c r="H246" s="38" t="s">
        <v>112</v>
      </c>
      <c r="I246" s="282">
        <v>0.55000000000000004</v>
      </c>
      <c r="J246" s="282">
        <v>81.7</v>
      </c>
      <c r="K246" s="268">
        <v>410</v>
      </c>
      <c r="L246" s="257">
        <f>AVERAGE(K242:K246)</f>
        <v>696</v>
      </c>
      <c r="M246" s="46">
        <f>GEOMEAN(K242:K246)</f>
        <v>318.03660089957071</v>
      </c>
      <c r="N246" s="47" t="s">
        <v>408</v>
      </c>
      <c r="AO246" s="29">
        <v>235</v>
      </c>
      <c r="AP246" s="29">
        <v>125</v>
      </c>
    </row>
    <row r="247" spans="1:42" x14ac:dyDescent="0.35">
      <c r="A247" s="44">
        <v>37139</v>
      </c>
      <c r="B247" s="282">
        <v>103342</v>
      </c>
      <c r="C247" s="283">
        <v>537</v>
      </c>
      <c r="D247" s="282">
        <v>0.34399999999999997</v>
      </c>
      <c r="E247" s="282">
        <v>6.68</v>
      </c>
      <c r="F247" s="282">
        <v>7.89</v>
      </c>
      <c r="G247" s="282">
        <v>22.83</v>
      </c>
      <c r="H247" s="38" t="s">
        <v>112</v>
      </c>
      <c r="I247" s="282">
        <v>1.5</v>
      </c>
      <c r="J247" s="282">
        <v>0</v>
      </c>
      <c r="K247" s="257">
        <v>200</v>
      </c>
      <c r="AO247" s="29">
        <v>235</v>
      </c>
      <c r="AP247" s="29">
        <v>125</v>
      </c>
    </row>
    <row r="248" spans="1:42" x14ac:dyDescent="0.35">
      <c r="A248" s="44">
        <v>37145</v>
      </c>
      <c r="B248" s="282">
        <v>100115</v>
      </c>
      <c r="C248" s="283">
        <v>504.8</v>
      </c>
      <c r="D248" s="282">
        <v>0.3231</v>
      </c>
      <c r="E248" s="282">
        <v>8.26</v>
      </c>
      <c r="F248" s="282">
        <v>7.84</v>
      </c>
      <c r="G248" s="282">
        <v>21.85</v>
      </c>
      <c r="H248" s="38" t="s">
        <v>112</v>
      </c>
      <c r="I248" s="282">
        <v>2.2999999999999998</v>
      </c>
      <c r="J248" s="282">
        <v>37</v>
      </c>
      <c r="K248" s="257">
        <v>740</v>
      </c>
      <c r="AO248" s="29">
        <v>235</v>
      </c>
      <c r="AP248" s="29">
        <v>125</v>
      </c>
    </row>
    <row r="249" spans="1:42" x14ac:dyDescent="0.35">
      <c r="A249" s="44">
        <v>37152</v>
      </c>
      <c r="B249" s="282">
        <v>101547</v>
      </c>
      <c r="C249" s="283">
        <v>607</v>
      </c>
      <c r="D249" s="282">
        <v>0.38899999999999996</v>
      </c>
      <c r="E249" s="282">
        <v>7.12</v>
      </c>
      <c r="F249" s="282">
        <v>7.6</v>
      </c>
      <c r="G249" s="282">
        <v>19.07</v>
      </c>
      <c r="H249" s="38" t="s">
        <v>112</v>
      </c>
      <c r="I249" s="282">
        <v>2</v>
      </c>
      <c r="J249" s="282">
        <v>0</v>
      </c>
      <c r="K249" s="257">
        <v>100</v>
      </c>
      <c r="AO249" s="29">
        <v>235</v>
      </c>
      <c r="AP249" s="29">
        <v>125</v>
      </c>
    </row>
    <row r="250" spans="1:42" x14ac:dyDescent="0.35">
      <c r="A250" s="44">
        <v>37159</v>
      </c>
      <c r="B250" s="282">
        <v>92902</v>
      </c>
      <c r="C250" s="283">
        <v>486.7</v>
      </c>
      <c r="D250" s="282">
        <v>0.3115</v>
      </c>
      <c r="E250" s="282">
        <v>9.02</v>
      </c>
      <c r="F250" s="282">
        <v>7.91</v>
      </c>
      <c r="G250" s="282">
        <v>16.55</v>
      </c>
      <c r="H250" s="38" t="s">
        <v>112</v>
      </c>
      <c r="I250" s="282">
        <v>0.8</v>
      </c>
      <c r="J250" s="282">
        <v>52.8</v>
      </c>
      <c r="K250" s="257">
        <v>2310</v>
      </c>
      <c r="AO250" s="29">
        <v>235</v>
      </c>
      <c r="AP250" s="29">
        <v>125</v>
      </c>
    </row>
    <row r="251" spans="1:42" x14ac:dyDescent="0.35">
      <c r="A251" s="44">
        <v>37160</v>
      </c>
      <c r="B251" s="282">
        <v>94823</v>
      </c>
      <c r="C251" s="283">
        <v>517.70000000000005</v>
      </c>
      <c r="D251" s="282">
        <v>0.33129999999999998</v>
      </c>
      <c r="E251" s="282">
        <v>9.84</v>
      </c>
      <c r="F251" s="282">
        <v>7.91</v>
      </c>
      <c r="G251" s="282">
        <v>14.9</v>
      </c>
      <c r="H251" s="38" t="s">
        <v>112</v>
      </c>
      <c r="I251" s="282">
        <v>2.02</v>
      </c>
      <c r="J251" s="282">
        <v>92.4</v>
      </c>
      <c r="K251" s="257">
        <v>740</v>
      </c>
      <c r="L251" s="257">
        <f>AVERAGE(K247:K251)</f>
        <v>818</v>
      </c>
      <c r="M251" s="46">
        <f>GEOMEAN(K247:K251)</f>
        <v>479.31506920078129</v>
      </c>
      <c r="N251" s="47" t="s">
        <v>409</v>
      </c>
      <c r="AO251" s="29">
        <v>235</v>
      </c>
      <c r="AP251" s="29">
        <v>125</v>
      </c>
    </row>
    <row r="252" spans="1:42" x14ac:dyDescent="0.35">
      <c r="A252" s="44">
        <v>37166</v>
      </c>
      <c r="B252" s="29">
        <v>94542</v>
      </c>
      <c r="C252" s="285">
        <v>590.1</v>
      </c>
      <c r="D252" s="29">
        <v>0.37769999999999998</v>
      </c>
      <c r="E252" s="29">
        <v>8.5500000000000007</v>
      </c>
      <c r="F252" s="29">
        <v>7.67</v>
      </c>
      <c r="G252" s="29">
        <v>16.21</v>
      </c>
      <c r="H252" s="38" t="s">
        <v>112</v>
      </c>
      <c r="I252" s="29">
        <v>1.04</v>
      </c>
      <c r="J252" s="29">
        <v>42.4</v>
      </c>
      <c r="K252" s="257">
        <v>850</v>
      </c>
      <c r="AO252" s="29">
        <v>235</v>
      </c>
      <c r="AP252" s="29">
        <v>125</v>
      </c>
    </row>
    <row r="253" spans="1:42" x14ac:dyDescent="0.35">
      <c r="A253" s="44">
        <v>37173</v>
      </c>
      <c r="B253" s="29">
        <v>94633</v>
      </c>
      <c r="C253" s="285">
        <v>580.79999999999995</v>
      </c>
      <c r="D253" s="29">
        <v>0.37170000000000003</v>
      </c>
      <c r="E253" s="29">
        <v>8.5</v>
      </c>
      <c r="F253" s="29">
        <v>8</v>
      </c>
      <c r="G253" s="29">
        <v>14.16</v>
      </c>
      <c r="H253" s="38" t="s">
        <v>112</v>
      </c>
      <c r="I253" s="29">
        <v>1.38</v>
      </c>
      <c r="J253" s="29">
        <v>64.8</v>
      </c>
      <c r="K253" s="257">
        <v>720</v>
      </c>
      <c r="AO253" s="29">
        <v>235</v>
      </c>
      <c r="AP253" s="29">
        <v>125</v>
      </c>
    </row>
    <row r="254" spans="1:42" x14ac:dyDescent="0.35">
      <c r="A254" s="44">
        <v>37180</v>
      </c>
      <c r="B254" s="29">
        <v>93227</v>
      </c>
      <c r="C254" s="285">
        <v>598.6</v>
      </c>
      <c r="D254" s="29">
        <v>0.3831</v>
      </c>
      <c r="E254" s="29">
        <v>12.42</v>
      </c>
      <c r="F254" s="29">
        <v>8.0500000000000007</v>
      </c>
      <c r="G254" s="29">
        <v>14.25</v>
      </c>
      <c r="H254" s="38" t="s">
        <v>112</v>
      </c>
      <c r="I254" s="29">
        <v>0.31</v>
      </c>
      <c r="J254" s="29">
        <v>69.8</v>
      </c>
      <c r="K254" s="257">
        <v>5980</v>
      </c>
      <c r="AO254" s="29">
        <v>235</v>
      </c>
      <c r="AP254" s="29">
        <v>125</v>
      </c>
    </row>
    <row r="255" spans="1:42" x14ac:dyDescent="0.35">
      <c r="A255" s="44">
        <v>37187</v>
      </c>
      <c r="B255" s="29">
        <v>91312</v>
      </c>
      <c r="C255" s="285">
        <v>604.79999999999995</v>
      </c>
      <c r="D255" s="29">
        <v>0.3871</v>
      </c>
      <c r="E255" s="29">
        <v>8.75</v>
      </c>
      <c r="F255" s="29">
        <v>7.83</v>
      </c>
      <c r="G255" s="29">
        <v>14.29</v>
      </c>
      <c r="H255" s="38" t="s">
        <v>112</v>
      </c>
      <c r="I255" s="29">
        <v>0.27</v>
      </c>
      <c r="J255" s="29">
        <v>55.9</v>
      </c>
      <c r="K255" s="257">
        <v>104624</v>
      </c>
      <c r="AO255" s="29">
        <v>235</v>
      </c>
      <c r="AP255" s="29">
        <v>125</v>
      </c>
    </row>
    <row r="256" spans="1:42" x14ac:dyDescent="0.35">
      <c r="A256" s="44">
        <v>37194</v>
      </c>
      <c r="B256" s="29">
        <v>94916</v>
      </c>
      <c r="C256" s="285">
        <v>597.4</v>
      </c>
      <c r="D256" s="29">
        <v>0.3821</v>
      </c>
      <c r="E256" s="29">
        <v>10.6</v>
      </c>
      <c r="F256" s="29">
        <v>8.01</v>
      </c>
      <c r="G256" s="29">
        <v>10.57</v>
      </c>
      <c r="H256" s="38" t="s">
        <v>112</v>
      </c>
      <c r="I256" s="29">
        <v>0.88</v>
      </c>
      <c r="J256" s="29">
        <v>91.9</v>
      </c>
      <c r="K256" s="257">
        <v>100</v>
      </c>
      <c r="L256" s="257">
        <f>AVERAGE(K252:K256)</f>
        <v>22454.799999999999</v>
      </c>
      <c r="M256" s="46">
        <f>GEOMEAN(K252:K256)</f>
        <v>2073.0834532174299</v>
      </c>
      <c r="N256" s="47" t="s">
        <v>410</v>
      </c>
      <c r="AO256" s="29">
        <v>235</v>
      </c>
      <c r="AP256" s="29">
        <v>125</v>
      </c>
    </row>
    <row r="257" spans="1:42" x14ac:dyDescent="0.35">
      <c r="A257" s="44">
        <v>37201</v>
      </c>
      <c r="B257" s="29">
        <v>93606</v>
      </c>
      <c r="C257" s="285">
        <v>605.29999999999995</v>
      </c>
      <c r="D257" s="29">
        <v>0.38739999999999997</v>
      </c>
      <c r="E257" s="29">
        <v>10.75</v>
      </c>
      <c r="F257" s="29">
        <v>7.96</v>
      </c>
      <c r="G257" s="29">
        <v>9.64</v>
      </c>
      <c r="H257" s="38" t="s">
        <v>112</v>
      </c>
      <c r="I257" s="29">
        <v>0.82</v>
      </c>
      <c r="J257" s="29">
        <v>89.2</v>
      </c>
      <c r="K257" s="257">
        <v>100</v>
      </c>
      <c r="AO257" s="29">
        <v>235</v>
      </c>
      <c r="AP257" s="29">
        <v>125</v>
      </c>
    </row>
    <row r="258" spans="1:42" x14ac:dyDescent="0.35">
      <c r="A258" s="44">
        <v>37208</v>
      </c>
      <c r="B258" s="29">
        <v>91441</v>
      </c>
      <c r="C258" s="285">
        <v>626.29999999999995</v>
      </c>
      <c r="D258" s="29">
        <v>0.40079999999999999</v>
      </c>
      <c r="E258" s="29">
        <v>11.11</v>
      </c>
      <c r="F258" s="29">
        <v>7.71</v>
      </c>
      <c r="G258" s="29">
        <v>8.73</v>
      </c>
      <c r="H258" s="38" t="s">
        <v>112</v>
      </c>
      <c r="I258" s="29">
        <v>2.13</v>
      </c>
      <c r="J258" s="29">
        <v>95</v>
      </c>
      <c r="K258" s="257">
        <v>100</v>
      </c>
      <c r="AO258" s="29">
        <v>235</v>
      </c>
      <c r="AP258" s="29">
        <v>125</v>
      </c>
    </row>
    <row r="259" spans="1:42" x14ac:dyDescent="0.35">
      <c r="A259" s="44">
        <v>37215</v>
      </c>
      <c r="B259" s="29">
        <v>102055</v>
      </c>
      <c r="C259" s="285">
        <v>25</v>
      </c>
      <c r="D259" s="29">
        <v>1.6E-2</v>
      </c>
      <c r="E259" s="29">
        <v>10.61</v>
      </c>
      <c r="F259" s="29">
        <v>8.14</v>
      </c>
      <c r="G259" s="29">
        <v>8.68</v>
      </c>
      <c r="H259" s="38" t="s">
        <v>112</v>
      </c>
      <c r="I259" s="29">
        <v>0.22</v>
      </c>
      <c r="J259" s="29">
        <v>72.8</v>
      </c>
      <c r="K259" s="257">
        <v>200</v>
      </c>
      <c r="AO259" s="29">
        <v>235</v>
      </c>
      <c r="AP259" s="29">
        <v>125</v>
      </c>
    </row>
    <row r="260" spans="1:42" x14ac:dyDescent="0.35">
      <c r="A260" s="44">
        <v>37221</v>
      </c>
      <c r="B260" s="29">
        <v>94852</v>
      </c>
      <c r="C260" s="285">
        <v>645.9</v>
      </c>
      <c r="D260" s="29">
        <v>0.41339999999999999</v>
      </c>
      <c r="E260" s="29">
        <v>11.75</v>
      </c>
      <c r="F260" s="29">
        <v>8.09</v>
      </c>
      <c r="G260" s="29">
        <v>8.7899999999999991</v>
      </c>
      <c r="H260" s="38" t="s">
        <v>112</v>
      </c>
      <c r="I260" s="29">
        <v>0.22</v>
      </c>
      <c r="J260" s="29">
        <v>98.8</v>
      </c>
      <c r="K260" s="257">
        <v>1190</v>
      </c>
      <c r="AO260" s="29">
        <v>235</v>
      </c>
      <c r="AP260" s="29">
        <v>125</v>
      </c>
    </row>
    <row r="261" spans="1:42" x14ac:dyDescent="0.35">
      <c r="A261" s="44">
        <v>37223</v>
      </c>
      <c r="B261" s="29">
        <v>101911</v>
      </c>
      <c r="C261" s="285">
        <v>642.4</v>
      </c>
      <c r="D261" s="29">
        <v>0.41110000000000002</v>
      </c>
      <c r="E261" s="29">
        <v>10.35</v>
      </c>
      <c r="F261" s="29">
        <v>8.09</v>
      </c>
      <c r="G261" s="29">
        <v>8.91</v>
      </c>
      <c r="H261" s="38" t="s">
        <v>112</v>
      </c>
      <c r="I261" s="29">
        <v>0.04</v>
      </c>
      <c r="J261" s="29">
        <v>87.7</v>
      </c>
      <c r="K261" s="257">
        <v>10810</v>
      </c>
      <c r="L261" s="257">
        <f>AVERAGE(K257:K261)</f>
        <v>2480</v>
      </c>
      <c r="M261" s="46">
        <f>GEOMEAN(K257:K261)</f>
        <v>480.92851762353024</v>
      </c>
      <c r="N261" s="47" t="s">
        <v>411</v>
      </c>
      <c r="AO261" s="29">
        <v>235</v>
      </c>
      <c r="AP261" s="29">
        <v>125</v>
      </c>
    </row>
    <row r="262" spans="1:42" x14ac:dyDescent="0.35">
      <c r="A262" s="44">
        <v>37228</v>
      </c>
      <c r="B262" s="29">
        <v>101959</v>
      </c>
      <c r="C262" s="285">
        <v>691.2</v>
      </c>
      <c r="D262" s="29">
        <v>0.44240000000000002</v>
      </c>
      <c r="E262" s="29">
        <v>10.77</v>
      </c>
      <c r="F262" s="29">
        <v>8.2799999999999994</v>
      </c>
      <c r="G262" s="29">
        <v>8.23</v>
      </c>
      <c r="H262" s="38" t="s">
        <v>112</v>
      </c>
      <c r="I262" s="29">
        <v>0.16</v>
      </c>
      <c r="J262" s="29">
        <v>65.599999999999994</v>
      </c>
      <c r="K262" s="257">
        <v>310</v>
      </c>
      <c r="AO262" s="29">
        <v>235</v>
      </c>
      <c r="AP262" s="29">
        <v>125</v>
      </c>
    </row>
    <row r="263" spans="1:42" x14ac:dyDescent="0.35">
      <c r="A263" s="44">
        <v>37231</v>
      </c>
      <c r="B263" s="29">
        <v>91142</v>
      </c>
      <c r="C263" s="285">
        <v>643.6</v>
      </c>
      <c r="D263" s="29">
        <v>0.41189999999999999</v>
      </c>
      <c r="E263" s="29">
        <v>9.6999999999999993</v>
      </c>
      <c r="F263" s="29">
        <v>8.1199999999999992</v>
      </c>
      <c r="G263" s="29">
        <v>9.84</v>
      </c>
      <c r="H263" s="38" t="s">
        <v>112</v>
      </c>
      <c r="I263" s="29">
        <v>0.44</v>
      </c>
      <c r="J263" s="29">
        <v>75.400000000000006</v>
      </c>
      <c r="K263" s="257">
        <v>520</v>
      </c>
      <c r="AO263" s="29">
        <v>235</v>
      </c>
      <c r="AP263" s="29">
        <v>125</v>
      </c>
    </row>
    <row r="264" spans="1:42" x14ac:dyDescent="0.35">
      <c r="A264" s="44">
        <v>37236</v>
      </c>
      <c r="B264" s="39">
        <v>95403</v>
      </c>
      <c r="C264" s="286">
        <v>719.1</v>
      </c>
      <c r="D264" s="39">
        <v>0.46030000000000004</v>
      </c>
      <c r="E264" s="39" t="s">
        <v>139</v>
      </c>
      <c r="F264" s="39">
        <v>7.83</v>
      </c>
      <c r="G264" s="39">
        <v>6.52</v>
      </c>
      <c r="H264" s="38" t="s">
        <v>112</v>
      </c>
      <c r="I264" s="29">
        <v>0.57999999999999996</v>
      </c>
      <c r="J264" s="39">
        <v>67.5</v>
      </c>
      <c r="K264" s="257">
        <v>100</v>
      </c>
      <c r="AO264" s="29">
        <v>235</v>
      </c>
      <c r="AP264" s="29">
        <v>125</v>
      </c>
    </row>
    <row r="265" spans="1:42" x14ac:dyDescent="0.35">
      <c r="A265" s="44">
        <v>37242</v>
      </c>
      <c r="B265" s="29">
        <v>102942</v>
      </c>
      <c r="C265" s="285">
        <v>626.1</v>
      </c>
      <c r="D265" s="29">
        <v>0.4007</v>
      </c>
      <c r="E265" s="29">
        <v>12.64</v>
      </c>
      <c r="F265" s="39" t="s">
        <v>139</v>
      </c>
      <c r="G265" s="29">
        <v>8.4</v>
      </c>
      <c r="H265" s="38" t="s">
        <v>112</v>
      </c>
      <c r="I265" s="29">
        <v>0.59</v>
      </c>
      <c r="J265" s="29">
        <v>61.8</v>
      </c>
      <c r="K265" s="257">
        <v>23590</v>
      </c>
      <c r="AO265" s="29">
        <v>235</v>
      </c>
      <c r="AP265" s="29">
        <v>125</v>
      </c>
    </row>
    <row r="266" spans="1:42" x14ac:dyDescent="0.35">
      <c r="A266" s="44">
        <v>37244</v>
      </c>
      <c r="B266" s="29">
        <v>93241</v>
      </c>
      <c r="C266" s="285">
        <v>651.29999999999995</v>
      </c>
      <c r="D266" s="29">
        <v>0.4168</v>
      </c>
      <c r="E266" s="29">
        <v>11.3</v>
      </c>
      <c r="F266" s="39" t="s">
        <v>139</v>
      </c>
      <c r="G266" s="29">
        <v>7.09</v>
      </c>
      <c r="H266" s="38" t="s">
        <v>112</v>
      </c>
      <c r="I266" s="29">
        <v>0.7</v>
      </c>
      <c r="J266" s="29">
        <v>75.3</v>
      </c>
      <c r="K266" s="257">
        <v>520</v>
      </c>
      <c r="L266" s="257">
        <f>AVERAGE(K262:K266)</f>
        <v>5008</v>
      </c>
      <c r="M266" s="46">
        <f>GEOMEAN(K262:K266)</f>
        <v>723.13480409111651</v>
      </c>
      <c r="N266" s="47" t="s">
        <v>412</v>
      </c>
      <c r="AO266" s="29">
        <v>235</v>
      </c>
      <c r="AP266" s="29">
        <v>125</v>
      </c>
    </row>
    <row r="267" spans="1:42" x14ac:dyDescent="0.35">
      <c r="A267" s="44">
        <v>37264</v>
      </c>
      <c r="B267" s="29">
        <v>94648</v>
      </c>
      <c r="C267" s="285">
        <v>663.4</v>
      </c>
      <c r="D267" s="29">
        <v>0.42459999999999998</v>
      </c>
      <c r="E267" s="29">
        <v>14.09</v>
      </c>
      <c r="F267" s="39" t="s">
        <v>139</v>
      </c>
      <c r="G267" s="29">
        <v>0.82</v>
      </c>
      <c r="H267" s="38" t="s">
        <v>112</v>
      </c>
      <c r="I267" s="29">
        <v>0.3</v>
      </c>
      <c r="J267" s="29">
        <v>31.4</v>
      </c>
      <c r="K267" s="257">
        <v>100</v>
      </c>
      <c r="AO267" s="29">
        <v>235</v>
      </c>
      <c r="AP267" s="29">
        <v>125</v>
      </c>
    </row>
    <row r="268" spans="1:42" x14ac:dyDescent="0.35">
      <c r="A268" s="44">
        <v>37270</v>
      </c>
      <c r="B268" s="29">
        <v>101303</v>
      </c>
      <c r="C268" s="285">
        <v>569.6</v>
      </c>
      <c r="D268" s="29">
        <v>0.36459999999999998</v>
      </c>
      <c r="E268" s="29">
        <v>11.91</v>
      </c>
      <c r="F268" s="39" t="s">
        <v>139</v>
      </c>
      <c r="G268" s="29">
        <v>3</v>
      </c>
      <c r="H268" s="38" t="s">
        <v>112</v>
      </c>
      <c r="I268" s="29">
        <v>0.73</v>
      </c>
      <c r="J268" s="29">
        <v>49.2</v>
      </c>
      <c r="K268" s="257">
        <v>100</v>
      </c>
      <c r="AO268" s="29">
        <v>235</v>
      </c>
      <c r="AP268" s="29">
        <v>125</v>
      </c>
    </row>
    <row r="269" spans="1:42" x14ac:dyDescent="0.35">
      <c r="A269" s="44">
        <v>37272</v>
      </c>
      <c r="B269" s="29">
        <v>85622</v>
      </c>
      <c r="C269" s="39" t="s">
        <v>139</v>
      </c>
      <c r="D269" s="39" t="s">
        <v>139</v>
      </c>
      <c r="E269" s="39" t="s">
        <v>139</v>
      </c>
      <c r="F269" s="39" t="s">
        <v>139</v>
      </c>
      <c r="G269" s="39" t="s">
        <v>139</v>
      </c>
      <c r="H269" s="38" t="s">
        <v>112</v>
      </c>
      <c r="I269" s="39" t="s">
        <v>139</v>
      </c>
      <c r="J269" s="39" t="s">
        <v>139</v>
      </c>
      <c r="K269" s="257">
        <v>100</v>
      </c>
      <c r="AO269" s="29">
        <v>235</v>
      </c>
      <c r="AP269" s="29">
        <v>125</v>
      </c>
    </row>
    <row r="270" spans="1:42" x14ac:dyDescent="0.35">
      <c r="A270" s="44">
        <v>37278</v>
      </c>
      <c r="B270" s="29">
        <v>94718</v>
      </c>
      <c r="C270" s="285">
        <v>595</v>
      </c>
      <c r="D270" s="29">
        <v>0.38100000000000001</v>
      </c>
      <c r="E270" s="29">
        <v>12.18</v>
      </c>
      <c r="F270" s="29">
        <v>7.92</v>
      </c>
      <c r="G270" s="29">
        <v>2.6</v>
      </c>
      <c r="H270" s="38" t="s">
        <v>112</v>
      </c>
      <c r="I270" s="29">
        <v>1.1000000000000001</v>
      </c>
      <c r="J270" s="29">
        <v>55.8</v>
      </c>
      <c r="K270" s="257">
        <v>200</v>
      </c>
      <c r="AO270" s="29">
        <v>235</v>
      </c>
      <c r="AP270" s="29">
        <v>125</v>
      </c>
    </row>
    <row r="271" spans="1:42" x14ac:dyDescent="0.35">
      <c r="A271" s="44">
        <v>37285</v>
      </c>
      <c r="B271" s="29">
        <v>95529</v>
      </c>
      <c r="C271" s="285">
        <v>754</v>
      </c>
      <c r="D271" s="29">
        <v>0.48300000000000004</v>
      </c>
      <c r="E271" s="29">
        <v>10.26</v>
      </c>
      <c r="F271" s="29">
        <v>8.01</v>
      </c>
      <c r="G271" s="29">
        <v>6.2</v>
      </c>
      <c r="H271" s="38" t="s">
        <v>112</v>
      </c>
      <c r="I271" s="29">
        <v>0.1</v>
      </c>
      <c r="J271" s="39" t="s">
        <v>139</v>
      </c>
      <c r="K271" s="40">
        <v>100</v>
      </c>
      <c r="L271" s="257">
        <f>AVERAGE(K267:K271)</f>
        <v>120</v>
      </c>
      <c r="M271" s="46">
        <f>GEOMEAN(K267:K271)</f>
        <v>114.8698354997035</v>
      </c>
      <c r="N271" s="47" t="s">
        <v>413</v>
      </c>
      <c r="AO271" s="29">
        <v>235</v>
      </c>
      <c r="AP271" s="29">
        <v>125</v>
      </c>
    </row>
    <row r="272" spans="1:42" x14ac:dyDescent="0.35">
      <c r="A272" s="44">
        <v>37294</v>
      </c>
      <c r="B272" s="29">
        <v>103100</v>
      </c>
      <c r="C272" s="39" t="s">
        <v>139</v>
      </c>
      <c r="D272" s="39" t="s">
        <v>139</v>
      </c>
      <c r="E272" s="39" t="s">
        <v>139</v>
      </c>
      <c r="F272" s="39" t="s">
        <v>139</v>
      </c>
      <c r="G272" s="39" t="s">
        <v>139</v>
      </c>
      <c r="H272" s="38" t="s">
        <v>112</v>
      </c>
      <c r="I272" s="39" t="s">
        <v>139</v>
      </c>
      <c r="J272" s="39" t="s">
        <v>139</v>
      </c>
      <c r="K272" s="40">
        <v>100</v>
      </c>
      <c r="AO272" s="29">
        <v>235</v>
      </c>
      <c r="AP272" s="29">
        <v>125</v>
      </c>
    </row>
    <row r="273" spans="1:42" x14ac:dyDescent="0.35">
      <c r="A273" s="44">
        <v>37301</v>
      </c>
      <c r="B273" s="29">
        <v>102700</v>
      </c>
      <c r="C273" s="39" t="s">
        <v>139</v>
      </c>
      <c r="D273" s="39" t="s">
        <v>139</v>
      </c>
      <c r="E273" s="39" t="s">
        <v>139</v>
      </c>
      <c r="F273" s="39" t="s">
        <v>139</v>
      </c>
      <c r="G273" s="39" t="s">
        <v>139</v>
      </c>
      <c r="H273" s="38" t="s">
        <v>112</v>
      </c>
      <c r="I273" s="39" t="s">
        <v>139</v>
      </c>
      <c r="J273" s="39" t="s">
        <v>139</v>
      </c>
      <c r="K273" s="29">
        <v>100</v>
      </c>
      <c r="AO273" s="29">
        <v>235</v>
      </c>
      <c r="AP273" s="29">
        <v>125</v>
      </c>
    </row>
    <row r="274" spans="1:42" x14ac:dyDescent="0.35">
      <c r="A274" s="44">
        <v>37307</v>
      </c>
      <c r="B274" s="29">
        <v>105943</v>
      </c>
      <c r="C274" s="285">
        <v>612.20000000000005</v>
      </c>
      <c r="D274" s="29">
        <v>0.39179999999999998</v>
      </c>
      <c r="E274" s="29">
        <v>13.02</v>
      </c>
      <c r="F274" s="29">
        <v>7.8</v>
      </c>
      <c r="G274" s="29">
        <v>6.22</v>
      </c>
      <c r="H274" s="38" t="s">
        <v>112</v>
      </c>
      <c r="I274" s="29">
        <v>0.23</v>
      </c>
      <c r="J274" s="29">
        <v>43.9</v>
      </c>
      <c r="K274" s="257">
        <v>57940</v>
      </c>
      <c r="AO274" s="29">
        <v>235</v>
      </c>
      <c r="AP274" s="29">
        <v>125</v>
      </c>
    </row>
    <row r="275" spans="1:42" x14ac:dyDescent="0.35">
      <c r="A275" s="44">
        <v>37308</v>
      </c>
      <c r="B275" s="29">
        <v>104604</v>
      </c>
      <c r="C275" s="285">
        <v>659.6</v>
      </c>
      <c r="D275" s="29">
        <v>0.42209999999999998</v>
      </c>
      <c r="E275" s="29">
        <v>12.81</v>
      </c>
      <c r="F275" s="29">
        <v>8.1300000000000008</v>
      </c>
      <c r="G275" s="29">
        <v>5.36</v>
      </c>
      <c r="H275" s="38" t="s">
        <v>112</v>
      </c>
      <c r="I275" s="29">
        <v>0.15</v>
      </c>
      <c r="J275" s="29">
        <v>71.599999999999994</v>
      </c>
      <c r="K275" s="29">
        <v>100</v>
      </c>
      <c r="AO275" s="29">
        <v>235</v>
      </c>
      <c r="AP275" s="29">
        <v>125</v>
      </c>
    </row>
    <row r="276" spans="1:42" x14ac:dyDescent="0.35">
      <c r="A276" s="44">
        <v>37315</v>
      </c>
      <c r="B276" s="29">
        <v>111710</v>
      </c>
      <c r="C276" s="285">
        <v>726</v>
      </c>
      <c r="D276" s="29">
        <v>0.46460000000000001</v>
      </c>
      <c r="E276" s="29">
        <v>10.81</v>
      </c>
      <c r="F276" s="29">
        <v>7.8</v>
      </c>
      <c r="G276" s="29">
        <v>2.15</v>
      </c>
      <c r="H276" s="38" t="s">
        <v>112</v>
      </c>
      <c r="I276" s="29">
        <v>1.74</v>
      </c>
      <c r="J276" s="29">
        <v>77.400000000000006</v>
      </c>
      <c r="K276" s="257">
        <v>100</v>
      </c>
      <c r="L276" s="257">
        <f>AVERAGE(K272:K276)</f>
        <v>11668</v>
      </c>
      <c r="M276" s="46">
        <f>GEOMEAN(K272:K276)</f>
        <v>356.94039357199546</v>
      </c>
      <c r="N276" s="47" t="s">
        <v>414</v>
      </c>
      <c r="AO276" s="29">
        <v>235</v>
      </c>
      <c r="AP276" s="29">
        <v>125</v>
      </c>
    </row>
    <row r="277" spans="1:42" x14ac:dyDescent="0.35">
      <c r="A277" s="44">
        <v>37322</v>
      </c>
      <c r="B277" s="29">
        <v>105507</v>
      </c>
      <c r="C277" s="285">
        <v>752.7</v>
      </c>
      <c r="D277" s="29">
        <v>0.48169999999999996</v>
      </c>
      <c r="E277" s="29">
        <v>11.49</v>
      </c>
      <c r="F277" s="29">
        <v>7.8</v>
      </c>
      <c r="G277" s="29">
        <v>4.3899999999999997</v>
      </c>
      <c r="H277" s="38" t="s">
        <v>112</v>
      </c>
      <c r="I277" s="29">
        <v>1.51</v>
      </c>
      <c r="J277" s="29">
        <v>82.9</v>
      </c>
      <c r="K277" s="40">
        <v>100</v>
      </c>
      <c r="AO277" s="29">
        <v>235</v>
      </c>
      <c r="AP277" s="29">
        <v>125</v>
      </c>
    </row>
    <row r="278" spans="1:42" x14ac:dyDescent="0.35">
      <c r="A278" s="44">
        <v>37326</v>
      </c>
      <c r="B278" s="29">
        <v>111358</v>
      </c>
      <c r="C278" s="285">
        <v>737.8</v>
      </c>
      <c r="D278" s="29">
        <v>0.47219999999999995</v>
      </c>
      <c r="E278" s="29">
        <v>10.99</v>
      </c>
      <c r="F278" s="29">
        <v>8.08</v>
      </c>
      <c r="G278" s="29">
        <v>3.95</v>
      </c>
      <c r="H278" s="38" t="s">
        <v>112</v>
      </c>
      <c r="I278" s="29">
        <v>1.73</v>
      </c>
      <c r="J278" s="29">
        <v>53.9</v>
      </c>
      <c r="K278" s="29">
        <v>100</v>
      </c>
      <c r="AO278" s="29">
        <v>235</v>
      </c>
      <c r="AP278" s="29">
        <v>125</v>
      </c>
    </row>
    <row r="279" spans="1:42" x14ac:dyDescent="0.35">
      <c r="A279" s="44">
        <v>37329</v>
      </c>
      <c r="B279" s="29">
        <v>110001</v>
      </c>
      <c r="C279" s="285">
        <v>835.1</v>
      </c>
      <c r="D279" s="29">
        <v>0.53439999999999999</v>
      </c>
      <c r="E279" s="29">
        <v>10.5</v>
      </c>
      <c r="F279" s="29">
        <v>8.15</v>
      </c>
      <c r="G279" s="29">
        <v>6.03</v>
      </c>
      <c r="H279" s="38" t="s">
        <v>112</v>
      </c>
      <c r="I279" s="29">
        <v>1.1200000000000001</v>
      </c>
      <c r="J279" s="29">
        <v>69.099999999999994</v>
      </c>
      <c r="K279" s="257">
        <v>100</v>
      </c>
      <c r="AO279" s="29">
        <v>235</v>
      </c>
      <c r="AP279" s="29">
        <v>125</v>
      </c>
    </row>
    <row r="280" spans="1:42" x14ac:dyDescent="0.35">
      <c r="A280" s="44">
        <v>37334</v>
      </c>
      <c r="B280" s="29">
        <v>102858</v>
      </c>
      <c r="C280" s="285">
        <v>877.4</v>
      </c>
      <c r="D280" s="29">
        <v>0.5615</v>
      </c>
      <c r="E280" s="29">
        <v>10.37</v>
      </c>
      <c r="F280" s="29">
        <v>8.1</v>
      </c>
      <c r="G280" s="29">
        <v>7.65</v>
      </c>
      <c r="H280" s="38" t="s">
        <v>112</v>
      </c>
      <c r="I280" s="29">
        <v>1.58</v>
      </c>
      <c r="J280" s="29">
        <v>65</v>
      </c>
      <c r="K280" s="257">
        <v>100</v>
      </c>
      <c r="AO280" s="29">
        <v>235</v>
      </c>
      <c r="AP280" s="29">
        <v>125</v>
      </c>
    </row>
    <row r="281" spans="1:42" x14ac:dyDescent="0.35">
      <c r="A281" s="44">
        <v>37336</v>
      </c>
      <c r="B281" s="29">
        <v>112023</v>
      </c>
      <c r="C281" s="285">
        <v>800.4</v>
      </c>
      <c r="D281" s="29">
        <v>0.51249999999999996</v>
      </c>
      <c r="E281" s="29">
        <v>10.36</v>
      </c>
      <c r="F281" s="29">
        <v>8.17</v>
      </c>
      <c r="G281" s="29">
        <v>6.6</v>
      </c>
      <c r="H281" s="38" t="s">
        <v>112</v>
      </c>
      <c r="I281" s="29">
        <v>1.1000000000000001</v>
      </c>
      <c r="J281" s="29">
        <v>59.3</v>
      </c>
      <c r="K281" s="257">
        <v>100</v>
      </c>
      <c r="L281" s="257">
        <f>AVERAGE(K277:K281)</f>
        <v>100</v>
      </c>
      <c r="M281" s="46">
        <f>GEOMEAN(K277:K281)</f>
        <v>100</v>
      </c>
      <c r="N281" s="47" t="s">
        <v>415</v>
      </c>
      <c r="AO281" s="29">
        <v>235</v>
      </c>
      <c r="AP281" s="29">
        <v>125</v>
      </c>
    </row>
    <row r="282" spans="1:42" x14ac:dyDescent="0.35">
      <c r="A282" s="44">
        <v>37349</v>
      </c>
      <c r="B282" s="29">
        <v>104243</v>
      </c>
      <c r="C282" s="285">
        <v>551.70000000000005</v>
      </c>
      <c r="D282" s="29">
        <v>0.35310000000000002</v>
      </c>
      <c r="E282" s="29">
        <v>12.2</v>
      </c>
      <c r="F282" s="29">
        <v>8.1300000000000008</v>
      </c>
      <c r="G282" s="29">
        <v>7.23</v>
      </c>
      <c r="H282" s="38" t="s">
        <v>112</v>
      </c>
      <c r="I282" s="29">
        <v>0.37</v>
      </c>
      <c r="J282" s="29">
        <v>66.900000000000006</v>
      </c>
      <c r="K282" s="257">
        <v>789</v>
      </c>
      <c r="AO282" s="29">
        <v>235</v>
      </c>
      <c r="AP282" s="29">
        <v>125</v>
      </c>
    </row>
    <row r="283" spans="1:42" x14ac:dyDescent="0.35">
      <c r="A283" s="44">
        <v>37355</v>
      </c>
      <c r="B283" s="29">
        <v>110347</v>
      </c>
      <c r="C283" s="285">
        <v>780</v>
      </c>
      <c r="D283" s="29">
        <v>0.499</v>
      </c>
      <c r="E283" s="29">
        <v>11.19</v>
      </c>
      <c r="F283" s="48">
        <v>8.02</v>
      </c>
      <c r="G283" s="29">
        <v>9.61</v>
      </c>
      <c r="H283" s="38" t="s">
        <v>112</v>
      </c>
      <c r="I283" s="29">
        <v>0.3</v>
      </c>
      <c r="J283" s="39">
        <v>0</v>
      </c>
      <c r="K283" s="257">
        <v>1467</v>
      </c>
      <c r="AO283" s="29">
        <v>235</v>
      </c>
      <c r="AP283" s="29">
        <v>125</v>
      </c>
    </row>
    <row r="284" spans="1:42" x14ac:dyDescent="0.35">
      <c r="A284" s="44">
        <v>37363</v>
      </c>
      <c r="B284" s="29">
        <v>111622</v>
      </c>
      <c r="C284" s="285">
        <v>790</v>
      </c>
      <c r="D284" s="29">
        <v>0.50600000000000001</v>
      </c>
      <c r="E284" s="29">
        <v>9.4499999999999993</v>
      </c>
      <c r="F284" s="29">
        <v>7.95</v>
      </c>
      <c r="G284" s="29">
        <v>16.97</v>
      </c>
      <c r="H284" s="38" t="s">
        <v>112</v>
      </c>
      <c r="I284" s="29">
        <v>0.1</v>
      </c>
      <c r="J284" s="39">
        <v>0</v>
      </c>
      <c r="K284" s="257">
        <v>63</v>
      </c>
      <c r="AO284" s="29">
        <v>235</v>
      </c>
      <c r="AP284" s="29">
        <v>125</v>
      </c>
    </row>
    <row r="285" spans="1:42" x14ac:dyDescent="0.35">
      <c r="A285" s="44">
        <v>37368</v>
      </c>
      <c r="B285" s="29">
        <v>104834</v>
      </c>
      <c r="C285" s="285">
        <v>771</v>
      </c>
      <c r="D285" s="29">
        <v>0.49299999999999999</v>
      </c>
      <c r="E285" s="29">
        <v>9.2100000000000009</v>
      </c>
      <c r="F285" s="29">
        <v>7.84</v>
      </c>
      <c r="G285" s="29">
        <v>15.15</v>
      </c>
      <c r="H285" s="38" t="s">
        <v>112</v>
      </c>
      <c r="I285" s="29">
        <v>0.1</v>
      </c>
      <c r="J285" s="39">
        <v>0</v>
      </c>
      <c r="K285" s="257">
        <v>1396</v>
      </c>
      <c r="AO285" s="29">
        <v>235</v>
      </c>
      <c r="AP285" s="29">
        <v>125</v>
      </c>
    </row>
    <row r="286" spans="1:42" x14ac:dyDescent="0.35">
      <c r="A286" s="44">
        <v>37376</v>
      </c>
      <c r="B286" s="29">
        <v>102037</v>
      </c>
      <c r="C286" s="285">
        <v>775.1</v>
      </c>
      <c r="D286" s="29">
        <v>0.49609999999999999</v>
      </c>
      <c r="E286" s="29">
        <v>10.32</v>
      </c>
      <c r="F286" s="48">
        <v>7.93</v>
      </c>
      <c r="G286" s="29">
        <v>13.09</v>
      </c>
      <c r="H286" s="38" t="s">
        <v>112</v>
      </c>
      <c r="I286" s="29">
        <v>0.64</v>
      </c>
      <c r="J286" s="29">
        <v>65.599999999999994</v>
      </c>
      <c r="K286" s="257">
        <v>309</v>
      </c>
      <c r="L286" s="257">
        <f>AVERAGE(K282:K286)</f>
        <v>804.8</v>
      </c>
      <c r="M286" s="46">
        <f>GEOMEAN(K282:K286)</f>
        <v>500.65471763029439</v>
      </c>
      <c r="N286" s="47" t="s">
        <v>416</v>
      </c>
      <c r="AO286" s="29">
        <v>235</v>
      </c>
      <c r="AP286" s="29">
        <v>125</v>
      </c>
    </row>
    <row r="287" spans="1:42" x14ac:dyDescent="0.35">
      <c r="A287" s="44"/>
      <c r="B287" s="29" t="s">
        <v>417</v>
      </c>
      <c r="C287" s="285">
        <v>0</v>
      </c>
      <c r="D287" s="29">
        <v>0</v>
      </c>
      <c r="E287" s="29"/>
      <c r="F287" s="48"/>
      <c r="G287" s="29"/>
      <c r="H287" s="38"/>
      <c r="I287" s="29"/>
      <c r="J287" s="29"/>
      <c r="L287" s="257"/>
      <c r="AO287" s="29">
        <v>235</v>
      </c>
      <c r="AP287" s="29">
        <v>125</v>
      </c>
    </row>
    <row r="288" spans="1:42" x14ac:dyDescent="0.35">
      <c r="A288" s="44">
        <v>37564</v>
      </c>
      <c r="B288" s="29">
        <v>113402</v>
      </c>
      <c r="C288" s="285">
        <v>638.70000000000005</v>
      </c>
      <c r="D288" s="29">
        <v>0.40980000000000005</v>
      </c>
      <c r="E288" s="29">
        <v>9.51</v>
      </c>
      <c r="F288" s="29">
        <v>7.68</v>
      </c>
      <c r="G288" s="29">
        <v>7.63</v>
      </c>
      <c r="H288" s="38" t="s">
        <v>112</v>
      </c>
      <c r="I288" s="29">
        <v>0.85</v>
      </c>
      <c r="J288" s="39">
        <v>0</v>
      </c>
      <c r="K288" s="257">
        <v>422</v>
      </c>
      <c r="AO288" s="29">
        <v>235</v>
      </c>
      <c r="AP288" s="29">
        <v>125</v>
      </c>
    </row>
    <row r="289" spans="1:42" x14ac:dyDescent="0.35">
      <c r="A289" s="44">
        <v>37567</v>
      </c>
      <c r="B289" s="29">
        <v>111835</v>
      </c>
      <c r="C289" s="285">
        <v>587.29999999999995</v>
      </c>
      <c r="D289" s="29">
        <v>0.37580000000000002</v>
      </c>
      <c r="E289" s="29">
        <v>11.45</v>
      </c>
      <c r="F289" s="29">
        <v>7.71</v>
      </c>
      <c r="G289" s="29">
        <v>7.35</v>
      </c>
      <c r="H289" s="38" t="s">
        <v>112</v>
      </c>
      <c r="I289" s="29">
        <v>1.1200000000000001</v>
      </c>
      <c r="J289" s="39">
        <v>0</v>
      </c>
      <c r="K289" s="257">
        <v>776</v>
      </c>
      <c r="AO289" s="29">
        <v>235</v>
      </c>
      <c r="AP289" s="29">
        <v>125</v>
      </c>
    </row>
    <row r="290" spans="1:42" x14ac:dyDescent="0.35">
      <c r="A290" s="44">
        <v>37572</v>
      </c>
      <c r="B290" s="29">
        <v>105101</v>
      </c>
      <c r="C290" s="285">
        <v>4815</v>
      </c>
      <c r="D290" s="29">
        <v>0.30820000000000003</v>
      </c>
      <c r="E290" s="29">
        <v>9.49</v>
      </c>
      <c r="F290" s="29">
        <v>7.74</v>
      </c>
      <c r="G290" s="29">
        <v>9.56</v>
      </c>
      <c r="H290" s="38" t="s">
        <v>112</v>
      </c>
      <c r="I290" s="29">
        <v>0.56999999999999995</v>
      </c>
      <c r="J290" s="39">
        <v>0</v>
      </c>
      <c r="K290" s="257">
        <v>4352</v>
      </c>
      <c r="AO290" s="29">
        <v>235</v>
      </c>
      <c r="AP290" s="29">
        <v>125</v>
      </c>
    </row>
    <row r="291" spans="1:42" x14ac:dyDescent="0.35">
      <c r="A291" s="44">
        <v>37574</v>
      </c>
      <c r="B291" s="29">
        <v>95354</v>
      </c>
      <c r="C291" s="285">
        <v>582</v>
      </c>
      <c r="D291" s="29">
        <v>0.3725</v>
      </c>
      <c r="E291" s="29">
        <v>10.26</v>
      </c>
      <c r="F291" s="29">
        <v>7.7</v>
      </c>
      <c r="G291" s="29">
        <v>8.77</v>
      </c>
      <c r="H291" s="38" t="s">
        <v>112</v>
      </c>
      <c r="I291" s="29">
        <v>0.62</v>
      </c>
      <c r="J291" s="39">
        <v>0</v>
      </c>
      <c r="K291" s="257">
        <v>683</v>
      </c>
      <c r="AO291" s="29">
        <v>235</v>
      </c>
      <c r="AP291" s="29">
        <v>125</v>
      </c>
    </row>
    <row r="292" spans="1:42" x14ac:dyDescent="0.35">
      <c r="A292" s="44">
        <v>37581</v>
      </c>
      <c r="B292" s="29">
        <v>94851</v>
      </c>
      <c r="C292" s="285">
        <v>667.1</v>
      </c>
      <c r="D292" s="29">
        <v>0.42700000000000005</v>
      </c>
      <c r="E292" s="29">
        <v>9.83</v>
      </c>
      <c r="F292" s="29">
        <v>7.61</v>
      </c>
      <c r="G292" s="29">
        <v>7.94</v>
      </c>
      <c r="H292" s="38" t="s">
        <v>112</v>
      </c>
      <c r="I292" s="29">
        <v>0.13</v>
      </c>
      <c r="J292" s="39">
        <v>0</v>
      </c>
      <c r="K292" s="257">
        <v>364</v>
      </c>
      <c r="L292" s="257">
        <f>AVERAGE(K288:K292)</f>
        <v>1319.4</v>
      </c>
      <c r="M292" s="46">
        <f>GEOMEAN(K288:K292)</f>
        <v>812.60039528033133</v>
      </c>
      <c r="N292" s="47" t="s">
        <v>418</v>
      </c>
      <c r="AO292" s="29">
        <v>235</v>
      </c>
      <c r="AP292" s="29">
        <v>125</v>
      </c>
    </row>
    <row r="293" spans="1:42" x14ac:dyDescent="0.35">
      <c r="A293" s="44">
        <v>37592</v>
      </c>
      <c r="B293" s="29">
        <v>112028</v>
      </c>
      <c r="C293" s="285">
        <v>498.7</v>
      </c>
      <c r="D293" s="29">
        <v>0.31919999999999998</v>
      </c>
      <c r="E293" s="29">
        <v>11.77</v>
      </c>
      <c r="F293" s="29">
        <v>7.58</v>
      </c>
      <c r="G293" s="29">
        <v>2.91</v>
      </c>
      <c r="H293" s="38" t="s">
        <v>112</v>
      </c>
      <c r="I293" s="29">
        <v>0.88</v>
      </c>
      <c r="J293" s="29">
        <v>73.7</v>
      </c>
      <c r="K293" s="257">
        <v>132</v>
      </c>
      <c r="AO293" s="29">
        <v>235</v>
      </c>
      <c r="AP293" s="29">
        <v>125</v>
      </c>
    </row>
    <row r="294" spans="1:42" x14ac:dyDescent="0.35">
      <c r="A294" s="44">
        <v>37594</v>
      </c>
      <c r="B294" s="29">
        <v>105850</v>
      </c>
      <c r="C294" s="285">
        <v>595.29999999999995</v>
      </c>
      <c r="D294" s="29">
        <v>0.38100000000000001</v>
      </c>
      <c r="E294" s="29">
        <v>13.21</v>
      </c>
      <c r="F294" s="48">
        <v>7.61</v>
      </c>
      <c r="G294" s="29">
        <v>1.65</v>
      </c>
      <c r="H294" s="38" t="s">
        <v>112</v>
      </c>
      <c r="I294" s="29">
        <v>1.65</v>
      </c>
      <c r="J294" s="39">
        <v>0</v>
      </c>
      <c r="K294" s="257">
        <v>197</v>
      </c>
      <c r="AO294" s="29">
        <v>235</v>
      </c>
      <c r="AP294" s="29">
        <v>125</v>
      </c>
    </row>
    <row r="295" spans="1:42" x14ac:dyDescent="0.35">
      <c r="A295" s="44">
        <v>37599</v>
      </c>
      <c r="B295" s="29">
        <v>110009</v>
      </c>
      <c r="C295" s="285">
        <v>653.5</v>
      </c>
      <c r="D295" s="29">
        <v>0.41820000000000002</v>
      </c>
      <c r="E295" s="29">
        <v>13.23</v>
      </c>
      <c r="F295" s="29">
        <v>7.53</v>
      </c>
      <c r="G295" s="29">
        <v>1.04</v>
      </c>
      <c r="H295" s="38" t="s">
        <v>112</v>
      </c>
      <c r="I295" s="29">
        <v>1.86</v>
      </c>
      <c r="J295" s="39">
        <v>0</v>
      </c>
      <c r="K295" s="257">
        <v>31</v>
      </c>
      <c r="AO295" s="29">
        <v>235</v>
      </c>
      <c r="AP295" s="29">
        <v>125</v>
      </c>
    </row>
    <row r="296" spans="1:42" x14ac:dyDescent="0.35">
      <c r="A296" s="44">
        <v>37606</v>
      </c>
      <c r="B296" s="29">
        <v>110754</v>
      </c>
      <c r="C296" s="285">
        <v>762.6</v>
      </c>
      <c r="D296" s="29">
        <v>0.48800000000000004</v>
      </c>
      <c r="E296" s="29">
        <v>12.71</v>
      </c>
      <c r="F296" s="29">
        <v>7.78</v>
      </c>
      <c r="G296" s="29">
        <v>3.19</v>
      </c>
      <c r="H296" s="38" t="s">
        <v>112</v>
      </c>
      <c r="I296" s="29">
        <v>1.99</v>
      </c>
      <c r="J296" s="39">
        <v>0</v>
      </c>
      <c r="K296" s="257">
        <v>121</v>
      </c>
      <c r="AO296" s="29">
        <v>235</v>
      </c>
      <c r="AP296" s="29">
        <v>125</v>
      </c>
    </row>
    <row r="297" spans="1:42" x14ac:dyDescent="0.35">
      <c r="A297" s="44">
        <v>37608</v>
      </c>
      <c r="B297" s="29">
        <v>112630</v>
      </c>
      <c r="C297" s="285">
        <v>662.7</v>
      </c>
      <c r="D297" s="29">
        <v>0.42420000000000002</v>
      </c>
      <c r="E297" s="29">
        <v>12.33</v>
      </c>
      <c r="F297" s="29">
        <v>7.79</v>
      </c>
      <c r="G297" s="29">
        <v>4.26</v>
      </c>
      <c r="H297" s="38" t="s">
        <v>112</v>
      </c>
      <c r="I297" s="29">
        <v>0.88</v>
      </c>
      <c r="J297" s="39">
        <v>0</v>
      </c>
      <c r="K297" s="257">
        <v>121</v>
      </c>
      <c r="L297" s="257">
        <f>AVERAGE(K293:K297)</f>
        <v>120.4</v>
      </c>
      <c r="M297" s="46">
        <f>GEOMEAN(K293:K297)</f>
        <v>103.3700004982645</v>
      </c>
      <c r="N297" s="47" t="s">
        <v>419</v>
      </c>
      <c r="AO297" s="29">
        <v>235</v>
      </c>
      <c r="AP297" s="29">
        <v>125</v>
      </c>
    </row>
    <row r="298" spans="1:42" x14ac:dyDescent="0.35">
      <c r="A298" s="44">
        <v>37627</v>
      </c>
      <c r="B298" s="29">
        <v>110233</v>
      </c>
      <c r="C298" s="285">
        <v>541.29999999999995</v>
      </c>
      <c r="D298" s="29">
        <v>0.34639999999999999</v>
      </c>
      <c r="E298" s="29">
        <v>13.35</v>
      </c>
      <c r="F298" s="29">
        <v>8.11</v>
      </c>
      <c r="G298" s="29">
        <v>1.98</v>
      </c>
      <c r="H298" s="38" t="s">
        <v>112</v>
      </c>
      <c r="I298" s="29">
        <v>0.44</v>
      </c>
      <c r="J298" s="39">
        <v>0</v>
      </c>
      <c r="K298" s="257">
        <v>120</v>
      </c>
      <c r="AO298" s="29">
        <v>235</v>
      </c>
      <c r="AP298" s="29">
        <v>125</v>
      </c>
    </row>
    <row r="299" spans="1:42" x14ac:dyDescent="0.35">
      <c r="A299" s="44">
        <v>37630</v>
      </c>
      <c r="B299" s="29">
        <v>111307</v>
      </c>
      <c r="C299" s="285">
        <v>621.20000000000005</v>
      </c>
      <c r="D299" s="29">
        <v>0.39759999999999995</v>
      </c>
      <c r="E299" s="29">
        <v>12.28</v>
      </c>
      <c r="F299" s="29">
        <v>8.0500000000000007</v>
      </c>
      <c r="G299" s="29">
        <v>2.59</v>
      </c>
      <c r="H299" s="38" t="s">
        <v>112</v>
      </c>
      <c r="I299" s="29">
        <v>0.11</v>
      </c>
      <c r="J299" s="39">
        <v>0</v>
      </c>
      <c r="K299" s="257">
        <v>135</v>
      </c>
      <c r="AO299" s="29">
        <v>235</v>
      </c>
      <c r="AP299" s="29">
        <v>125</v>
      </c>
    </row>
    <row r="300" spans="1:42" x14ac:dyDescent="0.35">
      <c r="A300" s="44">
        <v>37634</v>
      </c>
      <c r="B300" s="29">
        <v>120258</v>
      </c>
      <c r="C300" s="285">
        <v>637</v>
      </c>
      <c r="D300" s="29">
        <v>0.40770000000000001</v>
      </c>
      <c r="E300" s="29">
        <v>11.75</v>
      </c>
      <c r="F300" s="29">
        <v>8.02</v>
      </c>
      <c r="G300" s="29">
        <v>0.37</v>
      </c>
      <c r="H300" s="38" t="s">
        <v>112</v>
      </c>
      <c r="I300" s="29">
        <v>0.48</v>
      </c>
      <c r="J300" s="39">
        <v>0</v>
      </c>
      <c r="K300" s="257">
        <v>110</v>
      </c>
      <c r="AO300" s="29">
        <v>235</v>
      </c>
      <c r="AP300" s="29">
        <v>125</v>
      </c>
    </row>
    <row r="301" spans="1:42" x14ac:dyDescent="0.35">
      <c r="A301" s="44">
        <v>37643</v>
      </c>
      <c r="B301" s="29">
        <v>111215</v>
      </c>
      <c r="C301" s="285">
        <v>862</v>
      </c>
      <c r="D301" s="29">
        <v>0.55200000000000005</v>
      </c>
      <c r="E301" s="29">
        <v>9.52</v>
      </c>
      <c r="F301" s="29">
        <v>7.85</v>
      </c>
      <c r="G301" s="29">
        <v>0.05</v>
      </c>
      <c r="H301" s="38" t="s">
        <v>112</v>
      </c>
      <c r="I301" s="29">
        <v>2.5</v>
      </c>
      <c r="J301" s="29">
        <v>57.1</v>
      </c>
      <c r="K301" s="257">
        <v>20</v>
      </c>
      <c r="AO301" s="29">
        <v>235</v>
      </c>
      <c r="AP301" s="29">
        <v>125</v>
      </c>
    </row>
    <row r="302" spans="1:42" x14ac:dyDescent="0.35">
      <c r="A302" s="44">
        <v>37648</v>
      </c>
      <c r="B302" s="29">
        <v>113257</v>
      </c>
      <c r="C302" s="285">
        <v>417.1</v>
      </c>
      <c r="D302" s="29">
        <v>0.26689999999999997</v>
      </c>
      <c r="E302" s="29">
        <v>12.54</v>
      </c>
      <c r="F302" s="29">
        <v>7.69</v>
      </c>
      <c r="G302" s="29">
        <v>-0.25</v>
      </c>
      <c r="H302" s="38" t="s">
        <v>112</v>
      </c>
      <c r="I302" s="29">
        <v>1.41</v>
      </c>
      <c r="J302" s="29">
        <v>52.2</v>
      </c>
      <c r="K302" s="257">
        <v>10</v>
      </c>
      <c r="L302" s="257">
        <f>AVERAGE(K298:K302)</f>
        <v>79</v>
      </c>
      <c r="M302" s="46">
        <f>GEOMEAN(K298:K302)</f>
        <v>51.331923583646955</v>
      </c>
      <c r="N302" s="47" t="s">
        <v>420</v>
      </c>
      <c r="AO302" s="29">
        <v>235</v>
      </c>
      <c r="AP302" s="29">
        <v>125</v>
      </c>
    </row>
    <row r="303" spans="1:42" x14ac:dyDescent="0.35">
      <c r="A303" s="44">
        <v>37655</v>
      </c>
      <c r="B303" s="29">
        <v>114103</v>
      </c>
      <c r="C303" s="285">
        <v>734</v>
      </c>
      <c r="D303" s="29">
        <v>0.46970000000000001</v>
      </c>
      <c r="E303" s="29">
        <v>11.78</v>
      </c>
      <c r="F303" s="29">
        <v>7.1</v>
      </c>
      <c r="G303" s="29">
        <v>2.4300000000000002</v>
      </c>
      <c r="H303" s="38" t="s">
        <v>112</v>
      </c>
      <c r="I303" s="29">
        <v>0.8</v>
      </c>
      <c r="J303" s="39">
        <v>0</v>
      </c>
      <c r="K303" s="257">
        <v>218</v>
      </c>
      <c r="AO303" s="29">
        <v>235</v>
      </c>
      <c r="AP303" s="29">
        <v>125</v>
      </c>
    </row>
    <row r="304" spans="1:42" x14ac:dyDescent="0.35">
      <c r="A304" s="44">
        <v>37662</v>
      </c>
      <c r="B304" s="29">
        <v>105520</v>
      </c>
      <c r="C304" s="285">
        <v>716.5</v>
      </c>
      <c r="D304" s="29">
        <v>0.45850000000000002</v>
      </c>
      <c r="E304" s="29">
        <v>11.9</v>
      </c>
      <c r="F304" s="29">
        <v>7.26</v>
      </c>
      <c r="G304" s="29">
        <v>1.82</v>
      </c>
      <c r="H304" s="29"/>
      <c r="I304" s="29">
        <v>0.97</v>
      </c>
      <c r="J304" s="39">
        <v>0</v>
      </c>
      <c r="K304" s="257">
        <v>86</v>
      </c>
      <c r="AO304" s="29">
        <v>235</v>
      </c>
      <c r="AP304" s="29">
        <v>125</v>
      </c>
    </row>
    <row r="305" spans="1:42" x14ac:dyDescent="0.35">
      <c r="A305" s="44">
        <v>37669</v>
      </c>
      <c r="B305" s="29"/>
      <c r="C305" s="285">
        <v>0</v>
      </c>
      <c r="D305" s="257">
        <v>0</v>
      </c>
      <c r="F305" s="29"/>
      <c r="G305" s="29" t="s">
        <v>421</v>
      </c>
      <c r="AO305" s="29">
        <v>235</v>
      </c>
      <c r="AP305" s="29">
        <v>125</v>
      </c>
    </row>
    <row r="306" spans="1:42" x14ac:dyDescent="0.35">
      <c r="A306" s="44">
        <v>37671</v>
      </c>
      <c r="B306" s="29">
        <v>105202</v>
      </c>
      <c r="C306" s="285">
        <v>695.2</v>
      </c>
      <c r="D306" s="29">
        <v>0.44490000000000002</v>
      </c>
      <c r="E306" s="29">
        <v>13.36</v>
      </c>
      <c r="F306" s="29">
        <v>7.92</v>
      </c>
      <c r="G306" s="29">
        <v>2.0499999999999998</v>
      </c>
      <c r="H306" s="38" t="s">
        <v>112</v>
      </c>
      <c r="I306" s="29">
        <v>2.29</v>
      </c>
      <c r="J306" s="29">
        <v>88.4</v>
      </c>
      <c r="K306" s="257">
        <v>30</v>
      </c>
      <c r="AO306" s="29">
        <v>235</v>
      </c>
      <c r="AP306" s="29">
        <v>125</v>
      </c>
    </row>
    <row r="307" spans="1:42" x14ac:dyDescent="0.35">
      <c r="A307" s="44">
        <v>37676</v>
      </c>
      <c r="B307" s="29"/>
      <c r="C307" s="285">
        <v>0</v>
      </c>
      <c r="D307" s="257">
        <v>0</v>
      </c>
      <c r="F307" s="29"/>
      <c r="G307" s="29" t="s">
        <v>422</v>
      </c>
      <c r="L307" s="287">
        <f>AVERAGE(K303:K307)</f>
        <v>111.33333333333333</v>
      </c>
      <c r="M307" s="46">
        <f>GEOMEAN(K301:K304,K306)</f>
        <v>40.758785903876507</v>
      </c>
      <c r="N307" s="47" t="s">
        <v>423</v>
      </c>
      <c r="AO307" s="29">
        <v>235</v>
      </c>
      <c r="AP307" s="29">
        <v>125</v>
      </c>
    </row>
    <row r="308" spans="1:42" x14ac:dyDescent="0.35">
      <c r="A308" s="44">
        <v>37684</v>
      </c>
      <c r="B308" s="29">
        <v>100554</v>
      </c>
      <c r="C308" s="285">
        <v>771.2</v>
      </c>
      <c r="D308" s="29">
        <v>0.49360000000000004</v>
      </c>
      <c r="E308" s="29">
        <v>11.9</v>
      </c>
      <c r="F308" s="29">
        <v>7.73</v>
      </c>
      <c r="G308" s="29">
        <v>2.4700000000000002</v>
      </c>
      <c r="H308" s="38" t="s">
        <v>112</v>
      </c>
      <c r="I308" s="29">
        <v>0.91</v>
      </c>
      <c r="J308" s="39">
        <v>0</v>
      </c>
      <c r="K308" s="257">
        <v>63</v>
      </c>
      <c r="AO308" s="29">
        <v>235</v>
      </c>
      <c r="AP308" s="29">
        <v>125</v>
      </c>
    </row>
    <row r="309" spans="1:42" x14ac:dyDescent="0.35">
      <c r="A309" s="44">
        <v>37690</v>
      </c>
      <c r="B309" s="29">
        <v>101504</v>
      </c>
      <c r="C309" s="285">
        <v>11</v>
      </c>
      <c r="D309" s="29">
        <v>7.0000000000000001E-3</v>
      </c>
      <c r="E309" s="29">
        <v>14.55</v>
      </c>
      <c r="F309" s="29">
        <v>7.36</v>
      </c>
      <c r="G309" s="29">
        <v>1.27</v>
      </c>
      <c r="H309" s="38" t="s">
        <v>112</v>
      </c>
      <c r="I309" s="29">
        <v>0.72</v>
      </c>
      <c r="J309" s="39">
        <v>0</v>
      </c>
      <c r="K309" s="257">
        <v>74</v>
      </c>
      <c r="AO309" s="29">
        <v>235</v>
      </c>
      <c r="AP309" s="29">
        <v>125</v>
      </c>
    </row>
    <row r="310" spans="1:42" s="264" customFormat="1" x14ac:dyDescent="0.35">
      <c r="A310" s="44">
        <v>37692</v>
      </c>
      <c r="B310" s="39">
        <v>95508</v>
      </c>
      <c r="C310" s="286">
        <v>630.79999999999995</v>
      </c>
      <c r="D310" s="39">
        <v>0.40370000000000006</v>
      </c>
      <c r="E310" s="39">
        <v>13.85</v>
      </c>
      <c r="F310" s="39">
        <v>7.61</v>
      </c>
      <c r="G310" s="39">
        <v>2.74</v>
      </c>
      <c r="H310" s="38" t="s">
        <v>112</v>
      </c>
      <c r="I310" s="39">
        <v>0.01</v>
      </c>
      <c r="J310" s="39">
        <v>83.1</v>
      </c>
      <c r="K310" s="264">
        <v>132</v>
      </c>
      <c r="L310" s="288"/>
      <c r="M310" s="289"/>
      <c r="N310" s="47"/>
      <c r="O310" s="264" t="s">
        <v>115</v>
      </c>
      <c r="P310" s="264">
        <v>69.599999999999994</v>
      </c>
      <c r="Q310" s="264" t="s">
        <v>115</v>
      </c>
      <c r="R310" s="264">
        <v>11.1</v>
      </c>
      <c r="S310" s="264" t="s">
        <v>115</v>
      </c>
      <c r="T310" s="264" t="s">
        <v>115</v>
      </c>
      <c r="U310" s="264" t="s">
        <v>115</v>
      </c>
      <c r="V310" s="264" t="s">
        <v>115</v>
      </c>
      <c r="W310" s="264">
        <v>8.1</v>
      </c>
      <c r="X310" s="264">
        <v>55</v>
      </c>
      <c r="Y310" s="264" t="s">
        <v>115</v>
      </c>
      <c r="Z310" s="264">
        <v>3.2</v>
      </c>
      <c r="AA310" s="264" t="s">
        <v>115</v>
      </c>
      <c r="AB310" s="264">
        <v>47</v>
      </c>
      <c r="AC310" s="264" t="s">
        <v>115</v>
      </c>
      <c r="AD310" s="264">
        <v>279</v>
      </c>
      <c r="AE310" s="264" t="s">
        <v>115</v>
      </c>
      <c r="AO310" s="29">
        <v>235</v>
      </c>
      <c r="AP310" s="29">
        <v>125</v>
      </c>
    </row>
    <row r="311" spans="1:42" x14ac:dyDescent="0.35">
      <c r="A311" s="44">
        <v>37704</v>
      </c>
      <c r="B311" s="29">
        <v>94615</v>
      </c>
      <c r="C311" s="285">
        <v>551.5</v>
      </c>
      <c r="D311" s="29">
        <v>0.35299999999999998</v>
      </c>
      <c r="E311" s="29">
        <v>13.86</v>
      </c>
      <c r="F311" s="29">
        <v>7.41</v>
      </c>
      <c r="G311" s="29">
        <v>7.65</v>
      </c>
      <c r="H311" s="38" t="s">
        <v>112</v>
      </c>
      <c r="I311" s="29">
        <v>0.92</v>
      </c>
      <c r="J311" s="29">
        <v>69.400000000000006</v>
      </c>
      <c r="K311" s="257">
        <v>52</v>
      </c>
      <c r="AO311" s="29">
        <v>235</v>
      </c>
      <c r="AP311" s="29">
        <v>125</v>
      </c>
    </row>
    <row r="312" spans="1:42" x14ac:dyDescent="0.35">
      <c r="A312" s="44">
        <v>37706</v>
      </c>
      <c r="B312" s="29">
        <v>104052</v>
      </c>
      <c r="C312" s="285">
        <v>555.79999999999995</v>
      </c>
      <c r="D312" s="29">
        <v>0.35569999999999996</v>
      </c>
      <c r="E312" s="29">
        <v>12.82</v>
      </c>
      <c r="F312" s="29">
        <v>7.87</v>
      </c>
      <c r="G312" s="29">
        <v>9.2100000000000009</v>
      </c>
      <c r="H312" s="38" t="s">
        <v>112</v>
      </c>
      <c r="I312" s="29">
        <v>0.04</v>
      </c>
      <c r="J312" s="29">
        <v>76.400000000000006</v>
      </c>
      <c r="K312" s="257">
        <v>243</v>
      </c>
      <c r="L312" s="287">
        <f>AVERAGE(K308:K312)</f>
        <v>112.8</v>
      </c>
      <c r="M312" s="46">
        <f>GEOMEAN(K308:K312)</f>
        <v>95.093572528940896</v>
      </c>
      <c r="N312" s="47" t="s">
        <v>424</v>
      </c>
      <c r="AO312" s="29">
        <v>235</v>
      </c>
      <c r="AP312" s="29">
        <v>125</v>
      </c>
    </row>
    <row r="313" spans="1:42" x14ac:dyDescent="0.35">
      <c r="A313" s="44">
        <v>37713</v>
      </c>
      <c r="B313" s="29">
        <v>100047</v>
      </c>
      <c r="C313" s="285">
        <v>573.70000000000005</v>
      </c>
      <c r="D313" s="29">
        <v>0.36720000000000003</v>
      </c>
      <c r="E313" s="29">
        <v>10.23</v>
      </c>
      <c r="F313" s="29">
        <v>7.56</v>
      </c>
      <c r="G313" s="29">
        <v>10.64</v>
      </c>
      <c r="H313" s="38" t="s">
        <v>112</v>
      </c>
      <c r="I313" s="29">
        <v>1.22</v>
      </c>
      <c r="J313" s="39">
        <v>0</v>
      </c>
      <c r="K313" s="257">
        <v>63</v>
      </c>
      <c r="AO313" s="29">
        <v>235</v>
      </c>
      <c r="AP313" s="29">
        <v>125</v>
      </c>
    </row>
    <row r="314" spans="1:42" x14ac:dyDescent="0.35">
      <c r="A314" s="44">
        <v>37721</v>
      </c>
      <c r="B314" s="29">
        <v>93658</v>
      </c>
      <c r="C314" s="285">
        <v>603</v>
      </c>
      <c r="D314" s="29">
        <v>0.38590000000000002</v>
      </c>
      <c r="E314" s="29">
        <v>11.28</v>
      </c>
      <c r="F314" s="29">
        <v>7.44</v>
      </c>
      <c r="G314" s="29">
        <v>7.59</v>
      </c>
      <c r="H314" s="38" t="s">
        <v>112</v>
      </c>
      <c r="I314" s="29">
        <v>0.41</v>
      </c>
      <c r="J314" s="39">
        <v>0</v>
      </c>
      <c r="K314" s="257">
        <v>52</v>
      </c>
      <c r="AO314" s="29">
        <v>235</v>
      </c>
      <c r="AP314" s="29">
        <v>125</v>
      </c>
    </row>
    <row r="315" spans="1:42" x14ac:dyDescent="0.35">
      <c r="A315" s="44">
        <v>37726</v>
      </c>
      <c r="B315" s="29">
        <v>91947</v>
      </c>
      <c r="C315" s="285">
        <v>593.1</v>
      </c>
      <c r="D315" s="29">
        <v>0.37959999999999999</v>
      </c>
      <c r="E315" s="29">
        <v>9.33</v>
      </c>
      <c r="F315" s="29">
        <v>7.94</v>
      </c>
      <c r="G315" s="29">
        <v>14.26</v>
      </c>
      <c r="H315" s="38" t="s">
        <v>112</v>
      </c>
      <c r="I315" s="29">
        <v>1</v>
      </c>
      <c r="J315" s="29">
        <v>82.2</v>
      </c>
      <c r="K315" s="257">
        <v>98</v>
      </c>
      <c r="AO315" s="29">
        <v>235</v>
      </c>
      <c r="AP315" s="29">
        <v>125</v>
      </c>
    </row>
    <row r="316" spans="1:42" x14ac:dyDescent="0.35">
      <c r="A316" s="44">
        <v>37732</v>
      </c>
      <c r="B316" s="29">
        <v>93437</v>
      </c>
      <c r="C316" s="285">
        <v>621.20000000000005</v>
      </c>
      <c r="D316" s="29">
        <v>0.39759999999999995</v>
      </c>
      <c r="E316" s="29">
        <v>9.2899999999999991</v>
      </c>
      <c r="F316" s="29">
        <v>7.96</v>
      </c>
      <c r="G316" s="29">
        <v>15.11</v>
      </c>
      <c r="H316" s="38" t="s">
        <v>112</v>
      </c>
      <c r="I316" s="29">
        <v>0.51</v>
      </c>
      <c r="J316" s="29">
        <v>100</v>
      </c>
      <c r="K316" s="257">
        <v>504</v>
      </c>
      <c r="AO316" s="29">
        <v>235</v>
      </c>
      <c r="AP316" s="29">
        <v>125</v>
      </c>
    </row>
    <row r="317" spans="1:42" x14ac:dyDescent="0.35">
      <c r="A317" s="44">
        <v>37739</v>
      </c>
      <c r="B317" s="29">
        <v>93204</v>
      </c>
      <c r="C317" s="285">
        <v>604.29999999999995</v>
      </c>
      <c r="D317" s="29">
        <v>0.38670000000000004</v>
      </c>
      <c r="E317" s="29">
        <v>9.7200000000000006</v>
      </c>
      <c r="F317" s="29">
        <v>7.99</v>
      </c>
      <c r="G317" s="29">
        <v>15.09</v>
      </c>
      <c r="H317" s="38" t="s">
        <v>112</v>
      </c>
      <c r="I317" s="29">
        <v>0.63</v>
      </c>
      <c r="J317" s="29">
        <v>97.5</v>
      </c>
      <c r="K317" s="257">
        <v>243</v>
      </c>
      <c r="L317" s="287">
        <f>AVERAGE(K313:K317)</f>
        <v>192</v>
      </c>
      <c r="M317" s="46">
        <f>GEOMEAN(K313:K317)</f>
        <v>131.49866862095493</v>
      </c>
      <c r="N317" s="47" t="s">
        <v>425</v>
      </c>
      <c r="AO317" s="29">
        <v>235</v>
      </c>
      <c r="AP317" s="29">
        <v>125</v>
      </c>
    </row>
    <row r="318" spans="1:42" x14ac:dyDescent="0.35">
      <c r="A318" s="44">
        <v>37749</v>
      </c>
      <c r="B318" s="29">
        <v>91915</v>
      </c>
      <c r="C318" s="39" t="s">
        <v>119</v>
      </c>
      <c r="D318" s="39" t="s">
        <v>119</v>
      </c>
      <c r="E318" s="39" t="s">
        <v>119</v>
      </c>
      <c r="F318" s="39" t="s">
        <v>119</v>
      </c>
      <c r="G318" s="39" t="s">
        <v>119</v>
      </c>
      <c r="H318" s="38" t="s">
        <v>112</v>
      </c>
      <c r="I318" s="39" t="s">
        <v>119</v>
      </c>
      <c r="J318" s="29">
        <v>82.4</v>
      </c>
      <c r="K318" s="257">
        <v>521</v>
      </c>
      <c r="AO318" s="29">
        <v>235</v>
      </c>
      <c r="AP318" s="29">
        <v>125</v>
      </c>
    </row>
    <row r="319" spans="1:42" x14ac:dyDescent="0.35">
      <c r="A319" s="44">
        <v>37753</v>
      </c>
      <c r="B319" s="29"/>
      <c r="C319" s="39" t="s">
        <v>119</v>
      </c>
      <c r="D319" s="39" t="s">
        <v>119</v>
      </c>
      <c r="E319" s="39" t="s">
        <v>119</v>
      </c>
      <c r="F319" s="39" t="s">
        <v>119</v>
      </c>
      <c r="G319" s="39" t="s">
        <v>119</v>
      </c>
      <c r="H319" s="38" t="s">
        <v>112</v>
      </c>
      <c r="I319" s="39" t="s">
        <v>119</v>
      </c>
      <c r="J319" s="39">
        <v>0</v>
      </c>
      <c r="K319" s="257">
        <v>5171</v>
      </c>
      <c r="AO319" s="29">
        <v>235</v>
      </c>
      <c r="AP319" s="29">
        <v>125</v>
      </c>
    </row>
    <row r="320" spans="1:42" x14ac:dyDescent="0.35">
      <c r="A320" s="44">
        <v>37756</v>
      </c>
      <c r="B320" s="29">
        <v>95112</v>
      </c>
      <c r="C320" s="285">
        <v>1148</v>
      </c>
      <c r="D320" s="29">
        <v>0.73499999999999999</v>
      </c>
      <c r="E320" s="39" t="s">
        <v>119</v>
      </c>
      <c r="F320" s="29">
        <v>8.1199999999999992</v>
      </c>
      <c r="G320" s="39" t="s">
        <v>119</v>
      </c>
      <c r="H320" s="38" t="s">
        <v>112</v>
      </c>
      <c r="I320" s="29">
        <v>3.31</v>
      </c>
      <c r="J320" s="29">
        <v>82.8</v>
      </c>
      <c r="K320" s="257">
        <v>907</v>
      </c>
      <c r="AO320" s="29">
        <v>235</v>
      </c>
      <c r="AP320" s="29">
        <v>125</v>
      </c>
    </row>
    <row r="321" spans="1:252" x14ac:dyDescent="0.35">
      <c r="A321" s="44">
        <v>37762</v>
      </c>
      <c r="B321" s="29">
        <v>101639</v>
      </c>
      <c r="C321" s="285">
        <v>524</v>
      </c>
      <c r="D321" s="29">
        <v>0.33599999999999997</v>
      </c>
      <c r="E321" s="29">
        <v>9.16</v>
      </c>
      <c r="F321" s="29">
        <v>8.01</v>
      </c>
      <c r="G321" s="29">
        <v>16</v>
      </c>
      <c r="H321" s="38" t="s">
        <v>112</v>
      </c>
      <c r="I321" s="29">
        <v>0.9</v>
      </c>
      <c r="J321" s="39">
        <v>0</v>
      </c>
      <c r="K321" s="257">
        <v>189</v>
      </c>
      <c r="AO321" s="29">
        <v>235</v>
      </c>
      <c r="AP321" s="29">
        <v>125</v>
      </c>
    </row>
    <row r="322" spans="1:252" x14ac:dyDescent="0.35">
      <c r="A322" s="44">
        <v>37770</v>
      </c>
      <c r="B322" s="29">
        <v>95249</v>
      </c>
      <c r="C322" s="285">
        <v>559</v>
      </c>
      <c r="D322" s="29">
        <v>0.35799999999999998</v>
      </c>
      <c r="E322" s="29">
        <v>7.79</v>
      </c>
      <c r="F322" s="29">
        <v>7.9</v>
      </c>
      <c r="G322" s="29">
        <v>17.63</v>
      </c>
      <c r="H322" s="38" t="s">
        <v>112</v>
      </c>
      <c r="I322" s="29">
        <v>0</v>
      </c>
      <c r="J322" s="29">
        <v>7.9</v>
      </c>
      <c r="K322" s="257">
        <v>6867</v>
      </c>
      <c r="L322" s="287">
        <f>AVERAGE(K318:K322)</f>
        <v>2731</v>
      </c>
      <c r="M322" s="46">
        <f>GEOMEAN(K318:K322)</f>
        <v>1259.649387821152</v>
      </c>
      <c r="N322" s="47" t="s">
        <v>426</v>
      </c>
      <c r="AO322" s="29">
        <v>235</v>
      </c>
      <c r="AP322" s="29">
        <v>125</v>
      </c>
    </row>
    <row r="323" spans="1:252" x14ac:dyDescent="0.35">
      <c r="A323" s="44">
        <v>37775</v>
      </c>
      <c r="B323" s="29">
        <v>101127</v>
      </c>
      <c r="C323" s="285">
        <v>565</v>
      </c>
      <c r="D323" s="29">
        <v>0.36099999999999999</v>
      </c>
      <c r="E323" s="29">
        <v>7.3</v>
      </c>
      <c r="F323" s="29">
        <v>7.85</v>
      </c>
      <c r="G323" s="29">
        <v>16.399999999999999</v>
      </c>
      <c r="H323" s="38" t="s">
        <v>112</v>
      </c>
      <c r="I323" s="29">
        <v>1</v>
      </c>
      <c r="J323" s="29">
        <v>7.9</v>
      </c>
      <c r="K323" s="257">
        <v>677</v>
      </c>
      <c r="O323" s="264" t="s">
        <v>115</v>
      </c>
      <c r="P323" s="264">
        <v>68.2</v>
      </c>
      <c r="Q323" s="264" t="s">
        <v>115</v>
      </c>
      <c r="R323" s="264" t="s">
        <v>115</v>
      </c>
      <c r="S323" s="264" t="s">
        <v>115</v>
      </c>
      <c r="T323" s="264" t="s">
        <v>115</v>
      </c>
      <c r="U323" s="264" t="s">
        <v>115</v>
      </c>
      <c r="V323" s="264" t="s">
        <v>115</v>
      </c>
      <c r="W323" s="264" t="s">
        <v>115</v>
      </c>
      <c r="X323" s="264">
        <v>39</v>
      </c>
      <c r="Y323" s="264" t="s">
        <v>115</v>
      </c>
      <c r="Z323" s="264">
        <v>1.8</v>
      </c>
      <c r="AA323" s="264" t="s">
        <v>115</v>
      </c>
      <c r="AB323" s="264">
        <v>36</v>
      </c>
      <c r="AC323" s="264" t="s">
        <v>115</v>
      </c>
      <c r="AD323" s="264">
        <v>256</v>
      </c>
      <c r="AE323" s="264" t="s">
        <v>115</v>
      </c>
      <c r="AF323" s="264"/>
      <c r="AG323" s="264"/>
      <c r="AH323" s="264"/>
      <c r="AI323" s="264"/>
      <c r="AL323" s="264"/>
      <c r="AM323" s="264"/>
      <c r="AN323" s="264"/>
      <c r="AO323" s="29">
        <v>235</v>
      </c>
      <c r="AP323" s="29">
        <v>125</v>
      </c>
      <c r="AQ323" s="264"/>
      <c r="AR323" s="264"/>
      <c r="AS323" s="264"/>
      <c r="AT323" s="264"/>
      <c r="AU323" s="264"/>
      <c r="AV323" s="264"/>
      <c r="AW323" s="264"/>
      <c r="AX323" s="264"/>
      <c r="AY323" s="264"/>
      <c r="AZ323" s="264"/>
      <c r="BA323" s="264"/>
      <c r="BB323" s="264"/>
      <c r="BC323" s="264"/>
      <c r="BD323" s="264"/>
      <c r="BE323" s="264"/>
      <c r="BF323" s="264"/>
      <c r="BG323" s="264"/>
      <c r="BH323" s="264"/>
      <c r="BI323" s="264"/>
      <c r="BJ323" s="264"/>
      <c r="BK323" s="264"/>
      <c r="BL323" s="264"/>
      <c r="BM323" s="264"/>
      <c r="BN323" s="264"/>
      <c r="BO323" s="264"/>
      <c r="BP323" s="264"/>
      <c r="BQ323" s="264"/>
      <c r="BR323" s="264"/>
      <c r="BS323" s="264"/>
      <c r="BT323" s="264"/>
      <c r="BU323" s="264"/>
      <c r="BV323" s="264"/>
      <c r="BW323" s="264"/>
      <c r="BX323" s="264"/>
      <c r="BY323" s="264"/>
      <c r="BZ323" s="264"/>
      <c r="CA323" s="264"/>
      <c r="CB323" s="264"/>
      <c r="CC323" s="264"/>
      <c r="CD323" s="264"/>
      <c r="CE323" s="264"/>
      <c r="CF323" s="264"/>
      <c r="CG323" s="264"/>
      <c r="CH323" s="264"/>
      <c r="CI323" s="264"/>
      <c r="CJ323" s="264"/>
      <c r="CK323" s="264"/>
      <c r="CL323" s="264"/>
      <c r="CM323" s="264"/>
      <c r="CN323" s="264"/>
      <c r="CO323" s="264"/>
      <c r="CP323" s="264"/>
      <c r="CQ323" s="264"/>
      <c r="CR323" s="264"/>
      <c r="CS323" s="264"/>
      <c r="CT323" s="264"/>
      <c r="CU323" s="264"/>
      <c r="CV323" s="264"/>
      <c r="CW323" s="264"/>
      <c r="CX323" s="264"/>
      <c r="CY323" s="264"/>
      <c r="CZ323" s="264"/>
      <c r="DA323" s="264"/>
      <c r="DB323" s="264"/>
      <c r="DC323" s="264"/>
      <c r="DD323" s="264"/>
      <c r="DE323" s="264"/>
      <c r="DF323" s="264"/>
      <c r="DG323" s="264"/>
      <c r="DH323" s="264"/>
      <c r="DI323" s="264"/>
      <c r="DJ323" s="264"/>
      <c r="DK323" s="264"/>
      <c r="DL323" s="264"/>
      <c r="DM323" s="264"/>
      <c r="DN323" s="264"/>
      <c r="DO323" s="264"/>
      <c r="DP323" s="264"/>
      <c r="DQ323" s="264"/>
      <c r="DR323" s="264"/>
      <c r="DS323" s="264"/>
      <c r="DT323" s="264"/>
      <c r="DU323" s="264"/>
      <c r="DV323" s="264"/>
      <c r="DW323" s="264"/>
      <c r="DX323" s="264"/>
      <c r="DY323" s="264"/>
      <c r="DZ323" s="264"/>
      <c r="EA323" s="264"/>
      <c r="EB323" s="264"/>
      <c r="EC323" s="264"/>
      <c r="ED323" s="264"/>
      <c r="EE323" s="264"/>
      <c r="EF323" s="264"/>
      <c r="EG323" s="264"/>
      <c r="EH323" s="264"/>
      <c r="EI323" s="264"/>
      <c r="EJ323" s="264"/>
      <c r="EK323" s="264"/>
      <c r="EL323" s="264"/>
      <c r="EM323" s="264"/>
      <c r="EN323" s="264"/>
      <c r="EO323" s="264"/>
      <c r="EP323" s="264"/>
      <c r="EQ323" s="264"/>
      <c r="ER323" s="264"/>
      <c r="ES323" s="264"/>
      <c r="ET323" s="264"/>
      <c r="EU323" s="264"/>
      <c r="EV323" s="264"/>
      <c r="EW323" s="264"/>
      <c r="EX323" s="264"/>
      <c r="EY323" s="264"/>
      <c r="EZ323" s="264"/>
      <c r="FA323" s="264"/>
      <c r="FB323" s="264"/>
      <c r="FC323" s="264"/>
      <c r="FD323" s="264"/>
      <c r="FE323" s="264"/>
      <c r="FF323" s="264"/>
      <c r="FG323" s="264"/>
      <c r="FH323" s="264"/>
      <c r="FI323" s="264"/>
      <c r="FJ323" s="264"/>
      <c r="FK323" s="264"/>
      <c r="FL323" s="264"/>
      <c r="FM323" s="264"/>
      <c r="FN323" s="264"/>
      <c r="FO323" s="264"/>
      <c r="FP323" s="264"/>
      <c r="FQ323" s="264"/>
      <c r="FR323" s="264"/>
      <c r="FS323" s="264"/>
      <c r="FT323" s="264"/>
      <c r="FU323" s="264"/>
      <c r="FV323" s="264"/>
      <c r="FW323" s="264"/>
      <c r="FX323" s="264"/>
      <c r="FY323" s="264"/>
      <c r="FZ323" s="264"/>
      <c r="GA323" s="264"/>
      <c r="GB323" s="264"/>
      <c r="GC323" s="264"/>
      <c r="GD323" s="264"/>
      <c r="GE323" s="264"/>
      <c r="GF323" s="264"/>
      <c r="GG323" s="264"/>
      <c r="GH323" s="264"/>
      <c r="GI323" s="264"/>
      <c r="GJ323" s="264"/>
      <c r="GK323" s="264"/>
      <c r="GL323" s="264"/>
      <c r="GM323" s="264"/>
      <c r="GN323" s="264"/>
      <c r="GO323" s="264"/>
      <c r="GP323" s="264"/>
      <c r="GQ323" s="264"/>
      <c r="GR323" s="264"/>
      <c r="GS323" s="264"/>
      <c r="GT323" s="264"/>
      <c r="GU323" s="264"/>
      <c r="GV323" s="264"/>
      <c r="GW323" s="264"/>
      <c r="GX323" s="264"/>
      <c r="GY323" s="264"/>
      <c r="GZ323" s="264"/>
      <c r="HA323" s="264"/>
      <c r="HB323" s="264"/>
      <c r="HC323" s="264"/>
      <c r="HD323" s="264"/>
      <c r="HE323" s="264"/>
      <c r="HF323" s="264"/>
      <c r="HG323" s="264"/>
      <c r="HH323" s="264"/>
      <c r="HI323" s="264"/>
      <c r="HJ323" s="264"/>
      <c r="HK323" s="264"/>
      <c r="HL323" s="264"/>
      <c r="HM323" s="264"/>
      <c r="HN323" s="264"/>
      <c r="HO323" s="264"/>
      <c r="HP323" s="264"/>
      <c r="HQ323" s="264"/>
      <c r="HR323" s="264"/>
      <c r="HS323" s="264"/>
      <c r="HT323" s="264"/>
      <c r="HU323" s="264"/>
      <c r="HV323" s="264"/>
      <c r="HW323" s="264"/>
      <c r="HX323" s="264"/>
      <c r="HY323" s="264"/>
      <c r="HZ323" s="264"/>
      <c r="IA323" s="264"/>
      <c r="IB323" s="264"/>
      <c r="IC323" s="264"/>
      <c r="ID323" s="264"/>
      <c r="IE323" s="264"/>
      <c r="IF323" s="264"/>
      <c r="IG323" s="264"/>
      <c r="IH323" s="264"/>
      <c r="II323" s="264"/>
      <c r="IJ323" s="264"/>
      <c r="IK323" s="264"/>
      <c r="IL323" s="264"/>
      <c r="IM323" s="264"/>
      <c r="IN323" s="264"/>
      <c r="IO323" s="264"/>
      <c r="IP323" s="264"/>
      <c r="IQ323" s="264"/>
      <c r="IR323" s="264"/>
    </row>
    <row r="324" spans="1:252" x14ac:dyDescent="0.35">
      <c r="A324" s="44">
        <v>37784</v>
      </c>
      <c r="B324" s="29">
        <v>95310</v>
      </c>
      <c r="C324" s="285">
        <v>566</v>
      </c>
      <c r="D324" s="29">
        <v>0.36200000000000004</v>
      </c>
      <c r="E324" s="29">
        <v>8.76</v>
      </c>
      <c r="F324" s="29">
        <v>7.92</v>
      </c>
      <c r="G324" s="29">
        <v>20.16</v>
      </c>
      <c r="H324" s="38" t="s">
        <v>112</v>
      </c>
      <c r="I324" s="29">
        <v>0.4</v>
      </c>
      <c r="J324" s="29">
        <v>7.9</v>
      </c>
      <c r="K324" s="257">
        <v>12033</v>
      </c>
      <c r="AO324" s="29">
        <v>235</v>
      </c>
      <c r="AP324" s="29">
        <v>125</v>
      </c>
    </row>
    <row r="325" spans="1:252" x14ac:dyDescent="0.35">
      <c r="A325" s="44">
        <v>37788</v>
      </c>
      <c r="B325" s="29">
        <v>103534</v>
      </c>
      <c r="C325" s="285">
        <v>533.9</v>
      </c>
      <c r="D325" s="29">
        <v>0.3417</v>
      </c>
      <c r="E325" s="29">
        <v>8.34</v>
      </c>
      <c r="F325" s="29">
        <v>7.79</v>
      </c>
      <c r="G325" s="29">
        <v>21.78</v>
      </c>
      <c r="H325" s="38" t="s">
        <v>112</v>
      </c>
      <c r="I325" s="29">
        <v>1.53</v>
      </c>
      <c r="J325" s="39">
        <v>0</v>
      </c>
      <c r="K325" s="257">
        <v>512</v>
      </c>
      <c r="AO325" s="29">
        <v>235</v>
      </c>
      <c r="AP325" s="29">
        <v>125</v>
      </c>
    </row>
    <row r="326" spans="1:252" x14ac:dyDescent="0.35">
      <c r="A326" s="44">
        <v>37791</v>
      </c>
      <c r="B326" s="29">
        <v>93804</v>
      </c>
      <c r="C326" s="285">
        <v>584.5</v>
      </c>
      <c r="D326" s="29">
        <v>0.37409999999999999</v>
      </c>
      <c r="E326" s="29">
        <v>7.13</v>
      </c>
      <c r="F326" s="29">
        <v>7.66</v>
      </c>
      <c r="G326" s="29">
        <v>23.09</v>
      </c>
      <c r="H326" s="38" t="s">
        <v>112</v>
      </c>
      <c r="I326" s="29">
        <v>1.62</v>
      </c>
      <c r="J326" s="39">
        <v>0</v>
      </c>
      <c r="K326" s="257">
        <v>183</v>
      </c>
      <c r="AO326" s="29">
        <v>235</v>
      </c>
      <c r="AP326" s="29">
        <v>125</v>
      </c>
    </row>
    <row r="327" spans="1:252" x14ac:dyDescent="0.35">
      <c r="A327" s="44">
        <v>37798</v>
      </c>
      <c r="B327" s="29">
        <v>95936</v>
      </c>
      <c r="C327" s="285">
        <v>654.29999999999995</v>
      </c>
      <c r="D327" s="29">
        <v>0.41880000000000001</v>
      </c>
      <c r="E327" s="29">
        <v>6.31</v>
      </c>
      <c r="F327" s="29">
        <v>7.47</v>
      </c>
      <c r="G327" s="29">
        <v>24</v>
      </c>
      <c r="H327" s="38" t="s">
        <v>112</v>
      </c>
      <c r="I327" s="29">
        <v>1.25</v>
      </c>
      <c r="J327" s="29">
        <v>0</v>
      </c>
      <c r="K327" s="257">
        <v>364</v>
      </c>
      <c r="L327" s="257">
        <f>AVERAGE(K323:K327)</f>
        <v>2753.8</v>
      </c>
      <c r="M327" s="46">
        <f>GEOMEAN(K323:K327)</f>
        <v>774.02859284965496</v>
      </c>
      <c r="N327" s="47" t="s">
        <v>427</v>
      </c>
      <c r="AO327" s="29">
        <v>235</v>
      </c>
      <c r="AP327" s="29">
        <v>125</v>
      </c>
    </row>
    <row r="328" spans="1:252" x14ac:dyDescent="0.35">
      <c r="A328" s="44">
        <v>37804</v>
      </c>
      <c r="B328" s="29">
        <v>91632</v>
      </c>
      <c r="C328" s="285">
        <v>657.2</v>
      </c>
      <c r="D328" s="29">
        <v>0.42059999999999997</v>
      </c>
      <c r="E328" s="29">
        <v>4.8899999999999997</v>
      </c>
      <c r="F328" s="29">
        <v>7.23</v>
      </c>
      <c r="G328" s="29">
        <v>22.98</v>
      </c>
      <c r="H328" s="38" t="s">
        <v>112</v>
      </c>
      <c r="I328" s="29">
        <v>0.14000000000000001</v>
      </c>
      <c r="J328" s="29">
        <v>0</v>
      </c>
      <c r="K328" s="29">
        <v>24192</v>
      </c>
      <c r="AO328" s="29">
        <v>235</v>
      </c>
      <c r="AP328" s="29">
        <v>125</v>
      </c>
    </row>
    <row r="329" spans="1:252" x14ac:dyDescent="0.35">
      <c r="A329" s="44">
        <v>37810</v>
      </c>
      <c r="B329" s="29">
        <v>91714</v>
      </c>
      <c r="C329" s="285">
        <v>382.5</v>
      </c>
      <c r="D329" s="29">
        <v>0.24479999999999999</v>
      </c>
      <c r="E329" s="29">
        <v>7.37</v>
      </c>
      <c r="F329" s="29">
        <v>7.54</v>
      </c>
      <c r="G329" s="29">
        <v>25.05</v>
      </c>
      <c r="H329" s="38" t="s">
        <v>112</v>
      </c>
      <c r="I329" s="29">
        <v>0.21</v>
      </c>
      <c r="J329" s="29">
        <v>0</v>
      </c>
      <c r="K329" s="257">
        <v>546</v>
      </c>
      <c r="AO329" s="29">
        <v>235</v>
      </c>
      <c r="AP329" s="29">
        <v>125</v>
      </c>
    </row>
    <row r="330" spans="1:252" x14ac:dyDescent="0.35">
      <c r="A330" s="44">
        <v>37818</v>
      </c>
      <c r="B330" s="29">
        <v>92248</v>
      </c>
      <c r="C330" s="285">
        <v>361.9</v>
      </c>
      <c r="D330" s="29">
        <v>0.2316</v>
      </c>
      <c r="E330" s="29">
        <v>8.09</v>
      </c>
      <c r="F330" s="29">
        <v>7.65</v>
      </c>
      <c r="G330" s="29">
        <v>22.78</v>
      </c>
      <c r="H330" s="38" t="s">
        <v>112</v>
      </c>
      <c r="I330" s="29">
        <v>0.08</v>
      </c>
      <c r="J330" s="29">
        <v>0</v>
      </c>
      <c r="K330" s="257">
        <v>1046</v>
      </c>
      <c r="AO330" s="29">
        <v>235</v>
      </c>
      <c r="AP330" s="29">
        <v>125</v>
      </c>
    </row>
    <row r="331" spans="1:252" x14ac:dyDescent="0.35">
      <c r="A331" s="44">
        <v>37824</v>
      </c>
      <c r="B331" s="29">
        <v>100205</v>
      </c>
      <c r="C331" s="285">
        <v>454</v>
      </c>
      <c r="D331" s="29">
        <v>0.28999999999999998</v>
      </c>
      <c r="E331" s="29">
        <v>8.0399999999999991</v>
      </c>
      <c r="F331" s="29">
        <v>7.95</v>
      </c>
      <c r="G331" s="29">
        <v>23.18</v>
      </c>
      <c r="H331" s="38" t="s">
        <v>112</v>
      </c>
      <c r="I331" s="29">
        <v>4.8</v>
      </c>
      <c r="J331" s="29">
        <v>7.9</v>
      </c>
      <c r="K331" s="257">
        <v>538</v>
      </c>
      <c r="AO331" s="29">
        <v>235</v>
      </c>
      <c r="AP331" s="29">
        <v>125</v>
      </c>
    </row>
    <row r="332" spans="1:252" x14ac:dyDescent="0.35">
      <c r="A332" s="44">
        <v>37830</v>
      </c>
      <c r="B332" s="29">
        <v>103538</v>
      </c>
      <c r="C332" s="285">
        <v>498</v>
      </c>
      <c r="D332" s="29">
        <v>0.31899999999999995</v>
      </c>
      <c r="E332" s="29">
        <v>6.98</v>
      </c>
      <c r="F332" s="29">
        <v>7.92</v>
      </c>
      <c r="G332" s="29">
        <v>23.48</v>
      </c>
      <c r="H332" s="38" t="s">
        <v>112</v>
      </c>
      <c r="I332" s="29">
        <v>0.9</v>
      </c>
      <c r="J332" s="29">
        <v>7.7</v>
      </c>
      <c r="K332" s="257">
        <v>5172</v>
      </c>
      <c r="L332" s="257">
        <f>AVERAGE(K328:K332)</f>
        <v>6298.8</v>
      </c>
      <c r="M332" s="46">
        <f>GEOMEAN(K328:K332)</f>
        <v>2074.7576691241316</v>
      </c>
      <c r="N332" s="47" t="s">
        <v>428</v>
      </c>
      <c r="AO332" s="29">
        <v>235</v>
      </c>
      <c r="AP332" s="29">
        <v>125</v>
      </c>
    </row>
    <row r="333" spans="1:252" x14ac:dyDescent="0.35">
      <c r="A333" s="44">
        <v>37838</v>
      </c>
      <c r="B333" s="29">
        <v>92937</v>
      </c>
      <c r="C333" s="285">
        <v>451.6</v>
      </c>
      <c r="D333" s="29">
        <v>0.28899999999999998</v>
      </c>
      <c r="E333" s="29">
        <v>7.09</v>
      </c>
      <c r="F333" s="29">
        <v>7.97</v>
      </c>
      <c r="G333" s="29">
        <v>22.96</v>
      </c>
      <c r="H333" s="38" t="s">
        <v>112</v>
      </c>
      <c r="I333" s="29">
        <v>1.03</v>
      </c>
      <c r="J333" s="29">
        <v>79.900000000000006</v>
      </c>
      <c r="K333" s="257">
        <v>1785</v>
      </c>
      <c r="AO333" s="29">
        <v>235</v>
      </c>
      <c r="AP333" s="29">
        <v>125</v>
      </c>
    </row>
    <row r="334" spans="1:252" x14ac:dyDescent="0.35">
      <c r="A334" s="44">
        <v>37844</v>
      </c>
      <c r="B334" s="29">
        <v>102218</v>
      </c>
      <c r="C334" s="285">
        <v>468.5</v>
      </c>
      <c r="D334" s="29">
        <v>0.29970000000000002</v>
      </c>
      <c r="E334" s="29">
        <v>7.91</v>
      </c>
      <c r="F334" s="29">
        <v>7.65</v>
      </c>
      <c r="G334" s="29">
        <v>23.8</v>
      </c>
      <c r="H334" s="38" t="s">
        <v>112</v>
      </c>
      <c r="I334" s="29">
        <v>0.75</v>
      </c>
      <c r="J334" s="29">
        <v>0</v>
      </c>
      <c r="K334" s="257">
        <v>512</v>
      </c>
      <c r="AO334" s="29">
        <v>235</v>
      </c>
      <c r="AP334" s="29">
        <v>125</v>
      </c>
    </row>
    <row r="335" spans="1:252" x14ac:dyDescent="0.35">
      <c r="A335" s="44">
        <v>37852</v>
      </c>
      <c r="B335" s="29">
        <v>90255</v>
      </c>
      <c r="C335" s="285">
        <v>565</v>
      </c>
      <c r="D335" s="29">
        <v>0.36159999999999998</v>
      </c>
      <c r="E335" s="29">
        <v>6.21</v>
      </c>
      <c r="F335" s="29">
        <v>7.76</v>
      </c>
      <c r="G335" s="29">
        <v>22.8</v>
      </c>
      <c r="H335" s="38" t="s">
        <v>112</v>
      </c>
      <c r="I335" s="29">
        <v>1.21</v>
      </c>
      <c r="J335" s="29">
        <v>0</v>
      </c>
      <c r="K335" s="257">
        <v>292</v>
      </c>
      <c r="AO335" s="29">
        <v>235</v>
      </c>
      <c r="AP335" s="29">
        <v>125</v>
      </c>
    </row>
    <row r="336" spans="1:252" x14ac:dyDescent="0.35">
      <c r="A336" s="44">
        <v>37854</v>
      </c>
      <c r="B336" s="29">
        <v>94710</v>
      </c>
      <c r="C336" s="285">
        <v>596</v>
      </c>
      <c r="D336" s="29">
        <v>0.38200000000000001</v>
      </c>
      <c r="E336" s="29">
        <v>6.34</v>
      </c>
      <c r="F336" s="29">
        <v>7.72</v>
      </c>
      <c r="G336" s="29">
        <v>23.34</v>
      </c>
      <c r="H336" s="38" t="s">
        <v>112</v>
      </c>
      <c r="I336" s="29">
        <v>0.8</v>
      </c>
      <c r="J336" s="29">
        <v>7.9</v>
      </c>
      <c r="K336" s="257">
        <v>246</v>
      </c>
      <c r="AO336" s="29">
        <v>235</v>
      </c>
      <c r="AP336" s="29">
        <v>125</v>
      </c>
    </row>
    <row r="337" spans="1:42" x14ac:dyDescent="0.35">
      <c r="A337" s="44">
        <v>37861</v>
      </c>
      <c r="B337" s="29">
        <v>95109</v>
      </c>
      <c r="C337" s="285">
        <v>490.2</v>
      </c>
      <c r="D337" s="29">
        <v>0.31370000000000003</v>
      </c>
      <c r="E337" s="29">
        <v>5.89</v>
      </c>
      <c r="F337" s="29">
        <v>7.37</v>
      </c>
      <c r="G337" s="29">
        <v>24.15</v>
      </c>
      <c r="H337" s="38" t="s">
        <v>112</v>
      </c>
      <c r="I337" s="29">
        <v>1.22</v>
      </c>
      <c r="J337" s="29">
        <v>99</v>
      </c>
      <c r="K337" s="257">
        <v>24192</v>
      </c>
      <c r="L337" s="257">
        <f>AVERAGE(K333:K337)</f>
        <v>5405.4</v>
      </c>
      <c r="M337" s="46">
        <f>GEOMEAN(K333:K337)</f>
        <v>1096.9316886585036</v>
      </c>
      <c r="N337" s="47" t="s">
        <v>429</v>
      </c>
      <c r="AO337" s="29">
        <v>235</v>
      </c>
      <c r="AP337" s="29">
        <v>125</v>
      </c>
    </row>
    <row r="338" spans="1:42" x14ac:dyDescent="0.35">
      <c r="A338" s="44">
        <v>37868</v>
      </c>
      <c r="B338" s="29">
        <v>95928</v>
      </c>
      <c r="C338" s="285">
        <v>266.89999999999998</v>
      </c>
      <c r="D338" s="29">
        <v>0.17080000000000001</v>
      </c>
      <c r="E338" s="29">
        <v>10.44</v>
      </c>
      <c r="F338" s="29">
        <v>7.38</v>
      </c>
      <c r="G338" s="29">
        <v>17.03</v>
      </c>
      <c r="H338" s="38" t="s">
        <v>112</v>
      </c>
      <c r="I338" s="29">
        <v>0.54</v>
      </c>
      <c r="J338" s="29">
        <v>0</v>
      </c>
      <c r="K338" s="257">
        <v>7701</v>
      </c>
      <c r="O338" s="257" t="s">
        <v>115</v>
      </c>
      <c r="P338" s="257">
        <v>43.2</v>
      </c>
      <c r="Q338" s="264" t="s">
        <v>115</v>
      </c>
      <c r="R338" s="264" t="s">
        <v>115</v>
      </c>
      <c r="S338" s="264" t="s">
        <v>115</v>
      </c>
      <c r="T338" s="264" t="s">
        <v>115</v>
      </c>
      <c r="U338" s="264" t="s">
        <v>115</v>
      </c>
      <c r="V338" s="264" t="s">
        <v>115</v>
      </c>
      <c r="W338" s="264" t="s">
        <v>115</v>
      </c>
      <c r="X338" s="257">
        <v>12</v>
      </c>
      <c r="Y338" s="264" t="s">
        <v>115</v>
      </c>
      <c r="Z338" s="264" t="s">
        <v>115</v>
      </c>
      <c r="AA338" s="264" t="s">
        <v>115</v>
      </c>
      <c r="AB338" s="264">
        <v>13</v>
      </c>
      <c r="AC338" s="264" t="s">
        <v>115</v>
      </c>
      <c r="AD338" s="257">
        <v>152</v>
      </c>
      <c r="AE338" s="264" t="s">
        <v>115</v>
      </c>
      <c r="AF338" s="264"/>
      <c r="AG338" s="264"/>
      <c r="AO338" s="29">
        <v>235</v>
      </c>
      <c r="AP338" s="29">
        <v>125</v>
      </c>
    </row>
    <row r="339" spans="1:42" x14ac:dyDescent="0.35">
      <c r="A339" s="44">
        <v>37872</v>
      </c>
      <c r="B339" s="29">
        <v>102115</v>
      </c>
      <c r="C339" s="285">
        <v>333.3</v>
      </c>
      <c r="D339" s="29">
        <v>0.21329999999999999</v>
      </c>
      <c r="E339" s="29">
        <v>8.4499999999999993</v>
      </c>
      <c r="F339" s="29">
        <v>7.91</v>
      </c>
      <c r="G339" s="29">
        <v>21.55</v>
      </c>
      <c r="H339" s="38" t="s">
        <v>112</v>
      </c>
      <c r="I339" s="29">
        <v>0.38</v>
      </c>
      <c r="J339" s="29">
        <v>93.5</v>
      </c>
      <c r="K339" s="257">
        <v>708</v>
      </c>
      <c r="AO339" s="29">
        <v>235</v>
      </c>
      <c r="AP339" s="29">
        <v>125</v>
      </c>
    </row>
    <row r="340" spans="1:42" x14ac:dyDescent="0.35">
      <c r="A340" s="44">
        <v>37880</v>
      </c>
      <c r="B340" s="29">
        <v>93250</v>
      </c>
      <c r="C340" s="285">
        <v>423.8</v>
      </c>
      <c r="D340" s="29">
        <v>0.2712</v>
      </c>
      <c r="E340" s="29">
        <v>7.95</v>
      </c>
      <c r="F340" s="29">
        <v>7.33</v>
      </c>
      <c r="G340" s="29">
        <v>19.739999999999998</v>
      </c>
      <c r="H340" s="38" t="s">
        <v>112</v>
      </c>
      <c r="I340" s="29">
        <v>0.11</v>
      </c>
      <c r="J340" s="29">
        <v>0</v>
      </c>
      <c r="K340" s="257">
        <v>158</v>
      </c>
      <c r="AO340" s="29">
        <v>235</v>
      </c>
      <c r="AP340" s="29">
        <v>125</v>
      </c>
    </row>
    <row r="341" spans="1:42" x14ac:dyDescent="0.35">
      <c r="A341" s="44">
        <v>37889</v>
      </c>
      <c r="B341" s="29">
        <v>95250</v>
      </c>
      <c r="C341" s="285">
        <v>432</v>
      </c>
      <c r="D341" s="29">
        <v>0.27600000000000002</v>
      </c>
      <c r="E341" s="29">
        <v>10.09</v>
      </c>
      <c r="F341" s="29">
        <v>7.91</v>
      </c>
      <c r="G341" s="29">
        <v>18.87</v>
      </c>
      <c r="H341" s="38" t="s">
        <v>112</v>
      </c>
      <c r="I341" s="29">
        <v>0.5</v>
      </c>
      <c r="J341" s="29">
        <v>7.9</v>
      </c>
      <c r="K341" s="257">
        <v>860</v>
      </c>
      <c r="AO341" s="29">
        <v>235</v>
      </c>
      <c r="AP341" s="29">
        <v>125</v>
      </c>
    </row>
    <row r="342" spans="1:42" x14ac:dyDescent="0.35">
      <c r="A342" s="44">
        <v>37894</v>
      </c>
      <c r="B342" s="29">
        <v>92854</v>
      </c>
      <c r="C342" s="285">
        <v>424.7</v>
      </c>
      <c r="D342" s="29">
        <v>0.27179999999999999</v>
      </c>
      <c r="E342" s="29">
        <v>12.52</v>
      </c>
      <c r="F342" s="29">
        <v>8.0299999999999994</v>
      </c>
      <c r="G342" s="29">
        <v>15.91</v>
      </c>
      <c r="H342" s="38" t="s">
        <v>112</v>
      </c>
      <c r="I342" s="29">
        <v>0.56999999999999995</v>
      </c>
      <c r="J342" s="29">
        <v>44.9</v>
      </c>
      <c r="K342" s="257">
        <v>199</v>
      </c>
      <c r="L342" s="257">
        <f>AVERAGE(K338:K342)</f>
        <v>1925.2</v>
      </c>
      <c r="M342" s="46">
        <f>GEOMEAN(K338:K342)</f>
        <v>681.89546027935592</v>
      </c>
      <c r="N342" s="47" t="s">
        <v>430</v>
      </c>
      <c r="AO342" s="29">
        <v>235</v>
      </c>
      <c r="AP342" s="29">
        <v>125</v>
      </c>
    </row>
    <row r="343" spans="1:42" x14ac:dyDescent="0.35">
      <c r="A343" s="44">
        <v>37896</v>
      </c>
      <c r="B343" s="29">
        <v>100745</v>
      </c>
      <c r="C343" s="285">
        <v>483.7</v>
      </c>
      <c r="D343" s="29">
        <v>0.3095</v>
      </c>
      <c r="E343" s="29">
        <v>9.83</v>
      </c>
      <c r="F343" s="29">
        <v>7.92</v>
      </c>
      <c r="G343" s="29">
        <v>14.03</v>
      </c>
      <c r="H343" s="38" t="s">
        <v>112</v>
      </c>
      <c r="I343" s="29">
        <v>1.21</v>
      </c>
      <c r="J343" s="29">
        <v>0</v>
      </c>
      <c r="K343" s="257">
        <v>95</v>
      </c>
      <c r="AO343" s="29">
        <v>235</v>
      </c>
      <c r="AP343" s="29">
        <v>125</v>
      </c>
    </row>
    <row r="344" spans="1:42" x14ac:dyDescent="0.35">
      <c r="A344" s="44">
        <v>37901</v>
      </c>
      <c r="B344" s="29">
        <v>93157</v>
      </c>
      <c r="C344" s="285">
        <v>531.29999999999995</v>
      </c>
      <c r="D344" s="29">
        <v>0.435</v>
      </c>
      <c r="E344" s="29">
        <v>9.3800000000000008</v>
      </c>
      <c r="F344" s="29">
        <v>7.34</v>
      </c>
      <c r="G344" s="29">
        <v>14.29</v>
      </c>
      <c r="H344" s="38" t="s">
        <v>112</v>
      </c>
      <c r="I344" s="29">
        <v>0.69</v>
      </c>
      <c r="J344" s="29">
        <v>0</v>
      </c>
      <c r="K344" s="257">
        <v>97</v>
      </c>
      <c r="AO344" s="29">
        <v>235</v>
      </c>
      <c r="AP344" s="29">
        <v>125</v>
      </c>
    </row>
    <row r="345" spans="1:42" x14ac:dyDescent="0.35">
      <c r="A345" s="44">
        <v>37907</v>
      </c>
      <c r="B345" s="29">
        <v>102832</v>
      </c>
      <c r="C345" s="285">
        <v>514</v>
      </c>
      <c r="D345" s="29">
        <v>0.32899999999999996</v>
      </c>
      <c r="E345" s="29">
        <v>7.62</v>
      </c>
      <c r="F345" s="29">
        <v>7.28</v>
      </c>
      <c r="G345" s="29">
        <v>15.53</v>
      </c>
      <c r="H345" s="38" t="s">
        <v>112</v>
      </c>
      <c r="I345" s="29">
        <v>3.8</v>
      </c>
      <c r="J345" s="29">
        <v>8.3000000000000007</v>
      </c>
      <c r="K345" s="257">
        <v>213</v>
      </c>
      <c r="AO345" s="29">
        <v>235</v>
      </c>
      <c r="AP345" s="29">
        <v>125</v>
      </c>
    </row>
    <row r="346" spans="1:42" x14ac:dyDescent="0.35">
      <c r="A346" s="44">
        <v>37915</v>
      </c>
      <c r="B346" s="29">
        <v>101027</v>
      </c>
      <c r="C346" s="39" t="s">
        <v>119</v>
      </c>
      <c r="D346" s="39" t="s">
        <v>119</v>
      </c>
      <c r="E346" s="39" t="s">
        <v>119</v>
      </c>
      <c r="F346" s="39" t="s">
        <v>119</v>
      </c>
      <c r="G346" s="39" t="s">
        <v>119</v>
      </c>
      <c r="H346" s="38" t="s">
        <v>112</v>
      </c>
      <c r="I346" s="39" t="s">
        <v>119</v>
      </c>
      <c r="J346" s="39" t="s">
        <v>119</v>
      </c>
      <c r="K346" s="257">
        <v>175</v>
      </c>
      <c r="AO346" s="29">
        <v>235</v>
      </c>
      <c r="AP346" s="29">
        <v>125</v>
      </c>
    </row>
    <row r="347" spans="1:42" x14ac:dyDescent="0.35">
      <c r="A347" s="44">
        <v>37924</v>
      </c>
      <c r="B347" s="29">
        <v>93815</v>
      </c>
      <c r="C347" s="285">
        <v>559.5</v>
      </c>
      <c r="D347" s="29">
        <v>0.35810000000000003</v>
      </c>
      <c r="E347" s="29">
        <v>10.18</v>
      </c>
      <c r="F347" s="29">
        <v>7.92</v>
      </c>
      <c r="G347" s="29">
        <v>11.22</v>
      </c>
      <c r="H347" s="38" t="s">
        <v>112</v>
      </c>
      <c r="I347" s="29">
        <v>0.71</v>
      </c>
      <c r="J347" s="29">
        <v>0</v>
      </c>
      <c r="K347" s="257">
        <v>96</v>
      </c>
      <c r="L347" s="257">
        <f>AVERAGE(K343:K347)</f>
        <v>135.19999999999999</v>
      </c>
      <c r="M347" s="46">
        <f>GEOMEAN(K343:K347)</f>
        <v>126.95121010462495</v>
      </c>
      <c r="N347" s="47" t="s">
        <v>431</v>
      </c>
      <c r="AO347" s="29">
        <v>235</v>
      </c>
      <c r="AP347" s="29">
        <v>125</v>
      </c>
    </row>
    <row r="348" spans="1:42" x14ac:dyDescent="0.35">
      <c r="A348" s="44">
        <v>37929</v>
      </c>
      <c r="B348" s="29">
        <v>94939</v>
      </c>
      <c r="C348" s="285">
        <v>575</v>
      </c>
      <c r="D348" s="29">
        <v>0.36799999999999999</v>
      </c>
      <c r="E348" s="29">
        <v>9.64</v>
      </c>
      <c r="F348" s="29">
        <v>7.94</v>
      </c>
      <c r="G348" s="29">
        <v>14.34</v>
      </c>
      <c r="H348" s="38" t="s">
        <v>112</v>
      </c>
      <c r="I348" s="29">
        <v>1</v>
      </c>
      <c r="J348" s="29">
        <v>8</v>
      </c>
      <c r="K348" s="257">
        <v>85</v>
      </c>
      <c r="AO348" s="29">
        <v>235</v>
      </c>
      <c r="AP348" s="29">
        <v>125</v>
      </c>
    </row>
    <row r="349" spans="1:42" x14ac:dyDescent="0.35">
      <c r="A349" s="44">
        <v>37935</v>
      </c>
      <c r="B349" s="29">
        <v>103725</v>
      </c>
      <c r="C349" s="285">
        <v>616.6</v>
      </c>
      <c r="D349" s="29">
        <v>0.39460000000000001</v>
      </c>
      <c r="E349" s="29">
        <v>11.28</v>
      </c>
      <c r="F349" s="29">
        <v>7.7</v>
      </c>
      <c r="G349" s="29">
        <v>8.11</v>
      </c>
      <c r="H349" s="38" t="s">
        <v>112</v>
      </c>
      <c r="I349" s="29">
        <v>1.35</v>
      </c>
      <c r="J349" s="29">
        <v>62.8</v>
      </c>
      <c r="K349" s="257">
        <v>52</v>
      </c>
      <c r="AO349" s="29">
        <v>235</v>
      </c>
      <c r="AP349" s="29">
        <v>125</v>
      </c>
    </row>
    <row r="350" spans="1:42" x14ac:dyDescent="0.35">
      <c r="A350" s="44">
        <v>37937</v>
      </c>
      <c r="B350" s="29">
        <v>90505</v>
      </c>
      <c r="C350" s="285">
        <v>602.4</v>
      </c>
      <c r="D350" s="29">
        <v>0.38559999999999994</v>
      </c>
      <c r="E350" s="29">
        <v>9.84</v>
      </c>
      <c r="F350" s="29">
        <v>7.87</v>
      </c>
      <c r="G350" s="29">
        <v>11.91</v>
      </c>
      <c r="H350" s="38" t="s">
        <v>112</v>
      </c>
      <c r="I350" s="29">
        <v>0.78</v>
      </c>
      <c r="J350" s="29">
        <v>0</v>
      </c>
      <c r="K350" s="257">
        <v>2098</v>
      </c>
      <c r="AO350" s="29">
        <v>235</v>
      </c>
      <c r="AP350" s="29">
        <v>125</v>
      </c>
    </row>
    <row r="351" spans="1:42" x14ac:dyDescent="0.35">
      <c r="A351" s="44">
        <v>37943</v>
      </c>
      <c r="B351" s="29">
        <v>100914</v>
      </c>
      <c r="C351" s="285">
        <v>614</v>
      </c>
      <c r="D351" s="29">
        <v>0.39300000000000002</v>
      </c>
      <c r="E351" s="29">
        <v>8.82</v>
      </c>
      <c r="F351" s="29">
        <v>7.31</v>
      </c>
      <c r="G351" s="29">
        <v>10.91</v>
      </c>
      <c r="H351" s="38" t="s">
        <v>112</v>
      </c>
      <c r="I351" s="29">
        <v>1.9</v>
      </c>
      <c r="J351" s="29">
        <v>8</v>
      </c>
      <c r="K351" s="257">
        <v>24192</v>
      </c>
      <c r="AO351" s="29">
        <v>235</v>
      </c>
      <c r="AP351" s="29">
        <v>125</v>
      </c>
    </row>
    <row r="352" spans="1:42" x14ac:dyDescent="0.35">
      <c r="A352" s="44">
        <v>37945</v>
      </c>
      <c r="B352" s="29">
        <v>101054</v>
      </c>
      <c r="C352" s="285">
        <v>553</v>
      </c>
      <c r="D352" s="29">
        <v>0.35399999999999998</v>
      </c>
      <c r="E352" s="29">
        <v>9.36</v>
      </c>
      <c r="F352" s="29">
        <v>7.75</v>
      </c>
      <c r="G352" s="29">
        <v>9.35</v>
      </c>
      <c r="H352" s="38" t="s">
        <v>112</v>
      </c>
      <c r="I352" s="29">
        <v>0.4</v>
      </c>
      <c r="J352" s="29">
        <v>7.9</v>
      </c>
      <c r="K352" s="257">
        <v>379</v>
      </c>
      <c r="L352" s="257">
        <f>AVERAGE(K348:K352)</f>
        <v>5361.2</v>
      </c>
      <c r="M352" s="46">
        <f>GEOMEAN(K348:K352)</f>
        <v>610.81226271092191</v>
      </c>
      <c r="N352" s="47" t="s">
        <v>432</v>
      </c>
      <c r="AO352" s="29">
        <v>235</v>
      </c>
      <c r="AP352" s="29">
        <v>125</v>
      </c>
    </row>
    <row r="353" spans="1:42" x14ac:dyDescent="0.35">
      <c r="A353" s="44">
        <v>37957</v>
      </c>
      <c r="B353" s="29">
        <v>94813</v>
      </c>
      <c r="C353" s="285">
        <v>615.6</v>
      </c>
      <c r="D353" s="29">
        <v>0.39399999999999996</v>
      </c>
      <c r="E353" s="29">
        <v>12.57</v>
      </c>
      <c r="F353" s="29">
        <v>7.93</v>
      </c>
      <c r="G353" s="29">
        <v>4.82</v>
      </c>
      <c r="H353" s="38" t="s">
        <v>112</v>
      </c>
      <c r="I353" s="29">
        <v>0.8</v>
      </c>
      <c r="J353" s="29">
        <v>0</v>
      </c>
      <c r="K353" s="257">
        <v>63</v>
      </c>
      <c r="AO353" s="29">
        <v>235</v>
      </c>
      <c r="AP353" s="29">
        <v>125</v>
      </c>
    </row>
    <row r="354" spans="1:42" x14ac:dyDescent="0.35">
      <c r="A354" s="44">
        <v>37959</v>
      </c>
      <c r="B354" s="29">
        <v>101308</v>
      </c>
      <c r="C354" s="285">
        <v>638</v>
      </c>
      <c r="D354" s="29">
        <v>0.40800000000000003</v>
      </c>
      <c r="E354" s="29">
        <v>11.4</v>
      </c>
      <c r="F354" s="29">
        <v>7.34</v>
      </c>
      <c r="G354" s="29">
        <v>4.96</v>
      </c>
      <c r="H354" s="38" t="s">
        <v>112</v>
      </c>
      <c r="I354" s="29">
        <v>0.1</v>
      </c>
      <c r="J354" s="29">
        <v>8</v>
      </c>
      <c r="K354" s="257">
        <v>62</v>
      </c>
      <c r="AO354" s="29">
        <v>235</v>
      </c>
      <c r="AP354" s="29">
        <v>125</v>
      </c>
    </row>
    <row r="355" spans="1:42" x14ac:dyDescent="0.35">
      <c r="A355" s="44">
        <v>37964</v>
      </c>
      <c r="B355" s="29">
        <v>93924</v>
      </c>
      <c r="C355" s="285">
        <v>625</v>
      </c>
      <c r="D355" s="29">
        <v>0.4</v>
      </c>
      <c r="E355" s="29">
        <v>13.57</v>
      </c>
      <c r="F355" s="29">
        <v>8.1300000000000008</v>
      </c>
      <c r="G355" s="29">
        <v>5.41</v>
      </c>
      <c r="H355" s="38" t="s">
        <v>112</v>
      </c>
      <c r="I355" s="29">
        <v>0.53</v>
      </c>
      <c r="J355" s="29">
        <v>0</v>
      </c>
      <c r="K355" s="257">
        <v>156</v>
      </c>
      <c r="AO355" s="29">
        <v>235</v>
      </c>
      <c r="AP355" s="29">
        <v>125</v>
      </c>
    </row>
    <row r="356" spans="1:42" s="264" customFormat="1" x14ac:dyDescent="0.35">
      <c r="A356" s="44">
        <v>37970</v>
      </c>
      <c r="B356" s="39">
        <v>103007</v>
      </c>
      <c r="C356" s="286">
        <v>660</v>
      </c>
      <c r="D356" s="39">
        <v>0.42200000000000004</v>
      </c>
      <c r="E356" s="39">
        <v>12.92</v>
      </c>
      <c r="F356" s="39">
        <v>8.0500000000000007</v>
      </c>
      <c r="G356" s="39">
        <v>2.92</v>
      </c>
      <c r="H356" s="38" t="s">
        <v>112</v>
      </c>
      <c r="I356" s="39">
        <v>0.9</v>
      </c>
      <c r="J356" s="39">
        <v>7.8</v>
      </c>
      <c r="K356" s="264">
        <v>52</v>
      </c>
      <c r="L356" s="288"/>
      <c r="M356" s="289"/>
      <c r="N356" s="47"/>
      <c r="O356" s="264" t="s">
        <v>115</v>
      </c>
      <c r="P356" s="264">
        <v>67.2</v>
      </c>
      <c r="Q356" s="264" t="s">
        <v>115</v>
      </c>
      <c r="R356" s="264" t="s">
        <v>115</v>
      </c>
      <c r="S356" s="264" t="s">
        <v>115</v>
      </c>
      <c r="T356" s="264" t="s">
        <v>115</v>
      </c>
      <c r="U356" s="264" t="s">
        <v>115</v>
      </c>
      <c r="V356" s="264" t="s">
        <v>115</v>
      </c>
      <c r="W356" s="264" t="s">
        <v>115</v>
      </c>
      <c r="X356" s="264">
        <v>43</v>
      </c>
      <c r="Y356" s="264" t="s">
        <v>115</v>
      </c>
      <c r="Z356" s="264">
        <v>1.6</v>
      </c>
      <c r="AA356" s="264" t="s">
        <v>115</v>
      </c>
      <c r="AB356" s="264">
        <v>39</v>
      </c>
      <c r="AC356" s="264" t="s">
        <v>115</v>
      </c>
      <c r="AD356" s="264">
        <v>280</v>
      </c>
      <c r="AE356" s="264" t="s">
        <v>115</v>
      </c>
      <c r="AO356" s="29">
        <v>235</v>
      </c>
      <c r="AP356" s="29">
        <v>125</v>
      </c>
    </row>
    <row r="357" spans="1:42" x14ac:dyDescent="0.35">
      <c r="A357" s="44">
        <v>37972</v>
      </c>
      <c r="B357" s="29">
        <v>92018</v>
      </c>
      <c r="C357" s="285">
        <v>663.2</v>
      </c>
      <c r="D357" s="29">
        <v>0.4244</v>
      </c>
      <c r="E357" s="29">
        <v>14.86</v>
      </c>
      <c r="F357" s="29">
        <v>7.98</v>
      </c>
      <c r="G357" s="29">
        <v>2.5299999999999998</v>
      </c>
      <c r="H357" s="38" t="s">
        <v>112</v>
      </c>
      <c r="I357" s="29">
        <v>0.83</v>
      </c>
      <c r="J357" s="29">
        <v>84</v>
      </c>
      <c r="K357" s="257">
        <v>318</v>
      </c>
      <c r="L357" s="257">
        <f>AVERAGE(K353:K357)</f>
        <v>130.19999999999999</v>
      </c>
      <c r="M357" s="46">
        <f>GEOMEAN(K353:K357)</f>
        <v>100.151500448297</v>
      </c>
      <c r="N357" s="47" t="s">
        <v>433</v>
      </c>
      <c r="AO357" s="29">
        <v>235</v>
      </c>
      <c r="AP357" s="29">
        <v>125</v>
      </c>
    </row>
    <row r="358" spans="1:42" x14ac:dyDescent="0.35">
      <c r="A358" s="44">
        <v>37992</v>
      </c>
      <c r="B358" s="29">
        <v>95256</v>
      </c>
      <c r="C358" s="285">
        <v>530.9</v>
      </c>
      <c r="D358" s="29">
        <v>0.33980000000000005</v>
      </c>
      <c r="E358" s="29">
        <v>14.72</v>
      </c>
      <c r="F358" s="29">
        <v>7.24</v>
      </c>
      <c r="G358" s="29">
        <v>2.52</v>
      </c>
      <c r="H358" s="34" t="s">
        <v>112</v>
      </c>
      <c r="I358" s="29">
        <v>0.77</v>
      </c>
      <c r="J358" s="29">
        <v>0</v>
      </c>
      <c r="K358" s="257">
        <v>2224</v>
      </c>
      <c r="AO358" s="29">
        <v>235</v>
      </c>
      <c r="AP358" s="29">
        <v>125</v>
      </c>
    </row>
    <row r="359" spans="1:42" x14ac:dyDescent="0.35">
      <c r="A359" s="44">
        <v>37994</v>
      </c>
      <c r="B359" s="29">
        <v>105757</v>
      </c>
      <c r="C359" s="285">
        <v>491</v>
      </c>
      <c r="D359" s="29">
        <v>0.31399999999999995</v>
      </c>
      <c r="E359" s="29">
        <v>13.64</v>
      </c>
      <c r="F359" s="29">
        <v>7.21</v>
      </c>
      <c r="G359" s="29">
        <v>2.16</v>
      </c>
      <c r="H359" s="34" t="s">
        <v>112</v>
      </c>
      <c r="I359" s="29">
        <v>0.5</v>
      </c>
      <c r="J359" s="29">
        <v>7.5</v>
      </c>
      <c r="K359" s="257">
        <v>809</v>
      </c>
      <c r="AO359" s="29">
        <v>235</v>
      </c>
      <c r="AP359" s="29">
        <v>125</v>
      </c>
    </row>
    <row r="360" spans="1:42" x14ac:dyDescent="0.35">
      <c r="A360" s="44">
        <v>38001</v>
      </c>
      <c r="B360" s="29">
        <v>102404</v>
      </c>
      <c r="C360" s="285">
        <v>481.5</v>
      </c>
      <c r="D360" s="29">
        <v>0.30820000000000003</v>
      </c>
      <c r="E360" s="29">
        <v>14.27</v>
      </c>
      <c r="F360" s="29">
        <v>7.46</v>
      </c>
      <c r="G360" s="29">
        <v>1.44</v>
      </c>
      <c r="H360" s="34" t="s">
        <v>112</v>
      </c>
      <c r="I360" s="29">
        <v>0.66</v>
      </c>
      <c r="J360" s="29">
        <v>67.900000000000006</v>
      </c>
      <c r="K360" s="257">
        <v>132</v>
      </c>
      <c r="AO360" s="29">
        <v>235</v>
      </c>
      <c r="AP360" s="29">
        <v>125</v>
      </c>
    </row>
    <row r="361" spans="1:42" x14ac:dyDescent="0.35">
      <c r="A361" s="44">
        <v>38007</v>
      </c>
      <c r="B361" s="29">
        <v>102657</v>
      </c>
      <c r="C361" s="285">
        <v>512</v>
      </c>
      <c r="D361" s="29">
        <v>0.32700000000000001</v>
      </c>
      <c r="E361" s="29">
        <v>12.06</v>
      </c>
      <c r="F361" s="29">
        <v>7.07</v>
      </c>
      <c r="G361" s="29">
        <v>0.56999999999999995</v>
      </c>
      <c r="H361" s="34" t="s">
        <v>112</v>
      </c>
      <c r="I361" s="29">
        <v>1.1000000000000001</v>
      </c>
      <c r="J361" s="29">
        <v>7.5</v>
      </c>
      <c r="K361" s="257">
        <v>85</v>
      </c>
      <c r="AO361" s="29">
        <v>235</v>
      </c>
      <c r="AP361" s="29">
        <v>125</v>
      </c>
    </row>
    <row r="362" spans="1:42" x14ac:dyDescent="0.35">
      <c r="A362" s="44">
        <v>38012</v>
      </c>
      <c r="B362" s="29">
        <v>104640</v>
      </c>
      <c r="C362" s="285">
        <v>547.20000000000005</v>
      </c>
      <c r="D362" s="29">
        <v>0.35020000000000001</v>
      </c>
      <c r="E362" s="29">
        <v>14.98</v>
      </c>
      <c r="F362" s="29">
        <v>7.72</v>
      </c>
      <c r="G362" s="29">
        <v>0.2</v>
      </c>
      <c r="H362" s="34" t="s">
        <v>112</v>
      </c>
      <c r="I362" s="29">
        <v>0.27</v>
      </c>
      <c r="J362" s="29">
        <v>58</v>
      </c>
      <c r="K362" s="257">
        <v>41</v>
      </c>
      <c r="L362" s="257">
        <f>AVERAGE(K358:K362)</f>
        <v>658.2</v>
      </c>
      <c r="M362" s="46">
        <f>GEOMEAN(K358:K362)</f>
        <v>241.8644302590919</v>
      </c>
      <c r="N362" s="47" t="s">
        <v>434</v>
      </c>
      <c r="AO362" s="29">
        <v>235</v>
      </c>
      <c r="AP362" s="29">
        <v>125</v>
      </c>
    </row>
    <row r="363" spans="1:42" x14ac:dyDescent="0.35">
      <c r="A363" s="44">
        <v>38019</v>
      </c>
      <c r="B363" s="29">
        <v>110153</v>
      </c>
      <c r="C363" s="285">
        <v>591</v>
      </c>
      <c r="D363" s="29">
        <v>0.378</v>
      </c>
      <c r="E363" s="29">
        <v>11.37</v>
      </c>
      <c r="F363" s="29">
        <v>7.01</v>
      </c>
      <c r="G363" s="29">
        <v>0.66</v>
      </c>
      <c r="H363" s="34" t="s">
        <v>112</v>
      </c>
      <c r="I363" s="29">
        <v>0.9</v>
      </c>
      <c r="J363" s="29">
        <v>7.9</v>
      </c>
      <c r="K363" s="257">
        <v>14136</v>
      </c>
      <c r="AO363" s="29">
        <v>235</v>
      </c>
      <c r="AP363" s="29">
        <v>125</v>
      </c>
    </row>
    <row r="364" spans="1:42" x14ac:dyDescent="0.35">
      <c r="A364" s="44">
        <v>38022</v>
      </c>
      <c r="B364" s="29">
        <v>102952</v>
      </c>
      <c r="C364" s="285">
        <v>643.6</v>
      </c>
      <c r="D364" s="29">
        <v>0.41189999999999999</v>
      </c>
      <c r="E364" s="29">
        <v>12.15</v>
      </c>
      <c r="F364" s="29">
        <v>7.13</v>
      </c>
      <c r="G364" s="29">
        <v>1.26</v>
      </c>
      <c r="H364" s="34" t="s">
        <v>112</v>
      </c>
      <c r="I364" s="29">
        <v>1.1200000000000001</v>
      </c>
      <c r="J364" s="29">
        <v>0</v>
      </c>
      <c r="K364" s="257">
        <v>98</v>
      </c>
      <c r="AO364" s="29">
        <v>235</v>
      </c>
      <c r="AP364" s="29">
        <v>125</v>
      </c>
    </row>
    <row r="365" spans="1:42" x14ac:dyDescent="0.35">
      <c r="A365" s="44">
        <v>38027</v>
      </c>
      <c r="B365" s="29">
        <v>95402</v>
      </c>
      <c r="C365" s="285">
        <v>699</v>
      </c>
      <c r="D365" s="29">
        <v>0.44699999999999995</v>
      </c>
      <c r="E365" s="29">
        <v>12.07</v>
      </c>
      <c r="F365" s="29">
        <v>7.15</v>
      </c>
      <c r="G365" s="29">
        <v>1.91</v>
      </c>
      <c r="H365" s="34" t="s">
        <v>112</v>
      </c>
      <c r="I365" s="29">
        <v>1.3</v>
      </c>
      <c r="J365" s="29">
        <v>7.9</v>
      </c>
      <c r="K365" s="257">
        <v>108</v>
      </c>
      <c r="AO365" s="29">
        <v>235</v>
      </c>
      <c r="AP365" s="29">
        <v>125</v>
      </c>
    </row>
    <row r="366" spans="1:42" x14ac:dyDescent="0.35">
      <c r="A366" s="44">
        <v>38035</v>
      </c>
      <c r="B366" s="39">
        <v>94100</v>
      </c>
      <c r="C366" s="39" t="s">
        <v>119</v>
      </c>
      <c r="D366" s="39" t="s">
        <v>119</v>
      </c>
      <c r="E366" s="39" t="s">
        <v>119</v>
      </c>
      <c r="F366" s="39" t="s">
        <v>119</v>
      </c>
      <c r="G366" s="39" t="s">
        <v>119</v>
      </c>
      <c r="H366" s="34" t="s">
        <v>112</v>
      </c>
      <c r="I366" s="39" t="s">
        <v>119</v>
      </c>
      <c r="J366" s="39" t="s">
        <v>119</v>
      </c>
      <c r="K366" s="257">
        <v>41</v>
      </c>
      <c r="AO366" s="29">
        <v>235</v>
      </c>
      <c r="AP366" s="29">
        <v>125</v>
      </c>
    </row>
    <row r="367" spans="1:42" x14ac:dyDescent="0.35">
      <c r="A367" s="44">
        <v>38043</v>
      </c>
      <c r="B367" s="29">
        <v>101118</v>
      </c>
      <c r="C367" s="285">
        <v>661.8</v>
      </c>
      <c r="D367" s="29">
        <v>0.42349999999999999</v>
      </c>
      <c r="E367" s="29">
        <v>15.21</v>
      </c>
      <c r="F367" s="29">
        <v>7.92</v>
      </c>
      <c r="G367" s="29">
        <v>3.09</v>
      </c>
      <c r="H367" s="34" t="s">
        <v>112</v>
      </c>
      <c r="I367" s="29">
        <v>0.67</v>
      </c>
      <c r="J367" s="29">
        <v>67.8</v>
      </c>
      <c r="K367" s="257">
        <v>20</v>
      </c>
      <c r="L367" s="257">
        <f>AVERAGE(K363:K367)</f>
        <v>2880.6</v>
      </c>
      <c r="M367" s="46">
        <f>GEOMEAN(K363:K367)</f>
        <v>165.10417065771887</v>
      </c>
      <c r="N367" s="47" t="s">
        <v>435</v>
      </c>
      <c r="AO367" s="29">
        <v>235</v>
      </c>
      <c r="AP367" s="29">
        <v>125</v>
      </c>
    </row>
    <row r="368" spans="1:42" x14ac:dyDescent="0.35">
      <c r="A368" s="44">
        <v>38048</v>
      </c>
      <c r="B368" s="29">
        <v>103638</v>
      </c>
      <c r="C368" s="285">
        <v>655</v>
      </c>
      <c r="D368" s="29">
        <v>0.41899999999999998</v>
      </c>
      <c r="E368" s="29">
        <v>12.17</v>
      </c>
      <c r="F368" s="29">
        <v>7.89</v>
      </c>
      <c r="G368" s="29">
        <v>5.98</v>
      </c>
      <c r="H368" s="34" t="s">
        <v>112</v>
      </c>
      <c r="I368" s="29">
        <v>3.3</v>
      </c>
      <c r="J368" s="29">
        <v>7.9</v>
      </c>
      <c r="K368" s="257">
        <v>216</v>
      </c>
      <c r="AO368" s="29">
        <v>235</v>
      </c>
      <c r="AP368" s="29">
        <v>125</v>
      </c>
    </row>
    <row r="369" spans="1:42" x14ac:dyDescent="0.35">
      <c r="A369" s="44">
        <v>38054</v>
      </c>
      <c r="B369" s="29">
        <v>104108</v>
      </c>
      <c r="C369" s="285">
        <v>660</v>
      </c>
      <c r="D369" s="29">
        <v>0.42299999999999999</v>
      </c>
      <c r="E369" s="29">
        <v>11.82</v>
      </c>
      <c r="F369" s="29">
        <v>7.36</v>
      </c>
      <c r="G369" s="29">
        <v>6.48</v>
      </c>
      <c r="H369" s="34" t="s">
        <v>112</v>
      </c>
      <c r="I369" s="29">
        <v>0.4</v>
      </c>
      <c r="J369" s="29">
        <v>8</v>
      </c>
      <c r="K369" s="257">
        <v>31</v>
      </c>
      <c r="AO369" s="29">
        <v>235</v>
      </c>
      <c r="AP369" s="29">
        <v>125</v>
      </c>
    </row>
    <row r="370" spans="1:42" s="264" customFormat="1" x14ac:dyDescent="0.35">
      <c r="A370" s="44">
        <v>38056</v>
      </c>
      <c r="B370" s="39">
        <v>102128</v>
      </c>
      <c r="C370" s="286">
        <v>672</v>
      </c>
      <c r="D370" s="39">
        <v>0.43</v>
      </c>
      <c r="E370" s="39">
        <v>11.84</v>
      </c>
      <c r="F370" s="39">
        <v>7.91</v>
      </c>
      <c r="G370" s="39">
        <v>5.47</v>
      </c>
      <c r="H370" s="34" t="s">
        <v>112</v>
      </c>
      <c r="I370" s="39">
        <v>2.4</v>
      </c>
      <c r="J370" s="39">
        <v>7.9</v>
      </c>
      <c r="K370" s="264">
        <v>20</v>
      </c>
      <c r="L370" s="288"/>
      <c r="M370" s="289"/>
      <c r="N370" s="47"/>
      <c r="O370" s="264" t="s">
        <v>115</v>
      </c>
      <c r="P370" s="264">
        <v>64.3</v>
      </c>
      <c r="Q370" s="264" t="s">
        <v>115</v>
      </c>
      <c r="R370" s="264" t="s">
        <v>115</v>
      </c>
      <c r="S370" s="264" t="s">
        <v>115</v>
      </c>
      <c r="T370" s="264" t="s">
        <v>115</v>
      </c>
      <c r="U370" s="264" t="s">
        <v>115</v>
      </c>
      <c r="V370" s="264" t="s">
        <v>115</v>
      </c>
      <c r="W370" s="264" t="s">
        <v>115</v>
      </c>
      <c r="X370" s="264">
        <v>46.1</v>
      </c>
      <c r="Y370" s="264" t="s">
        <v>115</v>
      </c>
      <c r="Z370" s="264">
        <v>1.5</v>
      </c>
      <c r="AA370" s="264" t="s">
        <v>115</v>
      </c>
      <c r="AB370" s="264">
        <v>37</v>
      </c>
      <c r="AC370" s="264" t="s">
        <v>115</v>
      </c>
      <c r="AD370" s="264">
        <v>366</v>
      </c>
      <c r="AE370" s="264" t="s">
        <v>115</v>
      </c>
      <c r="AO370" s="29">
        <v>235</v>
      </c>
      <c r="AP370" s="29">
        <v>125</v>
      </c>
    </row>
    <row r="371" spans="1:42" x14ac:dyDescent="0.35">
      <c r="A371" s="44">
        <v>38068</v>
      </c>
      <c r="B371" s="29">
        <v>103529</v>
      </c>
      <c r="C371" s="285">
        <v>676</v>
      </c>
      <c r="D371" s="29">
        <v>0.433</v>
      </c>
      <c r="E371" s="29">
        <v>11.99</v>
      </c>
      <c r="F371" s="29">
        <v>7.46</v>
      </c>
      <c r="G371" s="29">
        <v>4.74</v>
      </c>
      <c r="H371" s="34" t="s">
        <v>112</v>
      </c>
      <c r="I371" s="29">
        <v>0.9</v>
      </c>
      <c r="J371" s="29">
        <v>8.1999999999999993</v>
      </c>
      <c r="K371" s="257">
        <v>41</v>
      </c>
      <c r="AO371" s="29">
        <v>235</v>
      </c>
      <c r="AP371" s="29">
        <v>125</v>
      </c>
    </row>
    <row r="372" spans="1:42" x14ac:dyDescent="0.35">
      <c r="A372" s="44">
        <v>38069</v>
      </c>
      <c r="B372" s="29">
        <v>101520</v>
      </c>
      <c r="C372" s="285">
        <v>663.9</v>
      </c>
      <c r="D372" s="29">
        <v>0.4249</v>
      </c>
      <c r="E372" s="29">
        <v>12.62</v>
      </c>
      <c r="F372" s="29">
        <v>7.26</v>
      </c>
      <c r="G372" s="29">
        <v>5.69</v>
      </c>
      <c r="H372" s="34" t="s">
        <v>112</v>
      </c>
      <c r="I372" s="29">
        <v>1.35</v>
      </c>
      <c r="J372" s="29">
        <v>0</v>
      </c>
      <c r="K372" s="257">
        <v>74</v>
      </c>
      <c r="L372" s="257">
        <f>AVERAGE(K368:K372)</f>
        <v>76.400000000000006</v>
      </c>
      <c r="M372" s="46">
        <f>GEOMEAN(K368:K372)</f>
        <v>52.69533907973927</v>
      </c>
      <c r="N372" s="47" t="s">
        <v>436</v>
      </c>
      <c r="AO372" s="29">
        <v>235</v>
      </c>
      <c r="AP372" s="29">
        <v>125</v>
      </c>
    </row>
    <row r="373" spans="1:42" x14ac:dyDescent="0.35">
      <c r="A373" s="44">
        <v>38078</v>
      </c>
      <c r="B373" s="29">
        <v>101240</v>
      </c>
      <c r="C373" s="285">
        <v>616.4</v>
      </c>
      <c r="D373" s="29">
        <v>0.3947</v>
      </c>
      <c r="E373" s="29">
        <v>10.47</v>
      </c>
      <c r="F373" s="29">
        <v>7.45</v>
      </c>
      <c r="G373" s="29">
        <v>9.23</v>
      </c>
      <c r="H373" s="34" t="s">
        <v>112</v>
      </c>
      <c r="I373" s="29">
        <v>3.35</v>
      </c>
      <c r="J373" s="29">
        <v>0</v>
      </c>
      <c r="K373" s="257">
        <v>9804</v>
      </c>
      <c r="AO373" s="29">
        <v>235</v>
      </c>
      <c r="AP373" s="29">
        <v>125</v>
      </c>
    </row>
    <row r="374" spans="1:42" x14ac:dyDescent="0.35">
      <c r="A374" s="44">
        <v>38083</v>
      </c>
      <c r="B374" s="29">
        <v>102348</v>
      </c>
      <c r="C374" s="285">
        <v>664.8</v>
      </c>
      <c r="D374" s="29">
        <v>0.42549999999999999</v>
      </c>
      <c r="E374" s="29">
        <v>10.9</v>
      </c>
      <c r="F374" s="29">
        <v>7.49</v>
      </c>
      <c r="G374" s="29">
        <v>10.11</v>
      </c>
      <c r="H374" s="34" t="s">
        <v>112</v>
      </c>
      <c r="I374" s="29">
        <v>1.1399999999999999</v>
      </c>
      <c r="J374" s="29">
        <v>0</v>
      </c>
      <c r="K374" s="257">
        <v>20</v>
      </c>
      <c r="AO374" s="29">
        <v>235</v>
      </c>
      <c r="AP374" s="29">
        <v>125</v>
      </c>
    </row>
    <row r="375" spans="1:42" x14ac:dyDescent="0.35">
      <c r="A375" s="44">
        <v>38085</v>
      </c>
      <c r="B375" s="29">
        <v>94016</v>
      </c>
      <c r="C375" s="285">
        <v>677.7</v>
      </c>
      <c r="D375" s="29">
        <v>0.43369999999999997</v>
      </c>
      <c r="E375" s="29">
        <v>10.029999999999999</v>
      </c>
      <c r="F375" s="29">
        <v>7.51</v>
      </c>
      <c r="G375" s="29">
        <v>12.98</v>
      </c>
      <c r="H375" s="34" t="s">
        <v>112</v>
      </c>
      <c r="I375" s="29">
        <v>0.11</v>
      </c>
      <c r="J375" s="29">
        <v>0</v>
      </c>
      <c r="K375" s="257">
        <v>41</v>
      </c>
      <c r="AO375" s="29">
        <v>235</v>
      </c>
      <c r="AP375" s="29">
        <v>125</v>
      </c>
    </row>
    <row r="376" spans="1:42" x14ac:dyDescent="0.35">
      <c r="A376" s="44">
        <v>38089</v>
      </c>
      <c r="B376" s="29">
        <v>104151</v>
      </c>
      <c r="C376" s="285">
        <v>674</v>
      </c>
      <c r="D376" s="29">
        <v>0.43099999999999999</v>
      </c>
      <c r="E376" s="29">
        <v>10.77</v>
      </c>
      <c r="F376" s="29">
        <v>7.44</v>
      </c>
      <c r="G376" s="29">
        <v>11.53</v>
      </c>
      <c r="H376" s="34" t="s">
        <v>112</v>
      </c>
      <c r="I376" s="29">
        <v>2.1</v>
      </c>
      <c r="J376" s="29">
        <v>7.5</v>
      </c>
      <c r="K376" s="257">
        <v>31</v>
      </c>
      <c r="AO376" s="29">
        <v>235</v>
      </c>
      <c r="AP376" s="29">
        <v>125</v>
      </c>
    </row>
    <row r="377" spans="1:42" x14ac:dyDescent="0.35">
      <c r="A377" s="44">
        <v>38097</v>
      </c>
      <c r="B377" s="29">
        <v>94439</v>
      </c>
      <c r="C377" s="285">
        <v>690.9</v>
      </c>
      <c r="D377" s="29">
        <v>0.44220000000000004</v>
      </c>
      <c r="E377" s="29">
        <v>10.56</v>
      </c>
      <c r="F377" s="29">
        <v>7.4</v>
      </c>
      <c r="G377" s="29">
        <v>15.25</v>
      </c>
      <c r="H377" s="34" t="s">
        <v>112</v>
      </c>
      <c r="I377" s="29">
        <v>0.76</v>
      </c>
      <c r="J377" s="29">
        <v>56.3</v>
      </c>
      <c r="K377" s="257">
        <v>74</v>
      </c>
      <c r="L377" s="257">
        <f>AVERAGE(K373:K377)</f>
        <v>1994</v>
      </c>
      <c r="M377" s="46">
        <f>GEOMEAN(K373:K377)</f>
        <v>113.02177242941339</v>
      </c>
      <c r="N377" s="47" t="s">
        <v>437</v>
      </c>
      <c r="AO377" s="29">
        <v>235</v>
      </c>
      <c r="AP377" s="29">
        <v>125</v>
      </c>
    </row>
    <row r="378" spans="1:42" x14ac:dyDescent="0.35">
      <c r="A378" s="44">
        <v>38112</v>
      </c>
      <c r="B378" s="29">
        <v>101647</v>
      </c>
      <c r="C378" s="285">
        <v>670.9</v>
      </c>
      <c r="D378" s="29">
        <v>0.42930000000000001</v>
      </c>
      <c r="E378" s="29">
        <v>9.75</v>
      </c>
      <c r="F378" s="29">
        <v>8.0399999999999991</v>
      </c>
      <c r="G378" s="29">
        <v>14.56</v>
      </c>
      <c r="H378" s="34" t="s">
        <v>112</v>
      </c>
      <c r="I378" s="29">
        <v>1.2</v>
      </c>
      <c r="J378" s="29">
        <v>91.5</v>
      </c>
      <c r="K378" s="257">
        <v>211</v>
      </c>
      <c r="AO378" s="29">
        <v>235</v>
      </c>
      <c r="AP378" s="29">
        <v>125</v>
      </c>
    </row>
    <row r="379" spans="1:42" x14ac:dyDescent="0.35">
      <c r="A379" s="44">
        <v>38118</v>
      </c>
      <c r="B379" s="29">
        <v>94748</v>
      </c>
      <c r="C379" s="285">
        <v>691.6</v>
      </c>
      <c r="D379" s="29">
        <v>0.44259999999999999</v>
      </c>
      <c r="E379" s="29">
        <v>7.5</v>
      </c>
      <c r="F379" s="29">
        <v>7.35</v>
      </c>
      <c r="G379" s="29">
        <v>19.73</v>
      </c>
      <c r="H379" s="34" t="s">
        <v>112</v>
      </c>
      <c r="I379" s="29">
        <v>2.02</v>
      </c>
      <c r="J379" s="29">
        <v>58.6</v>
      </c>
      <c r="K379" s="257">
        <v>74</v>
      </c>
      <c r="AO379" s="29">
        <v>235</v>
      </c>
      <c r="AP379" s="29">
        <v>125</v>
      </c>
    </row>
    <row r="380" spans="1:42" x14ac:dyDescent="0.35">
      <c r="A380" s="44">
        <v>38119</v>
      </c>
      <c r="B380" s="29">
        <v>100432</v>
      </c>
      <c r="C380" s="285">
        <v>708.7</v>
      </c>
      <c r="D380" s="29">
        <v>0.4536</v>
      </c>
      <c r="E380" s="29">
        <v>7.53</v>
      </c>
      <c r="F380" s="29">
        <v>7.75</v>
      </c>
      <c r="G380" s="29">
        <v>20.65</v>
      </c>
      <c r="H380" s="34" t="s">
        <v>112</v>
      </c>
      <c r="I380" s="29">
        <v>2.09</v>
      </c>
      <c r="J380" s="29">
        <v>70.3</v>
      </c>
      <c r="K380" s="257">
        <v>135</v>
      </c>
      <c r="AO380" s="29">
        <v>235</v>
      </c>
      <c r="AP380" s="29">
        <v>125</v>
      </c>
    </row>
    <row r="381" spans="1:42" x14ac:dyDescent="0.35">
      <c r="A381" s="44">
        <v>38127</v>
      </c>
      <c r="B381" s="29">
        <v>100607</v>
      </c>
      <c r="C381" s="285">
        <v>554.9</v>
      </c>
      <c r="D381" s="29">
        <v>0.35509999999999997</v>
      </c>
      <c r="E381" s="29">
        <v>8.02</v>
      </c>
      <c r="F381" s="29">
        <v>7.61</v>
      </c>
      <c r="G381" s="29">
        <v>21.25</v>
      </c>
      <c r="H381" s="34" t="s">
        <v>112</v>
      </c>
      <c r="I381" s="29">
        <v>0.57999999999999996</v>
      </c>
      <c r="J381" s="29">
        <v>0</v>
      </c>
      <c r="K381" s="257">
        <v>959</v>
      </c>
      <c r="AO381" s="29">
        <v>235</v>
      </c>
      <c r="AP381" s="29">
        <v>125</v>
      </c>
    </row>
    <row r="382" spans="1:42" x14ac:dyDescent="0.35">
      <c r="A382" s="44">
        <v>38133</v>
      </c>
      <c r="B382" s="29">
        <v>95537</v>
      </c>
      <c r="C382" s="285">
        <v>595</v>
      </c>
      <c r="D382" s="29">
        <v>0.38100000000000001</v>
      </c>
      <c r="E382" s="29">
        <v>7.87</v>
      </c>
      <c r="F382" s="29">
        <v>7.74</v>
      </c>
      <c r="G382" s="29">
        <v>21.73</v>
      </c>
      <c r="H382" s="34" t="s">
        <v>112</v>
      </c>
      <c r="I382" s="29">
        <v>1</v>
      </c>
      <c r="J382" s="29">
        <v>7.9</v>
      </c>
      <c r="K382" s="257">
        <v>932</v>
      </c>
      <c r="L382" s="257">
        <f>AVERAGE(K378:K382)</f>
        <v>462.2</v>
      </c>
      <c r="M382" s="46">
        <f>GEOMEAN(K378:K382)</f>
        <v>285.11265387949862</v>
      </c>
      <c r="N382" s="47" t="s">
        <v>438</v>
      </c>
      <c r="AO382" s="29">
        <v>235</v>
      </c>
      <c r="AP382" s="29">
        <v>125</v>
      </c>
    </row>
    <row r="383" spans="1:42" x14ac:dyDescent="0.35">
      <c r="A383" s="44">
        <v>38139</v>
      </c>
      <c r="B383" s="29">
        <v>101752</v>
      </c>
      <c r="C383" s="285">
        <v>556.9</v>
      </c>
      <c r="D383" s="29">
        <v>0.35639999999999999</v>
      </c>
      <c r="E383" s="29">
        <v>8.3800000000000008</v>
      </c>
      <c r="F383" s="29">
        <v>7.63</v>
      </c>
      <c r="G383" s="29">
        <v>21.59</v>
      </c>
      <c r="H383" s="34" t="s">
        <v>112</v>
      </c>
      <c r="I383" s="29">
        <v>0.3</v>
      </c>
      <c r="J383" s="29">
        <v>0</v>
      </c>
      <c r="K383" s="257">
        <v>857</v>
      </c>
      <c r="AO383" s="29">
        <v>235</v>
      </c>
      <c r="AP383" s="29">
        <v>125</v>
      </c>
    </row>
    <row r="384" spans="1:42" x14ac:dyDescent="0.35">
      <c r="A384" s="44">
        <v>38145</v>
      </c>
      <c r="B384" s="29">
        <v>111940</v>
      </c>
      <c r="C384" s="285">
        <v>570.29999999999995</v>
      </c>
      <c r="D384" s="29">
        <v>0.36499999999999999</v>
      </c>
      <c r="E384" s="29">
        <v>8.92</v>
      </c>
      <c r="F384" s="29">
        <v>7.66</v>
      </c>
      <c r="G384" s="29">
        <v>21.72</v>
      </c>
      <c r="H384" s="34" t="s">
        <v>112</v>
      </c>
      <c r="I384" s="29">
        <v>0.22</v>
      </c>
      <c r="J384" s="29">
        <v>47.3</v>
      </c>
      <c r="K384" s="257">
        <v>185</v>
      </c>
      <c r="AO384" s="29">
        <v>235</v>
      </c>
      <c r="AP384" s="29">
        <v>125</v>
      </c>
    </row>
    <row r="385" spans="1:42" x14ac:dyDescent="0.35">
      <c r="A385" s="44">
        <v>38155</v>
      </c>
      <c r="B385" s="29">
        <v>102113</v>
      </c>
      <c r="C385" s="285">
        <v>128.30000000000001</v>
      </c>
      <c r="D385" s="29">
        <v>8.2100000000000006E-2</v>
      </c>
      <c r="E385" s="29">
        <v>8.98</v>
      </c>
      <c r="F385" s="29">
        <v>7.75</v>
      </c>
      <c r="G385" s="29">
        <v>23.59</v>
      </c>
      <c r="H385" s="34" t="s">
        <v>112</v>
      </c>
      <c r="I385" s="29">
        <v>0.51</v>
      </c>
      <c r="J385" s="29">
        <v>72.900000000000006</v>
      </c>
      <c r="K385" s="257">
        <v>6131</v>
      </c>
      <c r="AO385" s="29">
        <v>235</v>
      </c>
      <c r="AP385" s="29">
        <v>125</v>
      </c>
    </row>
    <row r="386" spans="1:42" x14ac:dyDescent="0.35">
      <c r="A386" s="44">
        <v>38160</v>
      </c>
      <c r="B386" s="29">
        <v>100043</v>
      </c>
      <c r="C386" s="285">
        <v>428</v>
      </c>
      <c r="D386" s="29">
        <v>0.27400000000000002</v>
      </c>
      <c r="E386" s="29">
        <v>8.35</v>
      </c>
      <c r="F386" s="29">
        <v>7.97</v>
      </c>
      <c r="G386" s="29">
        <v>22.94</v>
      </c>
      <c r="H386" s="34" t="s">
        <v>112</v>
      </c>
      <c r="I386" s="29">
        <v>0.8</v>
      </c>
      <c r="J386" s="29">
        <v>7.5</v>
      </c>
      <c r="K386" s="257">
        <v>243</v>
      </c>
      <c r="AO386" s="29">
        <v>235</v>
      </c>
      <c r="AP386" s="29">
        <v>125</v>
      </c>
    </row>
    <row r="387" spans="1:42" x14ac:dyDescent="0.35">
      <c r="A387" s="44">
        <v>38166</v>
      </c>
      <c r="B387" s="29">
        <v>95345</v>
      </c>
      <c r="C387" s="285">
        <v>465</v>
      </c>
      <c r="D387" s="29">
        <v>0.29799999999999999</v>
      </c>
      <c r="E387" s="29">
        <v>8.44</v>
      </c>
      <c r="F387" s="29">
        <v>7.62</v>
      </c>
      <c r="G387" s="29">
        <v>22.2</v>
      </c>
      <c r="H387" s="34" t="s">
        <v>112</v>
      </c>
      <c r="I387" s="29">
        <v>1.3</v>
      </c>
      <c r="J387" s="29">
        <v>7.5</v>
      </c>
      <c r="K387" s="257">
        <v>377</v>
      </c>
      <c r="L387" s="257">
        <f>AVERAGE(K383:K387)</f>
        <v>1558.6</v>
      </c>
      <c r="M387" s="46">
        <f>GEOMEAN(K383:K387)</f>
        <v>616.49037148021057</v>
      </c>
      <c r="N387" s="47" t="s">
        <v>439</v>
      </c>
      <c r="AO387" s="29">
        <v>235</v>
      </c>
      <c r="AP387" s="29">
        <v>125</v>
      </c>
    </row>
    <row r="388" spans="1:42" x14ac:dyDescent="0.35">
      <c r="A388" s="44">
        <v>38182</v>
      </c>
      <c r="B388" s="29">
        <v>92648</v>
      </c>
      <c r="C388" s="285">
        <v>538.70000000000005</v>
      </c>
      <c r="D388" s="29">
        <v>0.3448</v>
      </c>
      <c r="E388" s="29">
        <v>7.15</v>
      </c>
      <c r="F388" s="29">
        <v>7.69</v>
      </c>
      <c r="G388" s="29">
        <v>24.12</v>
      </c>
      <c r="H388" s="34" t="s">
        <v>112</v>
      </c>
      <c r="I388" s="29">
        <v>1.69</v>
      </c>
      <c r="J388" s="29">
        <v>72.2</v>
      </c>
      <c r="K388" s="257">
        <v>19863</v>
      </c>
      <c r="AO388" s="29">
        <v>235</v>
      </c>
      <c r="AP388" s="29">
        <v>125</v>
      </c>
    </row>
    <row r="389" spans="1:42" s="264" customFormat="1" x14ac:dyDescent="0.35">
      <c r="A389" s="44">
        <v>38187</v>
      </c>
      <c r="B389" s="39">
        <v>105506</v>
      </c>
      <c r="C389" s="286">
        <v>563.1</v>
      </c>
      <c r="D389" s="39">
        <v>0.36040000000000005</v>
      </c>
      <c r="E389" s="39">
        <v>8.16</v>
      </c>
      <c r="F389" s="39">
        <v>7.61</v>
      </c>
      <c r="G389" s="39">
        <v>22.86</v>
      </c>
      <c r="H389" s="34" t="s">
        <v>112</v>
      </c>
      <c r="I389" s="39">
        <v>1.27</v>
      </c>
      <c r="J389" s="39">
        <v>0</v>
      </c>
      <c r="K389" s="264">
        <v>256</v>
      </c>
      <c r="L389" s="288"/>
      <c r="M389" s="289"/>
      <c r="N389" s="47"/>
      <c r="O389" s="264">
        <v>3.1</v>
      </c>
      <c r="P389" s="264">
        <v>60.3</v>
      </c>
      <c r="Q389" s="264" t="s">
        <v>115</v>
      </c>
      <c r="R389" s="264" t="s">
        <v>115</v>
      </c>
      <c r="S389" s="264">
        <v>40.700000000000003</v>
      </c>
      <c r="T389" s="264" t="s">
        <v>115</v>
      </c>
      <c r="U389" s="264">
        <v>0.42</v>
      </c>
      <c r="V389" s="264" t="s">
        <v>115</v>
      </c>
      <c r="W389" s="264">
        <v>14.1</v>
      </c>
      <c r="X389" s="264">
        <v>38</v>
      </c>
      <c r="Y389" s="264" t="s">
        <v>115</v>
      </c>
      <c r="Z389" s="264">
        <v>0.4</v>
      </c>
      <c r="AA389" s="264" t="s">
        <v>115</v>
      </c>
      <c r="AB389" s="264">
        <v>32</v>
      </c>
      <c r="AC389" s="264" t="s">
        <v>115</v>
      </c>
      <c r="AD389" s="264">
        <v>253</v>
      </c>
      <c r="AE389" s="264" t="s">
        <v>115</v>
      </c>
      <c r="AO389" s="29">
        <v>235</v>
      </c>
      <c r="AP389" s="29">
        <v>125</v>
      </c>
    </row>
    <row r="390" spans="1:42" x14ac:dyDescent="0.35">
      <c r="A390" s="44">
        <v>38188</v>
      </c>
      <c r="B390" s="29">
        <v>95005</v>
      </c>
      <c r="C390" s="285">
        <v>588.29999999999995</v>
      </c>
      <c r="D390" s="29">
        <v>0.37650000000000006</v>
      </c>
      <c r="E390" s="29">
        <v>7.05</v>
      </c>
      <c r="F390" s="29">
        <v>7.62</v>
      </c>
      <c r="G390" s="29">
        <v>22.93</v>
      </c>
      <c r="H390" s="34" t="s">
        <v>112</v>
      </c>
      <c r="I390" s="29">
        <v>1.66</v>
      </c>
      <c r="J390" s="29">
        <v>75.7</v>
      </c>
      <c r="K390" s="257">
        <v>171</v>
      </c>
      <c r="AO390" s="29">
        <v>235</v>
      </c>
      <c r="AP390" s="29">
        <v>125</v>
      </c>
    </row>
    <row r="391" spans="1:42" x14ac:dyDescent="0.35">
      <c r="A391" s="44">
        <v>38189</v>
      </c>
      <c r="B391" s="29">
        <v>102752</v>
      </c>
      <c r="C391" s="285">
        <v>590.9</v>
      </c>
      <c r="D391" s="29">
        <v>0.37810000000000005</v>
      </c>
      <c r="E391" s="29">
        <v>7.72</v>
      </c>
      <c r="F391" s="29">
        <v>7.67</v>
      </c>
      <c r="G391" s="29">
        <v>23.75</v>
      </c>
      <c r="H391" s="34" t="s">
        <v>112</v>
      </c>
      <c r="I391" s="29">
        <v>1.58</v>
      </c>
      <c r="J391" s="29">
        <v>0</v>
      </c>
      <c r="K391" s="257">
        <v>231</v>
      </c>
      <c r="AO391" s="29">
        <v>235</v>
      </c>
      <c r="AP391" s="29">
        <v>125</v>
      </c>
    </row>
    <row r="392" spans="1:42" x14ac:dyDescent="0.35">
      <c r="A392" s="44">
        <v>38195</v>
      </c>
      <c r="B392" s="29">
        <v>94837</v>
      </c>
      <c r="C392" s="285">
        <v>575</v>
      </c>
      <c r="D392" s="29">
        <v>0.36799999999999999</v>
      </c>
      <c r="E392" s="29">
        <v>7.7</v>
      </c>
      <c r="F392" s="29">
        <v>7.78</v>
      </c>
      <c r="G392" s="29">
        <v>19.760000000000002</v>
      </c>
      <c r="H392" s="34" t="s">
        <v>112</v>
      </c>
      <c r="I392" s="29">
        <v>1</v>
      </c>
      <c r="J392" s="29">
        <v>7.8</v>
      </c>
      <c r="K392" s="257">
        <v>259</v>
      </c>
      <c r="AO392" s="29">
        <v>235</v>
      </c>
      <c r="AP392" s="29">
        <v>125</v>
      </c>
    </row>
    <row r="393" spans="1:42" x14ac:dyDescent="0.35">
      <c r="A393" s="44">
        <v>38197</v>
      </c>
      <c r="B393" s="29">
        <v>101433</v>
      </c>
      <c r="C393" s="39" t="s">
        <v>119</v>
      </c>
      <c r="D393" s="39" t="s">
        <v>119</v>
      </c>
      <c r="E393" s="39" t="s">
        <v>119</v>
      </c>
      <c r="F393" s="39" t="s">
        <v>119</v>
      </c>
      <c r="G393" s="39" t="s">
        <v>119</v>
      </c>
      <c r="H393" s="34" t="s">
        <v>112</v>
      </c>
      <c r="I393" s="39" t="s">
        <v>119</v>
      </c>
      <c r="J393" s="29">
        <v>7.8</v>
      </c>
      <c r="K393" s="257">
        <v>256</v>
      </c>
      <c r="L393" s="257">
        <f>AVERAGE(K388:K393)</f>
        <v>3506</v>
      </c>
      <c r="M393" s="46">
        <f>GEOMEAN(K389:K393)</f>
        <v>231.88761670254581</v>
      </c>
      <c r="N393" s="47" t="s">
        <v>440</v>
      </c>
      <c r="AO393" s="29">
        <v>235</v>
      </c>
      <c r="AP393" s="29">
        <v>125</v>
      </c>
    </row>
    <row r="394" spans="1:42" x14ac:dyDescent="0.35">
      <c r="A394" s="44">
        <v>38203</v>
      </c>
      <c r="B394" s="29">
        <v>101849</v>
      </c>
      <c r="C394" s="285">
        <v>397.7</v>
      </c>
      <c r="D394" s="29">
        <v>0.2545</v>
      </c>
      <c r="E394" s="29">
        <v>3.72</v>
      </c>
      <c r="F394" s="29">
        <v>7.51</v>
      </c>
      <c r="G394" s="29">
        <v>23.58</v>
      </c>
      <c r="H394" s="34" t="s">
        <v>112</v>
      </c>
      <c r="I394" s="29">
        <v>1.84</v>
      </c>
      <c r="J394" s="29">
        <v>0</v>
      </c>
      <c r="K394" s="257">
        <v>24192</v>
      </c>
      <c r="AO394" s="29">
        <v>235</v>
      </c>
      <c r="AP394" s="29">
        <v>125</v>
      </c>
    </row>
    <row r="395" spans="1:42" x14ac:dyDescent="0.35">
      <c r="A395" s="44">
        <v>38208</v>
      </c>
      <c r="B395" s="29">
        <v>105637</v>
      </c>
      <c r="C395" s="285">
        <v>628</v>
      </c>
      <c r="D395" s="29">
        <v>0.40200000000000002</v>
      </c>
      <c r="E395" s="29">
        <v>7.47</v>
      </c>
      <c r="F395" s="29">
        <v>7.44</v>
      </c>
      <c r="G395" s="29">
        <v>21.58</v>
      </c>
      <c r="H395" s="34" t="s">
        <v>112</v>
      </c>
      <c r="I395" s="29">
        <v>6.2</v>
      </c>
      <c r="J395" s="29">
        <v>8.1999999999999993</v>
      </c>
      <c r="K395" s="257">
        <v>313</v>
      </c>
      <c r="AO395" s="29">
        <v>235</v>
      </c>
      <c r="AP395" s="29">
        <v>125</v>
      </c>
    </row>
    <row r="396" spans="1:42" x14ac:dyDescent="0.35">
      <c r="A396" s="44">
        <v>38215</v>
      </c>
      <c r="B396" s="29">
        <v>101548</v>
      </c>
      <c r="C396" s="285">
        <v>612.29999999999995</v>
      </c>
      <c r="D396" s="29">
        <v>0.39190000000000003</v>
      </c>
      <c r="E396" s="29">
        <v>8.19</v>
      </c>
      <c r="F396" s="29">
        <v>7.71</v>
      </c>
      <c r="G396" s="29">
        <v>19.05</v>
      </c>
      <c r="H396" s="34" t="s">
        <v>112</v>
      </c>
      <c r="I396" s="29">
        <v>1.06</v>
      </c>
      <c r="J396" s="29">
        <v>0</v>
      </c>
      <c r="K396" s="257">
        <v>2613</v>
      </c>
      <c r="AO396" s="29">
        <v>235</v>
      </c>
      <c r="AP396" s="29">
        <v>125</v>
      </c>
    </row>
    <row r="397" spans="1:42" x14ac:dyDescent="0.35">
      <c r="A397" s="44">
        <v>38225</v>
      </c>
      <c r="B397" s="29">
        <v>105306</v>
      </c>
      <c r="C397" s="285">
        <v>440.7</v>
      </c>
      <c r="D397" s="29">
        <v>0.28199999999999997</v>
      </c>
      <c r="E397" s="29">
        <v>7.42</v>
      </c>
      <c r="F397" s="29">
        <v>7.81</v>
      </c>
      <c r="G397" s="29">
        <v>22.81</v>
      </c>
      <c r="H397" s="34" t="s">
        <v>112</v>
      </c>
      <c r="I397" s="29">
        <v>1.03</v>
      </c>
      <c r="J397" s="29">
        <v>54.3</v>
      </c>
      <c r="K397" s="257">
        <v>6131</v>
      </c>
      <c r="AO397" s="29">
        <v>235</v>
      </c>
      <c r="AP397" s="29">
        <v>125</v>
      </c>
    </row>
    <row r="398" spans="1:42" x14ac:dyDescent="0.35">
      <c r="A398" s="44">
        <v>38230</v>
      </c>
      <c r="B398" s="29">
        <v>102326</v>
      </c>
      <c r="C398" s="285">
        <v>602.20000000000005</v>
      </c>
      <c r="D398" s="29">
        <v>0.38539999999999996</v>
      </c>
      <c r="E398" s="29">
        <v>9.48</v>
      </c>
      <c r="F398" s="29">
        <v>7.64</v>
      </c>
      <c r="G398" s="29">
        <v>21.3</v>
      </c>
      <c r="H398" s="34" t="s">
        <v>112</v>
      </c>
      <c r="I398" s="29">
        <v>0.67</v>
      </c>
      <c r="J398" s="29">
        <v>76.5</v>
      </c>
      <c r="K398" s="257">
        <v>631</v>
      </c>
      <c r="L398" s="257">
        <f>AVERAGE(K394:K398)</f>
        <v>6776</v>
      </c>
      <c r="M398" s="46">
        <f>GEOMEAN(K394:K398)</f>
        <v>2381.1307266361396</v>
      </c>
      <c r="N398" s="47" t="s">
        <v>441</v>
      </c>
      <c r="AO398" s="29">
        <v>235</v>
      </c>
      <c r="AP398" s="29">
        <v>125</v>
      </c>
    </row>
    <row r="399" spans="1:42" x14ac:dyDescent="0.35">
      <c r="A399" s="44">
        <v>38244</v>
      </c>
      <c r="B399" s="29">
        <v>95510</v>
      </c>
      <c r="C399" s="285">
        <v>651.29999999999995</v>
      </c>
      <c r="D399" s="29">
        <v>0.41669999999999996</v>
      </c>
      <c r="E399" s="29">
        <v>6.8</v>
      </c>
      <c r="F399" s="29">
        <v>7.58</v>
      </c>
      <c r="G399" s="29">
        <v>20.98</v>
      </c>
      <c r="H399" s="34" t="s">
        <v>112</v>
      </c>
      <c r="I399" s="29">
        <v>0.94</v>
      </c>
      <c r="J399" s="29">
        <v>75</v>
      </c>
      <c r="K399" s="257">
        <v>146</v>
      </c>
      <c r="AO399" s="29">
        <v>235</v>
      </c>
      <c r="AP399" s="29">
        <v>125</v>
      </c>
    </row>
    <row r="400" spans="1:42" x14ac:dyDescent="0.35">
      <c r="A400" s="44">
        <v>38246</v>
      </c>
      <c r="B400" s="29">
        <v>100836</v>
      </c>
      <c r="C400" s="285">
        <v>623.70000000000005</v>
      </c>
      <c r="D400" s="29">
        <v>0.39910000000000001</v>
      </c>
      <c r="E400" s="29">
        <v>6.34</v>
      </c>
      <c r="F400" s="29">
        <v>7.58</v>
      </c>
      <c r="G400" s="29">
        <v>21.64</v>
      </c>
      <c r="H400" s="34" t="s">
        <v>112</v>
      </c>
      <c r="I400" s="29">
        <v>1.27</v>
      </c>
      <c r="J400" s="29">
        <v>77.900000000000006</v>
      </c>
      <c r="K400" s="257">
        <v>521</v>
      </c>
      <c r="AO400" s="29">
        <v>235</v>
      </c>
      <c r="AP400" s="29">
        <v>125</v>
      </c>
    </row>
    <row r="401" spans="1:42" x14ac:dyDescent="0.35">
      <c r="A401" s="44">
        <v>38250</v>
      </c>
      <c r="B401" s="29">
        <v>101808</v>
      </c>
      <c r="C401" s="285">
        <v>615.79999999999995</v>
      </c>
      <c r="D401" s="29">
        <v>0.39410000000000001</v>
      </c>
      <c r="E401" s="29">
        <v>8.25</v>
      </c>
      <c r="F401" s="29">
        <v>7.36</v>
      </c>
      <c r="G401" s="29">
        <v>17.93</v>
      </c>
      <c r="H401" s="34" t="s">
        <v>112</v>
      </c>
      <c r="I401" s="29">
        <v>1.07</v>
      </c>
      <c r="J401" s="29">
        <v>0</v>
      </c>
      <c r="K401" s="257">
        <v>441</v>
      </c>
      <c r="AO401" s="29">
        <v>235</v>
      </c>
      <c r="AP401" s="29">
        <v>125</v>
      </c>
    </row>
    <row r="402" spans="1:42" x14ac:dyDescent="0.35">
      <c r="A402" s="44">
        <v>38258</v>
      </c>
      <c r="B402" s="29">
        <v>94703</v>
      </c>
      <c r="C402" s="285">
        <v>644.9</v>
      </c>
      <c r="D402" s="29">
        <v>0.41270000000000001</v>
      </c>
      <c r="E402" s="29">
        <v>6.81</v>
      </c>
      <c r="F402" s="29">
        <v>7.42</v>
      </c>
      <c r="G402" s="29">
        <v>17.25</v>
      </c>
      <c r="H402" s="34" t="s">
        <v>112</v>
      </c>
      <c r="I402" s="29">
        <v>0.95</v>
      </c>
      <c r="J402" s="29">
        <v>0</v>
      </c>
      <c r="K402" s="257">
        <v>109</v>
      </c>
      <c r="AO402" s="29">
        <v>235</v>
      </c>
      <c r="AP402" s="29">
        <v>125</v>
      </c>
    </row>
    <row r="403" spans="1:42" x14ac:dyDescent="0.35">
      <c r="A403" s="44">
        <v>38260</v>
      </c>
      <c r="B403" s="29">
        <v>94843</v>
      </c>
      <c r="C403" s="285">
        <v>632</v>
      </c>
      <c r="D403" s="29">
        <v>0.40399999999999997</v>
      </c>
      <c r="E403" s="29">
        <v>8.83</v>
      </c>
      <c r="F403" s="29">
        <v>7.51</v>
      </c>
      <c r="G403" s="29">
        <v>16.079999999999998</v>
      </c>
      <c r="H403" s="34" t="s">
        <v>112</v>
      </c>
      <c r="I403" s="29">
        <v>1.3</v>
      </c>
      <c r="J403" s="29">
        <v>7.8</v>
      </c>
      <c r="K403" s="257">
        <v>158</v>
      </c>
      <c r="L403" s="257">
        <f>AVERAGE(K399:K403)</f>
        <v>275</v>
      </c>
      <c r="M403" s="46">
        <f>GEOMEAN(K399:K403)</f>
        <v>225.08292521897695</v>
      </c>
      <c r="N403" s="47" t="s">
        <v>442</v>
      </c>
      <c r="AO403" s="29">
        <v>235</v>
      </c>
      <c r="AP403" s="29">
        <v>125</v>
      </c>
    </row>
    <row r="404" spans="1:42" x14ac:dyDescent="0.35">
      <c r="A404" s="44">
        <v>38271</v>
      </c>
      <c r="B404" s="29">
        <v>104728</v>
      </c>
      <c r="C404" s="285">
        <v>718.5</v>
      </c>
      <c r="D404" s="29">
        <v>0.45990000000000003</v>
      </c>
      <c r="E404" s="29">
        <v>7.07</v>
      </c>
      <c r="F404" s="29">
        <v>7.48</v>
      </c>
      <c r="G404" s="29">
        <v>14.38</v>
      </c>
      <c r="H404" s="34" t="s">
        <v>112</v>
      </c>
      <c r="I404" s="29">
        <v>0.85</v>
      </c>
      <c r="J404" s="29">
        <v>0</v>
      </c>
      <c r="K404" s="257">
        <v>110</v>
      </c>
      <c r="AO404" s="29">
        <v>235</v>
      </c>
      <c r="AP404" s="29">
        <v>125</v>
      </c>
    </row>
    <row r="405" spans="1:42" s="264" customFormat="1" x14ac:dyDescent="0.35">
      <c r="A405" s="44">
        <v>38273</v>
      </c>
      <c r="B405" s="39">
        <v>101141</v>
      </c>
      <c r="C405" s="286">
        <v>645</v>
      </c>
      <c r="D405" s="39">
        <v>0.41300000000000003</v>
      </c>
      <c r="E405" s="39">
        <v>7.04</v>
      </c>
      <c r="F405" s="39">
        <v>7.58</v>
      </c>
      <c r="G405" s="39">
        <v>14.26</v>
      </c>
      <c r="H405" s="34" t="s">
        <v>112</v>
      </c>
      <c r="I405" s="39">
        <v>0.2</v>
      </c>
      <c r="J405" s="39">
        <v>7.9</v>
      </c>
      <c r="K405" s="264">
        <v>5475</v>
      </c>
      <c r="L405" s="288"/>
      <c r="M405" s="289"/>
      <c r="N405" s="47"/>
      <c r="O405" s="264">
        <v>2.5</v>
      </c>
      <c r="P405" s="264">
        <v>52.1</v>
      </c>
      <c r="Q405" s="264" t="s">
        <v>115</v>
      </c>
      <c r="R405" s="264" t="s">
        <v>115</v>
      </c>
      <c r="S405" s="264" t="s">
        <v>115</v>
      </c>
      <c r="T405" s="264" t="s">
        <v>115</v>
      </c>
      <c r="U405" s="264" t="s">
        <v>115</v>
      </c>
      <c r="V405" s="264">
        <v>2.8</v>
      </c>
      <c r="W405" s="264" t="s">
        <v>115</v>
      </c>
      <c r="X405" s="264">
        <v>50</v>
      </c>
      <c r="Y405" s="264" t="s">
        <v>115</v>
      </c>
      <c r="Z405" s="264">
        <v>0.21</v>
      </c>
      <c r="AA405" s="264" t="s">
        <v>115</v>
      </c>
      <c r="AB405" s="264">
        <v>39</v>
      </c>
      <c r="AC405" s="264" t="s">
        <v>115</v>
      </c>
      <c r="AD405" s="264">
        <v>232</v>
      </c>
      <c r="AE405" s="264">
        <v>1</v>
      </c>
      <c r="AH405" s="264" t="s">
        <v>443</v>
      </c>
      <c r="AO405" s="29">
        <v>235</v>
      </c>
      <c r="AP405" s="29">
        <v>125</v>
      </c>
    </row>
    <row r="406" spans="1:42" x14ac:dyDescent="0.35">
      <c r="A406" s="44">
        <v>38281</v>
      </c>
      <c r="B406" s="29">
        <v>100053</v>
      </c>
      <c r="C406" s="39" t="s">
        <v>119</v>
      </c>
      <c r="D406" s="39" t="s">
        <v>119</v>
      </c>
      <c r="E406" s="39" t="s">
        <v>119</v>
      </c>
      <c r="F406" s="39" t="s">
        <v>119</v>
      </c>
      <c r="G406" s="39" t="s">
        <v>119</v>
      </c>
      <c r="H406" s="34" t="s">
        <v>112</v>
      </c>
      <c r="I406" s="39" t="s">
        <v>119</v>
      </c>
      <c r="J406" s="39" t="s">
        <v>119</v>
      </c>
      <c r="K406" s="257">
        <v>2143</v>
      </c>
      <c r="AO406" s="29">
        <v>235</v>
      </c>
      <c r="AP406" s="29">
        <v>125</v>
      </c>
    </row>
    <row r="407" spans="1:42" x14ac:dyDescent="0.35">
      <c r="A407" s="44">
        <v>38285</v>
      </c>
      <c r="B407" s="29">
        <v>95717</v>
      </c>
      <c r="C407" s="39" t="s">
        <v>119</v>
      </c>
      <c r="D407" s="39" t="s">
        <v>119</v>
      </c>
      <c r="E407" s="39" t="s">
        <v>119</v>
      </c>
      <c r="F407" s="39" t="s">
        <v>119</v>
      </c>
      <c r="G407" s="39" t="s">
        <v>119</v>
      </c>
      <c r="H407" s="34" t="s">
        <v>112</v>
      </c>
      <c r="I407" s="39" t="s">
        <v>119</v>
      </c>
      <c r="J407" s="39" t="s">
        <v>119</v>
      </c>
      <c r="K407" s="257">
        <v>3968</v>
      </c>
      <c r="AO407" s="29">
        <v>235</v>
      </c>
      <c r="AP407" s="29">
        <v>125</v>
      </c>
    </row>
    <row r="408" spans="1:42" x14ac:dyDescent="0.35">
      <c r="A408" s="44">
        <v>38287</v>
      </c>
      <c r="B408" s="29">
        <v>102326</v>
      </c>
      <c r="C408" s="285">
        <v>628.29999999999995</v>
      </c>
      <c r="D408" s="29">
        <v>0.40210000000000001</v>
      </c>
      <c r="E408" s="29">
        <v>6.9</v>
      </c>
      <c r="F408" s="29">
        <v>7.39</v>
      </c>
      <c r="G408" s="29">
        <v>13.94</v>
      </c>
      <c r="H408" s="34" t="s">
        <v>112</v>
      </c>
      <c r="I408" s="29">
        <v>1.02</v>
      </c>
      <c r="J408" s="29">
        <v>0</v>
      </c>
      <c r="K408" s="257">
        <v>5475</v>
      </c>
      <c r="L408" s="257">
        <f>AVERAGE(K404:K408)</f>
        <v>3434.2</v>
      </c>
      <c r="M408" s="46">
        <f>GEOMEAN(K404:K408)</f>
        <v>1947.82956447997</v>
      </c>
      <c r="N408" s="47" t="s">
        <v>444</v>
      </c>
      <c r="AO408" s="29">
        <v>235</v>
      </c>
      <c r="AP408" s="29">
        <v>125</v>
      </c>
    </row>
    <row r="409" spans="1:42" x14ac:dyDescent="0.35">
      <c r="A409" s="44">
        <v>38293</v>
      </c>
      <c r="B409" s="29">
        <v>85408</v>
      </c>
      <c r="C409" s="285">
        <v>545.29999999999995</v>
      </c>
      <c r="D409" s="29">
        <v>0.34899999999999998</v>
      </c>
      <c r="E409" s="29">
        <v>8.5500000000000007</v>
      </c>
      <c r="F409" s="29">
        <v>7.55</v>
      </c>
      <c r="G409" s="29">
        <v>15.46</v>
      </c>
      <c r="H409" s="34" t="s">
        <v>112</v>
      </c>
      <c r="I409" s="29">
        <v>1.27</v>
      </c>
      <c r="J409" s="29">
        <v>0</v>
      </c>
      <c r="K409" s="257">
        <v>24192</v>
      </c>
      <c r="AO409" s="29">
        <v>235</v>
      </c>
      <c r="AP409" s="29">
        <v>125</v>
      </c>
    </row>
    <row r="410" spans="1:42" x14ac:dyDescent="0.35">
      <c r="A410" s="44">
        <v>38299</v>
      </c>
      <c r="B410" s="29">
        <v>102311</v>
      </c>
      <c r="C410" s="285">
        <v>584.1</v>
      </c>
      <c r="D410" s="29">
        <v>0.37390000000000001</v>
      </c>
      <c r="E410" s="29">
        <v>10.57</v>
      </c>
      <c r="F410" s="29">
        <v>7.76</v>
      </c>
      <c r="G410" s="29">
        <v>10.3</v>
      </c>
      <c r="H410" s="34" t="s">
        <v>112</v>
      </c>
      <c r="I410" s="29">
        <v>0.28000000000000003</v>
      </c>
      <c r="J410" s="29">
        <v>51.2</v>
      </c>
      <c r="K410" s="257">
        <v>1989</v>
      </c>
      <c r="AO410" s="29">
        <v>235</v>
      </c>
      <c r="AP410" s="29">
        <v>125</v>
      </c>
    </row>
    <row r="411" spans="1:42" x14ac:dyDescent="0.35">
      <c r="A411" s="44">
        <v>38302</v>
      </c>
      <c r="B411" s="29">
        <v>100215</v>
      </c>
      <c r="C411" s="285">
        <v>626.20000000000005</v>
      </c>
      <c r="D411" s="29">
        <v>0.4007</v>
      </c>
      <c r="E411" s="29">
        <v>8.19</v>
      </c>
      <c r="F411" s="29">
        <v>7.83</v>
      </c>
      <c r="G411" s="29">
        <v>10.46</v>
      </c>
      <c r="H411" s="34" t="s">
        <v>112</v>
      </c>
      <c r="I411" s="29">
        <v>0.12</v>
      </c>
      <c r="J411" s="29">
        <v>0</v>
      </c>
      <c r="K411" s="257">
        <v>419</v>
      </c>
      <c r="AO411" s="29">
        <v>235</v>
      </c>
      <c r="AP411" s="29">
        <v>125</v>
      </c>
    </row>
    <row r="412" spans="1:42" x14ac:dyDescent="0.35">
      <c r="A412" s="44">
        <v>38306</v>
      </c>
      <c r="B412" s="29">
        <v>101158</v>
      </c>
      <c r="C412" s="285">
        <v>637.5</v>
      </c>
      <c r="D412" s="29">
        <v>0.40800000000000003</v>
      </c>
      <c r="E412" s="29">
        <v>11.74</v>
      </c>
      <c r="F412" s="29">
        <v>7.69</v>
      </c>
      <c r="G412" s="29">
        <v>7.08</v>
      </c>
      <c r="H412" s="34" t="s">
        <v>112</v>
      </c>
      <c r="I412" s="29">
        <v>0.54</v>
      </c>
      <c r="J412" s="29">
        <v>0</v>
      </c>
      <c r="K412" s="257">
        <v>216</v>
      </c>
      <c r="AO412" s="29">
        <v>235</v>
      </c>
      <c r="AP412" s="29">
        <v>125</v>
      </c>
    </row>
    <row r="413" spans="1:42" x14ac:dyDescent="0.35">
      <c r="A413" s="44">
        <v>38309</v>
      </c>
      <c r="B413" s="29">
        <v>100511</v>
      </c>
      <c r="C413" s="285">
        <v>646</v>
      </c>
      <c r="D413" s="29">
        <v>0.41349999999999998</v>
      </c>
      <c r="E413" s="29">
        <v>9.3800000000000008</v>
      </c>
      <c r="F413" s="29">
        <v>7.74</v>
      </c>
      <c r="G413" s="29">
        <v>11.3</v>
      </c>
      <c r="H413" s="34" t="s">
        <v>112</v>
      </c>
      <c r="I413" s="29">
        <v>0.28999999999999998</v>
      </c>
      <c r="J413" s="29">
        <v>0</v>
      </c>
      <c r="K413" s="257">
        <v>181</v>
      </c>
      <c r="L413" s="257">
        <f>AVERAGE(K409:K413)</f>
        <v>5399.4</v>
      </c>
      <c r="M413" s="46">
        <f>GEOMEAN(K409:K413)</f>
        <v>953.52170028655041</v>
      </c>
      <c r="N413" s="47" t="s">
        <v>445</v>
      </c>
      <c r="AO413" s="29">
        <v>235</v>
      </c>
      <c r="AP413" s="29">
        <v>125</v>
      </c>
    </row>
    <row r="414" spans="1:42" x14ac:dyDescent="0.35">
      <c r="A414" s="44">
        <v>38323</v>
      </c>
      <c r="B414" s="29">
        <v>95110</v>
      </c>
      <c r="C414" s="285">
        <v>569.70000000000005</v>
      </c>
      <c r="D414" s="29">
        <v>0.36459999999999998</v>
      </c>
      <c r="E414" s="29">
        <v>13</v>
      </c>
      <c r="F414" s="29">
        <v>7.79</v>
      </c>
      <c r="G414" s="29">
        <v>5.97</v>
      </c>
      <c r="H414" s="34" t="s">
        <v>112</v>
      </c>
      <c r="I414" s="29">
        <v>0.48</v>
      </c>
      <c r="J414" s="29">
        <v>0</v>
      </c>
      <c r="K414" s="257">
        <v>609</v>
      </c>
      <c r="AO414" s="29">
        <v>235</v>
      </c>
      <c r="AP414" s="29">
        <v>125</v>
      </c>
    </row>
    <row r="415" spans="1:42" x14ac:dyDescent="0.35">
      <c r="A415" s="44">
        <v>38328</v>
      </c>
      <c r="B415" s="29">
        <v>100722</v>
      </c>
      <c r="C415" s="285">
        <v>632.6</v>
      </c>
      <c r="D415" s="29">
        <v>0.40489999999999998</v>
      </c>
      <c r="E415" s="29">
        <v>10.33</v>
      </c>
      <c r="F415" s="29">
        <v>7.96</v>
      </c>
      <c r="G415" s="29">
        <v>8.9499999999999993</v>
      </c>
      <c r="H415" s="34" t="s">
        <v>112</v>
      </c>
      <c r="I415" s="29">
        <v>0.41</v>
      </c>
      <c r="J415" s="29">
        <v>58.7</v>
      </c>
      <c r="K415" s="257">
        <v>2602</v>
      </c>
      <c r="AO415" s="29">
        <v>235</v>
      </c>
      <c r="AP415" s="29">
        <v>125</v>
      </c>
    </row>
    <row r="416" spans="1:42" x14ac:dyDescent="0.35">
      <c r="A416" s="44">
        <v>38330</v>
      </c>
      <c r="B416" s="29">
        <v>95135</v>
      </c>
      <c r="C416" s="285">
        <v>618.1</v>
      </c>
      <c r="D416" s="29">
        <v>0.39559999999999995</v>
      </c>
      <c r="E416" s="29">
        <v>9.59</v>
      </c>
      <c r="F416" s="29">
        <v>7.98</v>
      </c>
      <c r="G416" s="29">
        <v>7.55</v>
      </c>
      <c r="H416" s="34" t="s">
        <v>112</v>
      </c>
      <c r="I416" s="29">
        <v>0.16</v>
      </c>
      <c r="J416" s="29">
        <v>0</v>
      </c>
      <c r="K416" s="257">
        <v>211</v>
      </c>
      <c r="AO416" s="29">
        <v>235</v>
      </c>
      <c r="AP416" s="29">
        <v>125</v>
      </c>
    </row>
    <row r="417" spans="1:42" x14ac:dyDescent="0.35">
      <c r="A417" s="44">
        <v>38334</v>
      </c>
      <c r="B417" s="29">
        <v>101754</v>
      </c>
      <c r="C417" s="285">
        <v>641.4</v>
      </c>
      <c r="D417" s="29">
        <v>0.41050000000000003</v>
      </c>
      <c r="E417" s="29">
        <v>11.86</v>
      </c>
      <c r="F417" s="29">
        <v>7.98</v>
      </c>
      <c r="G417" s="29">
        <v>5.26</v>
      </c>
      <c r="H417" s="34" t="s">
        <v>112</v>
      </c>
      <c r="I417" s="29">
        <v>0.3</v>
      </c>
      <c r="J417" s="29">
        <v>74.099999999999994</v>
      </c>
      <c r="K417" s="257">
        <v>63</v>
      </c>
      <c r="AO417" s="29">
        <v>235</v>
      </c>
      <c r="AP417" s="29">
        <v>125</v>
      </c>
    </row>
    <row r="418" spans="1:42" x14ac:dyDescent="0.35">
      <c r="A418" s="44">
        <v>38337</v>
      </c>
      <c r="B418" s="29">
        <v>93750</v>
      </c>
      <c r="C418" s="285">
        <v>671</v>
      </c>
      <c r="D418" s="29">
        <v>0.42949999999999999</v>
      </c>
      <c r="E418" s="29">
        <v>15.35</v>
      </c>
      <c r="F418" s="29">
        <v>7.75</v>
      </c>
      <c r="G418" s="29">
        <v>2.89</v>
      </c>
      <c r="H418" s="34" t="s">
        <v>112</v>
      </c>
      <c r="I418" s="29">
        <v>0.26</v>
      </c>
      <c r="J418" s="29">
        <v>71.099999999999994</v>
      </c>
      <c r="K418" s="257">
        <v>41</v>
      </c>
      <c r="L418" s="257">
        <f>AVERAGE(K414:K418)</f>
        <v>705.2</v>
      </c>
      <c r="M418" s="46">
        <f>GEOMEAN(K414:K418)</f>
        <v>243.93060294277117</v>
      </c>
      <c r="N418" s="47" t="s">
        <v>446</v>
      </c>
      <c r="AO418" s="29">
        <v>235</v>
      </c>
      <c r="AP418" s="29">
        <v>125</v>
      </c>
    </row>
    <row r="419" spans="1:42" x14ac:dyDescent="0.35">
      <c r="A419" s="44">
        <v>38356</v>
      </c>
      <c r="B419" s="29">
        <v>100342</v>
      </c>
      <c r="C419" s="285">
        <v>498</v>
      </c>
      <c r="D419" s="29">
        <v>0.31899999999999995</v>
      </c>
      <c r="E419" s="29">
        <v>11.29</v>
      </c>
      <c r="F419" s="29">
        <v>8.01</v>
      </c>
      <c r="G419" s="29">
        <v>5.86</v>
      </c>
      <c r="H419" s="34" t="s">
        <v>112</v>
      </c>
      <c r="I419" s="29">
        <v>0.9</v>
      </c>
      <c r="J419" s="29">
        <v>8.1</v>
      </c>
      <c r="K419" s="257">
        <v>7270</v>
      </c>
      <c r="AO419" s="29">
        <v>235</v>
      </c>
      <c r="AP419" s="29">
        <v>125</v>
      </c>
    </row>
    <row r="420" spans="1:42" x14ac:dyDescent="0.35">
      <c r="A420" s="44">
        <v>38365</v>
      </c>
      <c r="B420" s="29">
        <v>94307</v>
      </c>
      <c r="C420" s="285">
        <v>323.8</v>
      </c>
      <c r="D420" s="29">
        <v>0.2072</v>
      </c>
      <c r="E420" s="29">
        <v>10.84</v>
      </c>
      <c r="F420" s="29">
        <v>7.69</v>
      </c>
      <c r="G420" s="29">
        <v>6.9</v>
      </c>
      <c r="H420" s="34" t="s">
        <v>112</v>
      </c>
      <c r="I420" s="29">
        <v>0.53</v>
      </c>
      <c r="J420" s="29">
        <v>72.7</v>
      </c>
      <c r="K420" s="257">
        <v>8664</v>
      </c>
      <c r="AO420" s="29">
        <v>235</v>
      </c>
      <c r="AP420" s="29">
        <v>125</v>
      </c>
    </row>
    <row r="421" spans="1:42" x14ac:dyDescent="0.35">
      <c r="A421" s="44">
        <v>38371</v>
      </c>
      <c r="B421" s="29">
        <v>95154</v>
      </c>
      <c r="C421" s="285">
        <v>374.2</v>
      </c>
      <c r="D421" s="29">
        <v>0.23949999999999999</v>
      </c>
      <c r="E421" s="29">
        <v>11.28</v>
      </c>
      <c r="F421" s="48">
        <v>7.68</v>
      </c>
      <c r="G421" s="29">
        <v>4.3</v>
      </c>
      <c r="H421" s="34" t="s">
        <v>112</v>
      </c>
      <c r="I421" s="29">
        <v>0.35</v>
      </c>
      <c r="J421" s="29">
        <v>8.1</v>
      </c>
      <c r="K421" s="257">
        <v>2909</v>
      </c>
      <c r="AO421" s="29">
        <v>235</v>
      </c>
      <c r="AP421" s="29">
        <v>125</v>
      </c>
    </row>
    <row r="422" spans="1:42" x14ac:dyDescent="0.35">
      <c r="A422" s="44">
        <v>38376</v>
      </c>
      <c r="B422" s="29">
        <v>102559</v>
      </c>
      <c r="C422" s="285">
        <v>466</v>
      </c>
      <c r="D422" s="29">
        <v>0.29799999999999999</v>
      </c>
      <c r="E422" s="29">
        <v>12.88</v>
      </c>
      <c r="F422" s="48">
        <v>7.47</v>
      </c>
      <c r="G422" s="29">
        <v>0.32</v>
      </c>
      <c r="H422" s="34" t="s">
        <v>112</v>
      </c>
      <c r="I422" s="29">
        <v>0.4</v>
      </c>
      <c r="J422" s="29">
        <v>8.1999999999999993</v>
      </c>
      <c r="K422" s="257">
        <v>1137</v>
      </c>
      <c r="AO422" s="29">
        <v>235</v>
      </c>
      <c r="AP422" s="29">
        <v>125</v>
      </c>
    </row>
    <row r="423" spans="1:42" x14ac:dyDescent="0.35">
      <c r="A423" s="44">
        <v>38379</v>
      </c>
      <c r="B423" s="29">
        <v>92847</v>
      </c>
      <c r="C423" s="285">
        <v>509</v>
      </c>
      <c r="D423" s="29">
        <v>0.32599999999999996</v>
      </c>
      <c r="E423" s="29">
        <v>13.02</v>
      </c>
      <c r="F423" s="48">
        <v>7.36</v>
      </c>
      <c r="G423" s="29">
        <v>0.8</v>
      </c>
      <c r="H423" s="34" t="s">
        <v>112</v>
      </c>
      <c r="I423" s="29">
        <v>0.3</v>
      </c>
      <c r="J423" s="29">
        <v>7.9</v>
      </c>
      <c r="K423" s="257">
        <v>63</v>
      </c>
      <c r="L423" s="257">
        <f>AVERAGE(K419:K423)</f>
        <v>4008.6</v>
      </c>
      <c r="M423" s="46">
        <f>GEOMEAN(K419:K423)</f>
        <v>1673.4761141673191</v>
      </c>
      <c r="N423" s="47" t="s">
        <v>447</v>
      </c>
      <c r="AO423" s="29">
        <v>235</v>
      </c>
      <c r="AP423" s="29">
        <v>125</v>
      </c>
    </row>
    <row r="424" spans="1:42" x14ac:dyDescent="0.35">
      <c r="A424" s="44">
        <v>38384</v>
      </c>
      <c r="B424" s="29">
        <v>100244</v>
      </c>
      <c r="C424" s="285">
        <v>515</v>
      </c>
      <c r="D424" s="29">
        <v>0.32899999999999996</v>
      </c>
      <c r="E424" s="29">
        <v>11.69</v>
      </c>
      <c r="F424" s="48">
        <v>7.53</v>
      </c>
      <c r="G424" s="29">
        <v>2.93</v>
      </c>
      <c r="H424" s="34" t="s">
        <v>112</v>
      </c>
      <c r="I424" s="29">
        <v>0.8</v>
      </c>
      <c r="J424" s="29">
        <v>7.8</v>
      </c>
      <c r="K424" s="257">
        <v>30</v>
      </c>
      <c r="AO424" s="29">
        <v>235</v>
      </c>
      <c r="AP424" s="29">
        <v>125</v>
      </c>
    </row>
    <row r="425" spans="1:42" x14ac:dyDescent="0.35">
      <c r="A425" s="44">
        <v>38392</v>
      </c>
      <c r="B425" s="29">
        <v>93417</v>
      </c>
      <c r="C425" s="285">
        <v>530.1</v>
      </c>
      <c r="D425" s="29">
        <v>0.33930000000000005</v>
      </c>
      <c r="E425" s="29">
        <v>13.47</v>
      </c>
      <c r="F425" s="48">
        <v>7.71</v>
      </c>
      <c r="G425" s="29">
        <v>2.82</v>
      </c>
      <c r="H425" s="34" t="s">
        <v>112</v>
      </c>
      <c r="I425" s="29">
        <v>0.32</v>
      </c>
      <c r="J425" s="29">
        <v>7.8</v>
      </c>
      <c r="K425" s="257">
        <v>62</v>
      </c>
      <c r="AO425" s="29">
        <v>235</v>
      </c>
      <c r="AP425" s="29">
        <v>125</v>
      </c>
    </row>
    <row r="426" spans="1:42" x14ac:dyDescent="0.35">
      <c r="A426" s="44">
        <v>38398</v>
      </c>
      <c r="B426" s="29">
        <v>92122</v>
      </c>
      <c r="C426" s="285">
        <v>537.4</v>
      </c>
      <c r="D426" s="29">
        <v>0.34389999999999998</v>
      </c>
      <c r="E426" s="29">
        <v>13.18</v>
      </c>
      <c r="F426" s="48">
        <v>7.84</v>
      </c>
      <c r="G426" s="29">
        <v>4.5599999999999996</v>
      </c>
      <c r="H426" s="34" t="s">
        <v>112</v>
      </c>
      <c r="I426" s="29">
        <v>0.51</v>
      </c>
      <c r="J426" s="29">
        <v>100</v>
      </c>
      <c r="K426" s="257">
        <v>282</v>
      </c>
      <c r="AO426" s="29">
        <v>235</v>
      </c>
      <c r="AP426" s="29">
        <v>125</v>
      </c>
    </row>
    <row r="427" spans="1:42" x14ac:dyDescent="0.35">
      <c r="A427" s="44">
        <v>38407</v>
      </c>
      <c r="B427" s="29">
        <v>94805</v>
      </c>
      <c r="C427" s="285">
        <v>579.4</v>
      </c>
      <c r="D427" s="29">
        <v>0.37080000000000002</v>
      </c>
      <c r="E427" s="29">
        <v>10.49</v>
      </c>
      <c r="F427" s="48">
        <v>7.86</v>
      </c>
      <c r="G427" s="29">
        <v>4.4800000000000004</v>
      </c>
      <c r="H427" s="34" t="s">
        <v>112</v>
      </c>
      <c r="I427" s="29">
        <v>0.49</v>
      </c>
      <c r="J427" s="29">
        <v>41.6</v>
      </c>
      <c r="K427" s="257">
        <v>63</v>
      </c>
      <c r="AO427" s="29">
        <v>235</v>
      </c>
      <c r="AP427" s="29">
        <v>125</v>
      </c>
    </row>
    <row r="428" spans="1:42" x14ac:dyDescent="0.35">
      <c r="A428" s="44">
        <v>38411</v>
      </c>
      <c r="B428" s="29">
        <v>95558</v>
      </c>
      <c r="C428" s="285">
        <v>586.5</v>
      </c>
      <c r="D428" s="29">
        <v>0.37539999999999996</v>
      </c>
      <c r="E428" s="29">
        <v>11.53</v>
      </c>
      <c r="F428" s="48">
        <v>7.86</v>
      </c>
      <c r="G428" s="29">
        <v>5.24</v>
      </c>
      <c r="H428" s="34" t="s">
        <v>112</v>
      </c>
      <c r="I428" s="29">
        <v>0.04</v>
      </c>
      <c r="J428" s="29">
        <v>61.6</v>
      </c>
      <c r="K428" s="257">
        <v>10</v>
      </c>
      <c r="L428" s="257">
        <f>AVERAGE(K424:K428)</f>
        <v>89.4</v>
      </c>
      <c r="M428" s="46">
        <f>GEOMEAN(K424:K428)</f>
        <v>50.561566452322587</v>
      </c>
      <c r="N428" s="47" t="s">
        <v>448</v>
      </c>
      <c r="AO428" s="29">
        <v>235</v>
      </c>
      <c r="AP428" s="29">
        <v>125</v>
      </c>
    </row>
    <row r="429" spans="1:42" x14ac:dyDescent="0.35">
      <c r="A429" s="44">
        <v>38412</v>
      </c>
      <c r="B429" s="29">
        <v>94202</v>
      </c>
      <c r="C429" s="285">
        <v>603</v>
      </c>
      <c r="D429" s="29">
        <v>0.38600000000000001</v>
      </c>
      <c r="E429" s="29">
        <v>12.22</v>
      </c>
      <c r="F429" s="48">
        <v>7.75</v>
      </c>
      <c r="G429" s="29">
        <v>3.19</v>
      </c>
      <c r="H429" s="34" t="s">
        <v>112</v>
      </c>
      <c r="I429" s="29">
        <v>0.4</v>
      </c>
      <c r="J429" s="29">
        <v>8</v>
      </c>
      <c r="K429" s="257">
        <v>20</v>
      </c>
      <c r="AO429" s="29">
        <v>235</v>
      </c>
      <c r="AP429" s="29">
        <v>125</v>
      </c>
    </row>
    <row r="430" spans="1:42" x14ac:dyDescent="0.35">
      <c r="A430" s="44">
        <v>38420</v>
      </c>
      <c r="B430" s="29">
        <v>93430</v>
      </c>
      <c r="C430" s="285">
        <v>588</v>
      </c>
      <c r="D430" s="29">
        <v>0.37629999999999997</v>
      </c>
      <c r="E430" s="29">
        <v>11.78</v>
      </c>
      <c r="F430" s="48">
        <v>8.08</v>
      </c>
      <c r="G430" s="29">
        <v>4.74</v>
      </c>
      <c r="H430" s="34" t="s">
        <v>112</v>
      </c>
      <c r="I430" s="29">
        <v>0.66</v>
      </c>
      <c r="J430" s="29">
        <v>8.1999999999999993</v>
      </c>
      <c r="K430" s="257">
        <v>20</v>
      </c>
      <c r="AO430" s="29">
        <v>235</v>
      </c>
      <c r="AP430" s="29">
        <v>125</v>
      </c>
    </row>
    <row r="431" spans="1:42" x14ac:dyDescent="0.35">
      <c r="A431" s="44">
        <v>38428</v>
      </c>
      <c r="B431" s="29">
        <v>94054</v>
      </c>
      <c r="C431" s="285">
        <v>624.5</v>
      </c>
      <c r="D431" s="29">
        <v>0.3997</v>
      </c>
      <c r="E431" s="29">
        <v>11.89</v>
      </c>
      <c r="F431" s="48">
        <v>7.9</v>
      </c>
      <c r="G431" s="29">
        <v>5.88</v>
      </c>
      <c r="H431" s="34" t="s">
        <v>112</v>
      </c>
      <c r="I431" s="29">
        <v>0.51</v>
      </c>
      <c r="J431" s="29">
        <v>7.8</v>
      </c>
      <c r="K431" s="257">
        <v>20</v>
      </c>
      <c r="AO431" s="29">
        <v>235</v>
      </c>
      <c r="AP431" s="29">
        <v>125</v>
      </c>
    </row>
    <row r="432" spans="1:42" s="264" customFormat="1" x14ac:dyDescent="0.35">
      <c r="A432" s="44">
        <v>38433</v>
      </c>
      <c r="B432" s="39">
        <v>90704</v>
      </c>
      <c r="C432" s="286">
        <v>625.79999999999995</v>
      </c>
      <c r="D432" s="39">
        <v>0.40050000000000002</v>
      </c>
      <c r="E432" s="39">
        <v>11.72</v>
      </c>
      <c r="F432" s="49">
        <v>7.95</v>
      </c>
      <c r="G432" s="39">
        <v>6.06</v>
      </c>
      <c r="H432" s="34" t="s">
        <v>112</v>
      </c>
      <c r="I432" s="39">
        <v>0.66</v>
      </c>
      <c r="J432" s="39">
        <v>8.1</v>
      </c>
      <c r="K432" s="264">
        <v>10</v>
      </c>
      <c r="L432" s="288"/>
      <c r="M432" s="289"/>
      <c r="N432" s="47"/>
      <c r="O432" s="264">
        <v>1.2</v>
      </c>
      <c r="P432" s="264">
        <v>68.400000000000006</v>
      </c>
      <c r="Q432" s="264" t="s">
        <v>115</v>
      </c>
      <c r="R432" s="264" t="s">
        <v>115</v>
      </c>
      <c r="S432" s="264" t="s">
        <v>115</v>
      </c>
      <c r="T432" s="264" t="s">
        <v>115</v>
      </c>
      <c r="U432" s="264" t="s">
        <v>115</v>
      </c>
      <c r="V432" s="264">
        <v>1</v>
      </c>
      <c r="W432" s="264" t="s">
        <v>115</v>
      </c>
      <c r="X432" s="264">
        <v>38</v>
      </c>
      <c r="Y432" s="264" t="s">
        <v>115</v>
      </c>
      <c r="Z432" s="264">
        <v>1.5</v>
      </c>
      <c r="AA432" s="264" t="s">
        <v>115</v>
      </c>
      <c r="AB432" s="264">
        <v>21</v>
      </c>
      <c r="AC432" s="264" t="s">
        <v>115</v>
      </c>
      <c r="AD432" s="264">
        <v>283</v>
      </c>
      <c r="AE432" s="264" t="s">
        <v>115</v>
      </c>
      <c r="AO432" s="29">
        <v>235</v>
      </c>
      <c r="AP432" s="29">
        <v>125</v>
      </c>
    </row>
    <row r="433" spans="1:42" x14ac:dyDescent="0.35">
      <c r="A433" s="44">
        <v>38439</v>
      </c>
      <c r="B433" s="29">
        <v>100459</v>
      </c>
      <c r="C433" s="285">
        <v>586.6</v>
      </c>
      <c r="D433" s="29">
        <v>0.3755</v>
      </c>
      <c r="E433" s="29">
        <v>10.55</v>
      </c>
      <c r="F433" s="48">
        <v>8.0500000000000007</v>
      </c>
      <c r="G433" s="29">
        <v>6.41</v>
      </c>
      <c r="H433" s="34" t="s">
        <v>112</v>
      </c>
      <c r="I433" s="29">
        <v>0.01</v>
      </c>
      <c r="J433" s="29">
        <v>61.6</v>
      </c>
      <c r="K433" s="257">
        <v>496</v>
      </c>
      <c r="L433" s="257">
        <f>AVERAGE(K429:K433)</f>
        <v>113.2</v>
      </c>
      <c r="M433" s="46">
        <f>GEOMEAN(K429:K433)</f>
        <v>33.091338389927074</v>
      </c>
      <c r="N433" s="47" t="s">
        <v>449</v>
      </c>
      <c r="AO433" s="29">
        <v>235</v>
      </c>
      <c r="AP433" s="29">
        <v>125</v>
      </c>
    </row>
    <row r="434" spans="1:42" x14ac:dyDescent="0.35">
      <c r="A434" s="44">
        <v>38446</v>
      </c>
      <c r="B434" s="29">
        <v>103821</v>
      </c>
      <c r="C434" s="285">
        <v>630</v>
      </c>
      <c r="D434" s="29">
        <v>0.40300000000000002</v>
      </c>
      <c r="E434" s="29">
        <v>10.67</v>
      </c>
      <c r="F434" s="48">
        <v>8.1300000000000008</v>
      </c>
      <c r="G434" s="29">
        <v>11</v>
      </c>
      <c r="H434" s="34" t="s">
        <v>112</v>
      </c>
      <c r="I434" s="29">
        <v>0.3</v>
      </c>
      <c r="J434" s="29">
        <v>8.1999999999999993</v>
      </c>
      <c r="K434" s="257">
        <v>52</v>
      </c>
      <c r="AO434" s="29">
        <v>235</v>
      </c>
      <c r="AP434" s="29">
        <v>125</v>
      </c>
    </row>
    <row r="435" spans="1:42" x14ac:dyDescent="0.35">
      <c r="A435" s="44">
        <v>38454</v>
      </c>
      <c r="B435" s="29">
        <v>95834</v>
      </c>
      <c r="C435" s="285">
        <v>652</v>
      </c>
      <c r="D435" s="29">
        <v>0.41700000000000004</v>
      </c>
      <c r="E435" s="29">
        <v>8.8800000000000008</v>
      </c>
      <c r="F435" s="48">
        <v>8.0399999999999991</v>
      </c>
      <c r="G435" s="29">
        <v>14.63</v>
      </c>
      <c r="H435" s="34" t="s">
        <v>112</v>
      </c>
      <c r="I435" s="29">
        <v>0.2</v>
      </c>
      <c r="J435" s="29">
        <v>7.9</v>
      </c>
      <c r="K435" s="257">
        <v>52</v>
      </c>
      <c r="AO435" s="29">
        <v>235</v>
      </c>
      <c r="AP435" s="29">
        <v>125</v>
      </c>
    </row>
    <row r="436" spans="1:42" x14ac:dyDescent="0.35">
      <c r="A436" s="44">
        <v>38460</v>
      </c>
      <c r="B436" s="29">
        <v>100548</v>
      </c>
      <c r="C436" s="285">
        <v>6586</v>
      </c>
      <c r="D436" s="29">
        <v>0.42149999999999999</v>
      </c>
      <c r="E436" s="29">
        <v>9.3800000000000008</v>
      </c>
      <c r="F436" s="48">
        <v>8.0500000000000007</v>
      </c>
      <c r="G436" s="29">
        <v>16.66</v>
      </c>
      <c r="H436" s="34" t="s">
        <v>112</v>
      </c>
      <c r="I436" s="29">
        <v>0.35</v>
      </c>
      <c r="J436" s="29">
        <v>91.4</v>
      </c>
      <c r="K436" s="257">
        <v>96</v>
      </c>
      <c r="AO436" s="29">
        <v>235</v>
      </c>
      <c r="AP436" s="29">
        <v>125</v>
      </c>
    </row>
    <row r="437" spans="1:42" x14ac:dyDescent="0.35">
      <c r="A437" s="44">
        <v>38463</v>
      </c>
      <c r="B437" s="29">
        <v>95938</v>
      </c>
      <c r="C437" s="285">
        <v>641</v>
      </c>
      <c r="D437" s="29">
        <v>0.41</v>
      </c>
      <c r="E437" s="29">
        <v>7.37</v>
      </c>
      <c r="F437" s="48">
        <v>7.99</v>
      </c>
      <c r="G437" s="29">
        <v>16.95</v>
      </c>
      <c r="H437" s="34" t="s">
        <v>112</v>
      </c>
      <c r="I437" s="29">
        <v>0.1</v>
      </c>
      <c r="J437" s="29">
        <v>7.9</v>
      </c>
      <c r="K437" s="257">
        <v>905</v>
      </c>
      <c r="AO437" s="29">
        <v>235</v>
      </c>
      <c r="AP437" s="29">
        <v>125</v>
      </c>
    </row>
    <row r="438" spans="1:42" x14ac:dyDescent="0.35">
      <c r="A438" s="44">
        <v>38469</v>
      </c>
      <c r="B438" s="29">
        <v>134157</v>
      </c>
      <c r="C438" s="285">
        <v>580</v>
      </c>
      <c r="D438" s="29">
        <v>0.371</v>
      </c>
      <c r="E438" s="29">
        <v>10.46</v>
      </c>
      <c r="F438" s="48">
        <v>8.18</v>
      </c>
      <c r="G438" s="29">
        <v>11.73</v>
      </c>
      <c r="H438" s="34" t="s">
        <v>112</v>
      </c>
      <c r="I438" s="29">
        <v>0.4</v>
      </c>
      <c r="J438" s="29">
        <v>7.3</v>
      </c>
      <c r="K438" s="257">
        <v>404</v>
      </c>
      <c r="L438" s="257">
        <f>AVERAGE(K434:K438)</f>
        <v>301.8</v>
      </c>
      <c r="M438" s="46">
        <f>GEOMEAN(K434:K438)</f>
        <v>156.8417115468902</v>
      </c>
      <c r="N438" s="47" t="s">
        <v>450</v>
      </c>
      <c r="AO438" s="29">
        <v>235</v>
      </c>
      <c r="AP438" s="29">
        <v>125</v>
      </c>
    </row>
    <row r="439" spans="1:42" x14ac:dyDescent="0.35">
      <c r="A439" s="44">
        <v>38474</v>
      </c>
      <c r="B439" s="29">
        <v>103444</v>
      </c>
      <c r="C439" s="285">
        <v>584.29999999999995</v>
      </c>
      <c r="D439" s="29">
        <v>0.37390000000000001</v>
      </c>
      <c r="E439" s="29">
        <v>10.8</v>
      </c>
      <c r="F439" s="48">
        <v>8.1999999999999993</v>
      </c>
      <c r="G439" s="29">
        <v>10.76</v>
      </c>
      <c r="H439" s="34" t="s">
        <v>112</v>
      </c>
      <c r="I439" s="29">
        <v>0.56000000000000005</v>
      </c>
      <c r="J439" s="29">
        <v>83.9</v>
      </c>
      <c r="K439" s="257">
        <v>63</v>
      </c>
      <c r="AO439" s="29">
        <v>235</v>
      </c>
      <c r="AP439" s="29">
        <v>125</v>
      </c>
    </row>
    <row r="440" spans="1:42" x14ac:dyDescent="0.35">
      <c r="A440" s="44">
        <v>38483</v>
      </c>
      <c r="B440" s="29">
        <v>92552</v>
      </c>
      <c r="C440" s="29">
        <v>605.29999999999995</v>
      </c>
      <c r="D440" s="29">
        <v>0.38740000000000002</v>
      </c>
      <c r="E440" s="29">
        <v>8.3000000000000007</v>
      </c>
      <c r="F440" s="48">
        <v>7.76</v>
      </c>
      <c r="G440" s="29">
        <v>18.66</v>
      </c>
      <c r="H440" s="34" t="s">
        <v>112</v>
      </c>
      <c r="I440" s="29">
        <v>0.59</v>
      </c>
      <c r="J440" s="29">
        <v>7.8</v>
      </c>
      <c r="K440" s="257">
        <v>86</v>
      </c>
      <c r="AO440" s="29">
        <v>235</v>
      </c>
      <c r="AP440" s="29">
        <v>125</v>
      </c>
    </row>
    <row r="441" spans="1:42" x14ac:dyDescent="0.35">
      <c r="A441" s="44">
        <v>38491</v>
      </c>
      <c r="B441" s="29">
        <v>90336</v>
      </c>
      <c r="C441" s="29">
        <v>554.1</v>
      </c>
      <c r="D441" s="29">
        <v>0.35460000000000003</v>
      </c>
      <c r="E441" s="29">
        <v>9.51</v>
      </c>
      <c r="F441" s="48">
        <v>7.83</v>
      </c>
      <c r="G441" s="29">
        <v>18.11</v>
      </c>
      <c r="H441" s="34" t="s">
        <v>112</v>
      </c>
      <c r="I441" s="29">
        <v>0.37</v>
      </c>
      <c r="J441" s="29">
        <v>7.8</v>
      </c>
      <c r="K441" s="257">
        <v>1467</v>
      </c>
      <c r="AO441" s="29">
        <v>235</v>
      </c>
      <c r="AP441" s="29">
        <v>125</v>
      </c>
    </row>
    <row r="442" spans="1:42" x14ac:dyDescent="0.35">
      <c r="A442" s="44">
        <v>38497</v>
      </c>
      <c r="B442" s="29">
        <v>93627</v>
      </c>
      <c r="C442" s="29">
        <v>569.1</v>
      </c>
      <c r="D442" s="29">
        <v>0.36420000000000002</v>
      </c>
      <c r="E442" s="29">
        <v>6.56</v>
      </c>
      <c r="F442" s="48">
        <v>8.15</v>
      </c>
      <c r="G442" s="29">
        <v>18.100000000000001</v>
      </c>
      <c r="H442" s="34" t="s">
        <v>112</v>
      </c>
      <c r="I442" s="29">
        <v>0.09</v>
      </c>
      <c r="J442" s="29">
        <v>8.1</v>
      </c>
      <c r="K442" s="257">
        <v>52</v>
      </c>
      <c r="AO442" s="29">
        <v>235</v>
      </c>
      <c r="AP442" s="29">
        <v>125</v>
      </c>
    </row>
    <row r="443" spans="1:42" x14ac:dyDescent="0.35">
      <c r="A443" s="44">
        <v>38503</v>
      </c>
      <c r="B443" s="29">
        <v>100601</v>
      </c>
      <c r="C443" s="29">
        <v>614.1</v>
      </c>
      <c r="D443" s="29">
        <v>0.39300000000000002</v>
      </c>
      <c r="E443" s="29">
        <v>6.72</v>
      </c>
      <c r="F443" s="48">
        <v>7.93</v>
      </c>
      <c r="G443" s="29">
        <v>19.53</v>
      </c>
      <c r="H443" s="34" t="s">
        <v>112</v>
      </c>
      <c r="I443" s="29">
        <v>0.1</v>
      </c>
      <c r="J443" s="29">
        <v>7.8</v>
      </c>
      <c r="K443" s="257">
        <v>134</v>
      </c>
      <c r="L443" s="257">
        <f>AVERAGE(K439:K443)</f>
        <v>360.4</v>
      </c>
      <c r="M443" s="46">
        <f>GEOMEAN(K439:K443)</f>
        <v>140.82360289383524</v>
      </c>
      <c r="N443" s="47" t="s">
        <v>451</v>
      </c>
      <c r="AO443" s="29">
        <v>235</v>
      </c>
      <c r="AP443" s="29">
        <v>125</v>
      </c>
    </row>
    <row r="444" spans="1:42" x14ac:dyDescent="0.35">
      <c r="A444" s="44">
        <v>38510</v>
      </c>
      <c r="B444" s="29">
        <v>90912</v>
      </c>
      <c r="C444" s="29">
        <v>676</v>
      </c>
      <c r="D444" s="29">
        <v>0.43259999999999998</v>
      </c>
      <c r="E444" s="29">
        <v>6.75</v>
      </c>
      <c r="F444" s="48">
        <v>7.77</v>
      </c>
      <c r="G444" s="29">
        <v>23.12</v>
      </c>
      <c r="H444" s="34" t="s">
        <v>112</v>
      </c>
      <c r="I444" s="29">
        <v>0.44</v>
      </c>
      <c r="J444" s="29">
        <v>7.8</v>
      </c>
      <c r="K444" s="257">
        <v>197</v>
      </c>
      <c r="AO444" s="29">
        <v>235</v>
      </c>
      <c r="AP444" s="29">
        <v>125</v>
      </c>
    </row>
    <row r="445" spans="1:42" x14ac:dyDescent="0.35">
      <c r="A445" s="44">
        <v>38516</v>
      </c>
      <c r="B445" s="29">
        <v>101254</v>
      </c>
      <c r="C445" s="29">
        <v>555.6</v>
      </c>
      <c r="D445" s="29">
        <v>0.35560000000000003</v>
      </c>
      <c r="E445" s="29">
        <v>5.65</v>
      </c>
      <c r="F445" s="48">
        <v>8</v>
      </c>
      <c r="G445" s="29">
        <v>24.39</v>
      </c>
      <c r="H445" s="34" t="s">
        <v>112</v>
      </c>
      <c r="I445" s="29">
        <v>0.1</v>
      </c>
      <c r="J445" s="29">
        <v>7.7</v>
      </c>
      <c r="K445" s="257">
        <v>4884</v>
      </c>
      <c r="AO445" s="29">
        <v>235</v>
      </c>
      <c r="AP445" s="29">
        <v>125</v>
      </c>
    </row>
    <row r="446" spans="1:42" x14ac:dyDescent="0.35">
      <c r="A446" s="44">
        <v>38523</v>
      </c>
      <c r="B446" s="29">
        <v>93150</v>
      </c>
      <c r="C446" s="29">
        <v>681.4</v>
      </c>
      <c r="D446" s="29">
        <v>0.43609999999999999</v>
      </c>
      <c r="E446" s="29">
        <v>8.15</v>
      </c>
      <c r="F446" s="48">
        <v>8.02</v>
      </c>
      <c r="G446" s="29">
        <v>21.1</v>
      </c>
      <c r="H446" s="34" t="s">
        <v>112</v>
      </c>
      <c r="I446" s="29">
        <v>0.73</v>
      </c>
      <c r="J446" s="29">
        <v>7.8</v>
      </c>
      <c r="K446" s="257">
        <v>256</v>
      </c>
      <c r="AO446" s="29">
        <v>235</v>
      </c>
      <c r="AP446" s="29">
        <v>125</v>
      </c>
    </row>
    <row r="447" spans="1:42" x14ac:dyDescent="0.35">
      <c r="A447" s="44">
        <v>38526</v>
      </c>
      <c r="B447" s="29">
        <v>90127</v>
      </c>
      <c r="C447" s="29">
        <v>807.7</v>
      </c>
      <c r="D447" s="29">
        <v>0.51690000000000003</v>
      </c>
      <c r="E447" s="29">
        <v>7.14</v>
      </c>
      <c r="F447" s="48">
        <v>7.84</v>
      </c>
      <c r="G447" s="29">
        <v>22.86</v>
      </c>
      <c r="H447" s="34" t="s">
        <v>112</v>
      </c>
      <c r="I447" s="29">
        <v>0.44</v>
      </c>
      <c r="J447" s="29">
        <v>7.8</v>
      </c>
      <c r="K447" s="257">
        <v>161</v>
      </c>
      <c r="AO447" s="29">
        <v>235</v>
      </c>
      <c r="AP447" s="29">
        <v>125</v>
      </c>
    </row>
    <row r="448" spans="1:42" x14ac:dyDescent="0.35">
      <c r="A448" s="44">
        <v>38531</v>
      </c>
      <c r="B448" s="29">
        <v>93932</v>
      </c>
      <c r="C448" s="29">
        <v>798.4</v>
      </c>
      <c r="D448" s="29">
        <v>0.51049999999999995</v>
      </c>
      <c r="E448" s="29">
        <v>6.76</v>
      </c>
      <c r="F448" s="48">
        <v>7.82</v>
      </c>
      <c r="G448" s="29">
        <v>25.45</v>
      </c>
      <c r="H448" s="34" t="s">
        <v>112</v>
      </c>
      <c r="I448" s="29">
        <v>0.3</v>
      </c>
      <c r="J448" s="29">
        <v>7.8</v>
      </c>
      <c r="K448" s="257">
        <v>399</v>
      </c>
      <c r="L448" s="257">
        <f>AVERAGE(K444:K448)</f>
        <v>1179.4000000000001</v>
      </c>
      <c r="M448" s="46">
        <f>GEOMEAN(K444:K448)</f>
        <v>436.37124397913681</v>
      </c>
      <c r="N448" s="47" t="s">
        <v>452</v>
      </c>
      <c r="AO448" s="29">
        <v>235</v>
      </c>
      <c r="AP448" s="29">
        <v>125</v>
      </c>
    </row>
    <row r="449" spans="1:42" x14ac:dyDescent="0.35">
      <c r="A449" s="44">
        <v>38546</v>
      </c>
      <c r="B449" s="29">
        <v>95023</v>
      </c>
      <c r="C449" s="29">
        <v>599</v>
      </c>
      <c r="D449" s="29">
        <v>0.38300000000000001</v>
      </c>
      <c r="E449" s="29">
        <v>5.46</v>
      </c>
      <c r="F449" s="48">
        <v>7.54</v>
      </c>
      <c r="G449" s="29">
        <v>21.72</v>
      </c>
      <c r="H449" s="34" t="s">
        <v>112</v>
      </c>
      <c r="I449" s="29">
        <v>0.1</v>
      </c>
      <c r="J449" s="29">
        <v>7.9</v>
      </c>
      <c r="K449" s="257">
        <v>6294</v>
      </c>
      <c r="AO449" s="29">
        <v>235</v>
      </c>
      <c r="AP449" s="29">
        <v>125</v>
      </c>
    </row>
    <row r="450" spans="1:42" x14ac:dyDescent="0.35">
      <c r="A450" s="44">
        <v>38547</v>
      </c>
      <c r="B450" s="29">
        <v>90237</v>
      </c>
      <c r="C450" s="29">
        <v>571.5</v>
      </c>
      <c r="D450" s="29">
        <v>0.36570000000000003</v>
      </c>
      <c r="E450" s="29">
        <v>6.11</v>
      </c>
      <c r="F450" s="48">
        <v>7.66</v>
      </c>
      <c r="G450" s="29">
        <v>22</v>
      </c>
      <c r="H450" s="34" t="s">
        <v>112</v>
      </c>
      <c r="I450" s="29">
        <v>0.01</v>
      </c>
      <c r="J450" s="29">
        <v>7.9</v>
      </c>
      <c r="K450" s="257">
        <v>4352</v>
      </c>
      <c r="AO450" s="29">
        <v>235</v>
      </c>
      <c r="AP450" s="29">
        <v>125</v>
      </c>
    </row>
    <row r="451" spans="1:42" x14ac:dyDescent="0.35">
      <c r="A451" s="44">
        <v>38553</v>
      </c>
      <c r="B451" s="29">
        <v>94743</v>
      </c>
      <c r="C451" s="29">
        <v>415</v>
      </c>
      <c r="D451" s="29">
        <v>0.26600000000000001</v>
      </c>
      <c r="E451" s="29">
        <v>7.45</v>
      </c>
      <c r="F451" s="48">
        <v>8.08</v>
      </c>
      <c r="G451" s="29">
        <v>25.96</v>
      </c>
      <c r="H451" s="34" t="s">
        <v>112</v>
      </c>
      <c r="I451" s="29">
        <v>0.5</v>
      </c>
      <c r="J451" s="29">
        <v>8.1999999999999993</v>
      </c>
      <c r="K451" s="257">
        <v>663</v>
      </c>
      <c r="O451" s="257">
        <v>2.7</v>
      </c>
      <c r="P451" s="257">
        <v>45.5</v>
      </c>
      <c r="Q451" s="39" t="s">
        <v>115</v>
      </c>
      <c r="R451" s="39" t="s">
        <v>115</v>
      </c>
      <c r="S451" s="39" t="s">
        <v>115</v>
      </c>
      <c r="T451" s="39" t="s">
        <v>115</v>
      </c>
      <c r="U451" s="39" t="s">
        <v>115</v>
      </c>
      <c r="V451" s="264">
        <v>3.4</v>
      </c>
      <c r="W451" s="39" t="s">
        <v>115</v>
      </c>
      <c r="X451" s="257">
        <v>27</v>
      </c>
      <c r="Y451" s="264" t="s">
        <v>115</v>
      </c>
      <c r="Z451" s="39">
        <v>1.4</v>
      </c>
      <c r="AA451" s="39" t="s">
        <v>115</v>
      </c>
      <c r="AB451" s="264">
        <v>12</v>
      </c>
      <c r="AC451" s="39" t="s">
        <v>115</v>
      </c>
      <c r="AD451" s="257">
        <v>66</v>
      </c>
      <c r="AE451" s="39" t="s">
        <v>115</v>
      </c>
      <c r="AF451" s="39"/>
      <c r="AG451" s="39"/>
      <c r="AO451" s="29">
        <v>235</v>
      </c>
      <c r="AP451" s="29">
        <v>125</v>
      </c>
    </row>
    <row r="452" spans="1:42" x14ac:dyDescent="0.35">
      <c r="A452" s="44">
        <v>38559</v>
      </c>
      <c r="B452" s="29">
        <v>90621</v>
      </c>
      <c r="C452" s="29">
        <v>470.7</v>
      </c>
      <c r="D452" s="29">
        <v>0.30130000000000001</v>
      </c>
      <c r="E452" s="29">
        <v>7.2</v>
      </c>
      <c r="F452" s="48">
        <v>8</v>
      </c>
      <c r="G452" s="29">
        <v>27.15</v>
      </c>
      <c r="H452" s="34" t="s">
        <v>112</v>
      </c>
      <c r="I452" s="29">
        <v>0.19</v>
      </c>
      <c r="J452" s="29">
        <v>7.8</v>
      </c>
      <c r="K452" s="257">
        <v>288</v>
      </c>
      <c r="AO452" s="29">
        <v>235</v>
      </c>
      <c r="AP452" s="29">
        <v>125</v>
      </c>
    </row>
    <row r="453" spans="1:42" x14ac:dyDescent="0.35">
      <c r="A453" s="44">
        <v>38560</v>
      </c>
      <c r="B453" s="29">
        <v>91558</v>
      </c>
      <c r="C453" s="29">
        <v>461.5</v>
      </c>
      <c r="D453" s="29">
        <v>0.29530000000000001</v>
      </c>
      <c r="E453" s="29">
        <v>7.33</v>
      </c>
      <c r="F453" s="48">
        <v>7.78</v>
      </c>
      <c r="G453" s="29">
        <v>25.6</v>
      </c>
      <c r="H453" s="34" t="s">
        <v>112</v>
      </c>
      <c r="I453" s="29">
        <v>0.68</v>
      </c>
      <c r="J453" s="29">
        <v>7.4</v>
      </c>
      <c r="K453" s="257">
        <v>4360</v>
      </c>
      <c r="L453" s="257">
        <f>AVERAGE(K449:K453)</f>
        <v>3191.4</v>
      </c>
      <c r="M453" s="46">
        <f>GEOMEAN(K449:K453)</f>
        <v>1868.9669696594169</v>
      </c>
      <c r="N453" s="47" t="s">
        <v>453</v>
      </c>
      <c r="AO453" s="29">
        <v>235</v>
      </c>
      <c r="AP453" s="29">
        <v>125</v>
      </c>
    </row>
    <row r="454" spans="1:42" x14ac:dyDescent="0.35">
      <c r="A454" s="44">
        <v>38566</v>
      </c>
      <c r="B454" s="29">
        <v>90448</v>
      </c>
      <c r="C454" s="29">
        <v>510.7</v>
      </c>
      <c r="D454" s="29">
        <v>0.32679999999999998</v>
      </c>
      <c r="E454" s="29">
        <v>6.43</v>
      </c>
      <c r="F454" s="48">
        <v>7.7</v>
      </c>
      <c r="G454" s="29">
        <v>25.59</v>
      </c>
      <c r="H454" s="34" t="s">
        <v>112</v>
      </c>
      <c r="I454" s="29">
        <v>0.28999999999999998</v>
      </c>
      <c r="J454" s="29">
        <v>8.1</v>
      </c>
      <c r="K454" s="257">
        <v>313</v>
      </c>
      <c r="AO454" s="29">
        <v>235</v>
      </c>
      <c r="AP454" s="29">
        <v>125</v>
      </c>
    </row>
    <row r="455" spans="1:42" x14ac:dyDescent="0.35">
      <c r="A455" s="44">
        <v>38572</v>
      </c>
      <c r="B455" s="29">
        <v>95349</v>
      </c>
      <c r="C455" s="29">
        <v>504.2</v>
      </c>
      <c r="D455" s="29">
        <v>0.32269999999999999</v>
      </c>
      <c r="E455" s="29">
        <v>6.77</v>
      </c>
      <c r="F455" s="48">
        <v>7.95</v>
      </c>
      <c r="G455" s="29">
        <v>25.51</v>
      </c>
      <c r="H455" s="34" t="s">
        <v>112</v>
      </c>
      <c r="I455" s="29">
        <v>0.6</v>
      </c>
      <c r="J455" s="29">
        <v>8</v>
      </c>
      <c r="K455" s="257">
        <v>419</v>
      </c>
      <c r="AO455" s="29">
        <v>235</v>
      </c>
      <c r="AP455" s="29">
        <v>125</v>
      </c>
    </row>
    <row r="456" spans="1:42" x14ac:dyDescent="0.35">
      <c r="A456" s="44">
        <v>38581</v>
      </c>
      <c r="B456" s="29">
        <v>94422</v>
      </c>
      <c r="C456" s="29">
        <v>509.8</v>
      </c>
      <c r="D456" s="29">
        <v>0.32629999999999998</v>
      </c>
      <c r="E456" s="29">
        <v>6.69</v>
      </c>
      <c r="F456" s="48">
        <v>7.72</v>
      </c>
      <c r="G456" s="29">
        <v>22.3</v>
      </c>
      <c r="H456" s="34" t="s">
        <v>112</v>
      </c>
      <c r="I456" s="29">
        <v>0.69</v>
      </c>
      <c r="J456" s="29">
        <v>7.4</v>
      </c>
      <c r="K456" s="257">
        <v>3448</v>
      </c>
      <c r="AO456" s="29">
        <v>235</v>
      </c>
      <c r="AP456" s="29">
        <v>125</v>
      </c>
    </row>
    <row r="457" spans="1:42" x14ac:dyDescent="0.35">
      <c r="A457" s="44">
        <v>38586</v>
      </c>
      <c r="B457" s="29">
        <v>95015</v>
      </c>
      <c r="C457" s="29">
        <v>126</v>
      </c>
      <c r="D457" s="29">
        <v>8.0600000000000005E-2</v>
      </c>
      <c r="E457" s="29">
        <v>5.72</v>
      </c>
      <c r="F457" s="48">
        <v>7.82</v>
      </c>
      <c r="G457" s="29">
        <v>24.07</v>
      </c>
      <c r="H457" s="34" t="s">
        <v>112</v>
      </c>
      <c r="I457" s="29">
        <v>0.48</v>
      </c>
      <c r="J457" s="29">
        <v>7.4</v>
      </c>
      <c r="K457" s="257">
        <v>24192</v>
      </c>
      <c r="AO457" s="29">
        <v>235</v>
      </c>
      <c r="AP457" s="29">
        <v>125</v>
      </c>
    </row>
    <row r="458" spans="1:42" x14ac:dyDescent="0.35">
      <c r="A458" s="44">
        <v>38595</v>
      </c>
      <c r="B458" s="29">
        <v>85904</v>
      </c>
      <c r="C458" s="29">
        <v>197.1</v>
      </c>
      <c r="D458" s="29">
        <v>0.12620000000000001</v>
      </c>
      <c r="E458" s="29">
        <v>7.27</v>
      </c>
      <c r="F458" s="48">
        <v>7.94</v>
      </c>
      <c r="G458" s="29">
        <v>22.26</v>
      </c>
      <c r="H458" s="34" t="s">
        <v>112</v>
      </c>
      <c r="I458" s="29">
        <v>0.13</v>
      </c>
      <c r="J458" s="29">
        <v>7.7</v>
      </c>
      <c r="K458" s="257">
        <v>3968</v>
      </c>
      <c r="L458" s="257">
        <f>AVERAGE(K454:K458)</f>
        <v>6468</v>
      </c>
      <c r="M458" s="46">
        <f>GEOMEAN(K454:K458)</f>
        <v>2125.7579453457583</v>
      </c>
      <c r="N458" s="47" t="s">
        <v>454</v>
      </c>
      <c r="AO458" s="29">
        <v>235</v>
      </c>
      <c r="AP458" s="29">
        <v>125</v>
      </c>
    </row>
    <row r="459" spans="1:42" x14ac:dyDescent="0.35">
      <c r="A459" s="44">
        <v>38603</v>
      </c>
      <c r="B459" s="29">
        <v>94627</v>
      </c>
      <c r="C459" s="29">
        <v>634</v>
      </c>
      <c r="D459" s="29">
        <v>0.40600000000000003</v>
      </c>
      <c r="E459" s="29">
        <v>5.6</v>
      </c>
      <c r="F459" s="29">
        <v>7.78</v>
      </c>
      <c r="G459" s="29">
        <v>21.83</v>
      </c>
      <c r="H459" s="34" t="s">
        <v>112</v>
      </c>
      <c r="I459" s="29">
        <v>0.3</v>
      </c>
      <c r="J459" s="29">
        <v>7.9</v>
      </c>
      <c r="K459" s="257">
        <v>935</v>
      </c>
      <c r="AO459" s="29">
        <v>235</v>
      </c>
      <c r="AP459" s="29">
        <v>125</v>
      </c>
    </row>
    <row r="460" spans="1:42" x14ac:dyDescent="0.35">
      <c r="A460" s="44">
        <v>38610</v>
      </c>
      <c r="B460" s="29">
        <v>94758</v>
      </c>
      <c r="C460" s="29">
        <v>585.29999999999995</v>
      </c>
      <c r="D460" s="29">
        <v>0.37459999999999999</v>
      </c>
      <c r="E460" s="29">
        <v>7.19</v>
      </c>
      <c r="F460" s="48">
        <v>7.97</v>
      </c>
      <c r="G460" s="29">
        <v>22.12</v>
      </c>
      <c r="H460" s="34" t="s">
        <v>112</v>
      </c>
      <c r="I460" s="29">
        <v>0.17</v>
      </c>
      <c r="J460" s="29">
        <v>7.6</v>
      </c>
      <c r="K460" s="257">
        <v>2755</v>
      </c>
      <c r="AO460" s="29">
        <v>235</v>
      </c>
      <c r="AP460" s="29">
        <v>125</v>
      </c>
    </row>
    <row r="461" spans="1:42" x14ac:dyDescent="0.35">
      <c r="A461" s="44">
        <v>38616</v>
      </c>
      <c r="B461" s="29">
        <v>91505</v>
      </c>
      <c r="C461" s="29">
        <v>465</v>
      </c>
      <c r="D461" s="29">
        <v>0.29799999999999999</v>
      </c>
      <c r="E461" s="29">
        <v>6.87</v>
      </c>
      <c r="F461" s="48">
        <v>8.14</v>
      </c>
      <c r="G461" s="29">
        <v>21.23</v>
      </c>
      <c r="H461" s="34" t="s">
        <v>112</v>
      </c>
      <c r="I461" s="29">
        <v>0.2</v>
      </c>
      <c r="J461" s="29">
        <v>7.8</v>
      </c>
      <c r="K461" s="257">
        <v>1354</v>
      </c>
      <c r="AO461" s="29">
        <v>235</v>
      </c>
      <c r="AP461" s="29">
        <v>125</v>
      </c>
    </row>
    <row r="462" spans="1:42" x14ac:dyDescent="0.35">
      <c r="A462" s="44">
        <v>38621</v>
      </c>
      <c r="B462" s="29">
        <v>100452</v>
      </c>
      <c r="C462" s="29">
        <v>377.7</v>
      </c>
      <c r="D462" s="29">
        <v>0.24179999999999999</v>
      </c>
      <c r="E462" s="29">
        <v>7.97</v>
      </c>
      <c r="F462" s="48">
        <v>8</v>
      </c>
      <c r="G462" s="29">
        <v>21.84</v>
      </c>
      <c r="H462" s="34" t="s">
        <v>112</v>
      </c>
      <c r="I462" s="29">
        <v>0.09</v>
      </c>
      <c r="J462" s="29">
        <v>8.1</v>
      </c>
      <c r="K462" s="257">
        <v>5172</v>
      </c>
      <c r="AO462" s="29">
        <v>235</v>
      </c>
      <c r="AP462" s="29">
        <v>125</v>
      </c>
    </row>
    <row r="463" spans="1:42" x14ac:dyDescent="0.35">
      <c r="A463" s="44">
        <v>38623</v>
      </c>
      <c r="B463" s="29">
        <v>95009</v>
      </c>
      <c r="C463" s="29">
        <v>478.6</v>
      </c>
      <c r="D463" s="29">
        <v>0.30630000000000002</v>
      </c>
      <c r="E463" s="29">
        <v>8.09</v>
      </c>
      <c r="F463" s="48">
        <v>8.15</v>
      </c>
      <c r="G463" s="29">
        <v>20.95</v>
      </c>
      <c r="H463" s="34" t="s">
        <v>112</v>
      </c>
      <c r="I463" s="29">
        <v>0.04</v>
      </c>
      <c r="J463" s="29">
        <v>7.6</v>
      </c>
      <c r="K463" s="257">
        <v>609</v>
      </c>
      <c r="L463" s="257">
        <f>AVERAGE(K459:K463)</f>
        <v>2165</v>
      </c>
      <c r="M463" s="46">
        <f>GEOMEAN(K459:K463)</f>
        <v>1614.9740095831837</v>
      </c>
      <c r="N463" s="47" t="s">
        <v>455</v>
      </c>
      <c r="AO463" s="29">
        <v>235</v>
      </c>
      <c r="AP463" s="29">
        <v>125</v>
      </c>
    </row>
    <row r="464" spans="1:42" x14ac:dyDescent="0.35">
      <c r="A464" s="44">
        <v>38628</v>
      </c>
      <c r="B464" s="29">
        <v>104619</v>
      </c>
      <c r="C464" s="29">
        <v>554.29999999999995</v>
      </c>
      <c r="D464" s="29">
        <v>0.35470000000000002</v>
      </c>
      <c r="E464" s="29">
        <v>6.93</v>
      </c>
      <c r="F464" s="48">
        <v>8</v>
      </c>
      <c r="G464" s="29">
        <v>21.82</v>
      </c>
      <c r="H464" s="34" t="s">
        <v>112</v>
      </c>
      <c r="I464" s="29">
        <v>0.44</v>
      </c>
      <c r="J464" s="29">
        <v>7.8</v>
      </c>
      <c r="K464" s="257">
        <v>171</v>
      </c>
      <c r="AO464" s="29">
        <v>235</v>
      </c>
      <c r="AP464" s="29">
        <v>125</v>
      </c>
    </row>
    <row r="465" spans="1:42" s="264" customFormat="1" x14ac:dyDescent="0.35">
      <c r="A465" s="44">
        <v>38636</v>
      </c>
      <c r="B465" s="39">
        <v>95815</v>
      </c>
      <c r="C465" s="39">
        <v>662</v>
      </c>
      <c r="D465" s="39">
        <v>0.42399999999999999</v>
      </c>
      <c r="E465" s="39">
        <v>8.39</v>
      </c>
      <c r="F465" s="49">
        <v>7.58</v>
      </c>
      <c r="G465" s="39">
        <v>15.34</v>
      </c>
      <c r="H465" s="34" t="s">
        <v>112</v>
      </c>
      <c r="I465" s="39">
        <v>0.3</v>
      </c>
      <c r="J465" s="39">
        <v>8.3000000000000007</v>
      </c>
      <c r="K465" s="264">
        <v>74</v>
      </c>
      <c r="L465" s="288"/>
      <c r="M465" s="289"/>
      <c r="N465" s="47"/>
      <c r="O465" s="264">
        <v>2.1</v>
      </c>
      <c r="P465" s="264">
        <v>74.900000000000006</v>
      </c>
      <c r="Q465" s="264" t="s">
        <v>115</v>
      </c>
      <c r="R465" s="264">
        <v>6.1</v>
      </c>
      <c r="S465" s="264" t="s">
        <v>115</v>
      </c>
      <c r="T465" s="264" t="s">
        <v>115</v>
      </c>
      <c r="U465" s="264" t="s">
        <v>115</v>
      </c>
      <c r="V465" s="264">
        <v>1.7</v>
      </c>
      <c r="W465" s="264" t="s">
        <v>115</v>
      </c>
      <c r="X465" s="264">
        <v>44</v>
      </c>
      <c r="Y465" s="264" t="s">
        <v>115</v>
      </c>
      <c r="Z465" s="264">
        <v>0.5</v>
      </c>
      <c r="AA465" s="264" t="s">
        <v>115</v>
      </c>
      <c r="AB465" s="264">
        <v>18</v>
      </c>
      <c r="AC465" s="264" t="s">
        <v>115</v>
      </c>
      <c r="AD465" s="264">
        <v>269</v>
      </c>
      <c r="AE465" s="264" t="s">
        <v>115</v>
      </c>
      <c r="AO465" s="29">
        <v>235</v>
      </c>
      <c r="AP465" s="29">
        <v>125</v>
      </c>
    </row>
    <row r="466" spans="1:42" x14ac:dyDescent="0.35">
      <c r="A466" s="44">
        <v>38644</v>
      </c>
      <c r="B466" s="29">
        <v>92619</v>
      </c>
      <c r="C466" s="29">
        <v>639.5</v>
      </c>
      <c r="D466" s="29">
        <v>0.4093</v>
      </c>
      <c r="E466" s="29">
        <v>8.1300000000000008</v>
      </c>
      <c r="F466" s="48">
        <v>7.71</v>
      </c>
      <c r="G466" s="29">
        <v>14.49</v>
      </c>
      <c r="H466" s="34" t="s">
        <v>112</v>
      </c>
      <c r="I466" s="29">
        <v>0.04</v>
      </c>
      <c r="J466" s="29">
        <v>7.7</v>
      </c>
      <c r="K466" s="257">
        <v>135</v>
      </c>
      <c r="AO466" s="29">
        <v>235</v>
      </c>
      <c r="AP466" s="29">
        <v>125</v>
      </c>
    </row>
    <row r="467" spans="1:42" x14ac:dyDescent="0.35">
      <c r="A467" s="44">
        <v>38651</v>
      </c>
      <c r="B467" s="29">
        <v>90648</v>
      </c>
      <c r="C467" s="29">
        <v>1.1000000000000001</v>
      </c>
      <c r="D467" s="29">
        <v>6.9999999999999999E-4</v>
      </c>
      <c r="E467" s="29">
        <v>10.76</v>
      </c>
      <c r="F467" s="48">
        <v>8.24</v>
      </c>
      <c r="G467" s="29">
        <v>11.87</v>
      </c>
      <c r="H467" s="34" t="s">
        <v>112</v>
      </c>
      <c r="I467" s="29">
        <v>0.31</v>
      </c>
      <c r="J467" s="29">
        <v>7.9</v>
      </c>
      <c r="K467" s="257">
        <v>240</v>
      </c>
      <c r="AO467" s="29">
        <v>235</v>
      </c>
      <c r="AP467" s="29">
        <v>125</v>
      </c>
    </row>
    <row r="468" spans="1:42" x14ac:dyDescent="0.35">
      <c r="A468" s="44">
        <v>38656</v>
      </c>
      <c r="B468" s="29">
        <v>100722</v>
      </c>
      <c r="C468" s="29">
        <v>584.4</v>
      </c>
      <c r="D468" s="29">
        <v>0.374</v>
      </c>
      <c r="E468" s="29">
        <v>10.06</v>
      </c>
      <c r="F468" s="29">
        <v>7.91</v>
      </c>
      <c r="G468" s="29">
        <v>11.38</v>
      </c>
      <c r="H468" s="34" t="s">
        <v>112</v>
      </c>
      <c r="I468" s="29">
        <v>0.37</v>
      </c>
      <c r="J468" s="29">
        <v>7.4</v>
      </c>
      <c r="K468" s="257">
        <v>145</v>
      </c>
      <c r="L468" s="257">
        <f>AVERAGE(K464:K468)</f>
        <v>153</v>
      </c>
      <c r="M468" s="46">
        <f>GEOMEAN(K464:K468)</f>
        <v>142.8328718984032</v>
      </c>
      <c r="N468" s="47" t="s">
        <v>456</v>
      </c>
      <c r="AO468" s="29">
        <v>235</v>
      </c>
      <c r="AP468" s="29">
        <v>125</v>
      </c>
    </row>
    <row r="469" spans="1:42" x14ac:dyDescent="0.35">
      <c r="A469" s="44">
        <v>38663</v>
      </c>
      <c r="B469" s="29">
        <v>103010</v>
      </c>
      <c r="C469" s="29">
        <v>521.6</v>
      </c>
      <c r="D469" s="29">
        <v>0.33379999999999999</v>
      </c>
      <c r="E469" s="29">
        <v>7.4</v>
      </c>
      <c r="F469" s="48">
        <v>7.74</v>
      </c>
      <c r="G469" s="29">
        <v>15.05</v>
      </c>
      <c r="H469" s="34" t="s">
        <v>112</v>
      </c>
      <c r="I469" s="29">
        <v>0.37</v>
      </c>
      <c r="J469" s="29">
        <v>8.1</v>
      </c>
      <c r="K469" s="257">
        <v>645</v>
      </c>
      <c r="AO469" s="29">
        <v>235</v>
      </c>
      <c r="AP469" s="29">
        <v>125</v>
      </c>
    </row>
    <row r="470" spans="1:42" x14ac:dyDescent="0.35">
      <c r="A470" s="44">
        <v>38664</v>
      </c>
      <c r="B470" s="29">
        <v>95012</v>
      </c>
      <c r="C470" s="29">
        <v>561.5</v>
      </c>
      <c r="D470" s="29">
        <v>0.35930000000000001</v>
      </c>
      <c r="E470" s="29">
        <v>8.3699999999999992</v>
      </c>
      <c r="F470" s="48">
        <v>7.83</v>
      </c>
      <c r="G470" s="29">
        <v>13.86</v>
      </c>
      <c r="H470" s="34" t="s">
        <v>112</v>
      </c>
      <c r="I470" s="29">
        <v>0.12</v>
      </c>
      <c r="J470" s="29">
        <v>7.9</v>
      </c>
      <c r="K470" s="257">
        <v>441</v>
      </c>
      <c r="AO470" s="29">
        <v>235</v>
      </c>
      <c r="AP470" s="29">
        <v>125</v>
      </c>
    </row>
    <row r="471" spans="1:42" x14ac:dyDescent="0.35">
      <c r="A471" s="44">
        <v>38670</v>
      </c>
      <c r="B471" s="29">
        <v>112030</v>
      </c>
      <c r="C471" s="29">
        <v>610.9</v>
      </c>
      <c r="D471" s="29">
        <v>0.39100000000000001</v>
      </c>
      <c r="E471" s="29">
        <v>10.08</v>
      </c>
      <c r="F471" s="48">
        <v>7.64</v>
      </c>
      <c r="G471" s="29">
        <v>10.94</v>
      </c>
      <c r="H471" s="34" t="s">
        <v>112</v>
      </c>
      <c r="I471" s="29">
        <v>0.42</v>
      </c>
      <c r="J471" s="29">
        <v>7.3</v>
      </c>
      <c r="K471" s="257">
        <v>52</v>
      </c>
      <c r="AO471" s="29">
        <v>235</v>
      </c>
      <c r="AP471" s="29">
        <v>125</v>
      </c>
    </row>
    <row r="472" spans="1:42" x14ac:dyDescent="0.35">
      <c r="A472" s="44">
        <v>38672</v>
      </c>
      <c r="B472" s="29">
        <v>93437</v>
      </c>
      <c r="C472" s="29">
        <v>484</v>
      </c>
      <c r="D472" s="29">
        <v>0.31</v>
      </c>
      <c r="E472" s="29">
        <v>9.74</v>
      </c>
      <c r="F472" s="48">
        <v>7.85</v>
      </c>
      <c r="G472" s="29">
        <v>10.78</v>
      </c>
      <c r="H472" s="34" t="s">
        <v>112</v>
      </c>
      <c r="I472" s="29">
        <v>0.1</v>
      </c>
      <c r="J472" s="29">
        <v>7.9</v>
      </c>
      <c r="K472" s="257">
        <v>3076</v>
      </c>
      <c r="AO472" s="29">
        <v>235</v>
      </c>
      <c r="AP472" s="29">
        <v>125</v>
      </c>
    </row>
    <row r="473" spans="1:42" x14ac:dyDescent="0.35">
      <c r="A473" s="44">
        <v>38686</v>
      </c>
      <c r="B473" s="29">
        <v>102836</v>
      </c>
      <c r="C473" s="29">
        <v>578</v>
      </c>
      <c r="D473" s="29">
        <v>0.36899999999999999</v>
      </c>
      <c r="E473" s="29">
        <v>12.06</v>
      </c>
      <c r="F473" s="29">
        <v>8.0299999999999994</v>
      </c>
      <c r="G473" s="29">
        <v>5.1100000000000003</v>
      </c>
      <c r="H473" s="34" t="s">
        <v>112</v>
      </c>
      <c r="I473" s="29">
        <v>0.3</v>
      </c>
      <c r="J473" s="29">
        <v>7.5</v>
      </c>
      <c r="K473" s="257">
        <v>278</v>
      </c>
      <c r="L473" s="257">
        <f>AVERAGE(K469:K473)</f>
        <v>898.4</v>
      </c>
      <c r="M473" s="46">
        <f>GEOMEAN(K469:K473)</f>
        <v>417.25980903112213</v>
      </c>
      <c r="N473" s="47" t="s">
        <v>457</v>
      </c>
      <c r="AO473" s="29">
        <v>235</v>
      </c>
      <c r="AP473" s="29">
        <v>125</v>
      </c>
    </row>
    <row r="474" spans="1:42" x14ac:dyDescent="0.35">
      <c r="A474" s="44">
        <v>38691</v>
      </c>
      <c r="B474" s="29">
        <v>95747</v>
      </c>
      <c r="C474" s="29">
        <v>621.20000000000005</v>
      </c>
      <c r="D474" s="29">
        <v>0.39760000000000001</v>
      </c>
      <c r="E474" s="29">
        <v>12.91</v>
      </c>
      <c r="F474" s="48">
        <v>7.75</v>
      </c>
      <c r="G474" s="29">
        <v>1.89</v>
      </c>
      <c r="H474" s="34" t="s">
        <v>112</v>
      </c>
      <c r="I474" s="29">
        <v>0.17</v>
      </c>
      <c r="J474" s="29">
        <v>7.7</v>
      </c>
      <c r="K474" s="257">
        <v>259</v>
      </c>
      <c r="AO474" s="29">
        <v>235</v>
      </c>
      <c r="AP474" s="29">
        <v>125</v>
      </c>
    </row>
    <row r="475" spans="1:42" x14ac:dyDescent="0.35">
      <c r="A475" s="44">
        <v>38698</v>
      </c>
      <c r="B475" s="29">
        <v>91958</v>
      </c>
      <c r="C475" s="29">
        <v>657</v>
      </c>
      <c r="D475" s="29">
        <v>0.42049999999999998</v>
      </c>
      <c r="E475" s="29">
        <v>12.99</v>
      </c>
      <c r="F475" s="48">
        <v>7.67</v>
      </c>
      <c r="G475" s="29">
        <v>1.68</v>
      </c>
      <c r="H475" s="34" t="s">
        <v>112</v>
      </c>
      <c r="I475" s="29">
        <v>7.0000000000000007E-2</v>
      </c>
      <c r="J475" s="29">
        <v>7.6</v>
      </c>
      <c r="K475" s="257">
        <v>41</v>
      </c>
      <c r="AO475" s="29">
        <v>235</v>
      </c>
      <c r="AP475" s="29">
        <v>125</v>
      </c>
    </row>
    <row r="476" spans="1:42" x14ac:dyDescent="0.35">
      <c r="A476" s="44">
        <v>38701</v>
      </c>
      <c r="B476" s="29">
        <v>92757</v>
      </c>
      <c r="C476" s="29">
        <v>657.5</v>
      </c>
      <c r="D476" s="29">
        <v>0.42080000000000001</v>
      </c>
      <c r="E476" s="29">
        <v>12.14</v>
      </c>
      <c r="F476" s="48">
        <v>7.85</v>
      </c>
      <c r="G476" s="29">
        <v>2.48</v>
      </c>
      <c r="H476" s="34" t="s">
        <v>112</v>
      </c>
      <c r="I476" s="29">
        <v>0.16</v>
      </c>
      <c r="J476" s="29">
        <v>7.8</v>
      </c>
      <c r="K476" s="257">
        <v>74</v>
      </c>
      <c r="AO476" s="29">
        <v>235</v>
      </c>
      <c r="AP476" s="29">
        <v>125</v>
      </c>
    </row>
    <row r="477" spans="1:42" x14ac:dyDescent="0.35">
      <c r="A477" s="44">
        <v>38706</v>
      </c>
      <c r="B477" s="29">
        <v>100726</v>
      </c>
      <c r="C477" s="29">
        <v>704</v>
      </c>
      <c r="D477" s="29">
        <v>0.45100000000000001</v>
      </c>
      <c r="E477" s="29">
        <v>13.71</v>
      </c>
      <c r="F477" s="48">
        <v>7.07</v>
      </c>
      <c r="G477" s="29">
        <v>0</v>
      </c>
      <c r="H477" s="34" t="s">
        <v>112</v>
      </c>
      <c r="I477" s="29">
        <v>0.6</v>
      </c>
      <c r="J477" s="29">
        <v>7.8</v>
      </c>
      <c r="K477" s="257">
        <v>63</v>
      </c>
      <c r="AO477" s="29">
        <v>235</v>
      </c>
      <c r="AP477" s="29">
        <v>125</v>
      </c>
    </row>
    <row r="478" spans="1:42" x14ac:dyDescent="0.35">
      <c r="A478" s="44">
        <v>38707</v>
      </c>
      <c r="B478" s="29">
        <v>94631</v>
      </c>
      <c r="C478" s="29">
        <v>684</v>
      </c>
      <c r="D478" s="29">
        <v>0.438</v>
      </c>
      <c r="E478" s="29">
        <v>13.45</v>
      </c>
      <c r="F478" s="48">
        <v>7.11</v>
      </c>
      <c r="G478" s="29">
        <v>0.34</v>
      </c>
      <c r="H478" s="34" t="s">
        <v>112</v>
      </c>
      <c r="I478" s="29">
        <v>0.3</v>
      </c>
      <c r="J478" s="29">
        <v>7.9</v>
      </c>
      <c r="K478" s="257">
        <v>20</v>
      </c>
      <c r="L478" s="257">
        <f>AVERAGE(K474:K478)</f>
        <v>91.4</v>
      </c>
      <c r="M478" s="46">
        <f>GEOMEAN(K474:K478)</f>
        <v>62.970505135405311</v>
      </c>
      <c r="N478" s="47" t="s">
        <v>458</v>
      </c>
      <c r="AO478" s="29">
        <v>235</v>
      </c>
      <c r="AP478" s="29">
        <v>125</v>
      </c>
    </row>
    <row r="479" spans="1:42" x14ac:dyDescent="0.35">
      <c r="A479" s="44">
        <v>38722</v>
      </c>
      <c r="B479" s="29">
        <v>94345</v>
      </c>
      <c r="C479" s="29">
        <v>569.4</v>
      </c>
      <c r="D479" s="29">
        <v>0.3644</v>
      </c>
      <c r="E479" s="29">
        <v>12.36</v>
      </c>
      <c r="F479" s="48">
        <v>7.79</v>
      </c>
      <c r="G479" s="29">
        <v>4.53</v>
      </c>
      <c r="H479" s="34" t="s">
        <v>112</v>
      </c>
      <c r="I479" s="29">
        <v>0.47</v>
      </c>
      <c r="J479" s="29">
        <v>7.7</v>
      </c>
      <c r="K479" s="257">
        <v>309</v>
      </c>
      <c r="AO479" s="29">
        <v>235</v>
      </c>
      <c r="AP479" s="29">
        <v>125</v>
      </c>
    </row>
    <row r="480" spans="1:42" x14ac:dyDescent="0.35">
      <c r="A480" s="44">
        <v>38727</v>
      </c>
      <c r="B480" s="29">
        <v>111538</v>
      </c>
      <c r="C480" s="29">
        <v>603.29999999999995</v>
      </c>
      <c r="D480" s="29">
        <v>0.3861</v>
      </c>
      <c r="E480" s="29">
        <v>11.92</v>
      </c>
      <c r="F480" s="48">
        <v>7.91</v>
      </c>
      <c r="G480" s="29">
        <v>4.7300000000000004</v>
      </c>
      <c r="H480" s="34" t="s">
        <v>112</v>
      </c>
      <c r="I480" s="29">
        <v>0.85</v>
      </c>
      <c r="J480" s="29">
        <v>7.6</v>
      </c>
      <c r="K480" s="257">
        <v>121</v>
      </c>
      <c r="AO480" s="29">
        <v>235</v>
      </c>
      <c r="AP480" s="29">
        <v>125</v>
      </c>
    </row>
    <row r="481" spans="1:42" x14ac:dyDescent="0.35">
      <c r="A481" s="44">
        <v>38729</v>
      </c>
      <c r="B481" s="29">
        <v>102135</v>
      </c>
      <c r="C481" s="29">
        <v>584.1</v>
      </c>
      <c r="D481" s="29">
        <v>0.37380000000000002</v>
      </c>
      <c r="E481" s="29">
        <v>12.4</v>
      </c>
      <c r="F481" s="48">
        <v>7.86</v>
      </c>
      <c r="G481" s="29">
        <v>6.32</v>
      </c>
      <c r="H481" s="34" t="s">
        <v>112</v>
      </c>
      <c r="I481" s="29">
        <v>0.03</v>
      </c>
      <c r="J481" s="29">
        <v>7.6</v>
      </c>
      <c r="K481" s="257">
        <v>160</v>
      </c>
      <c r="AO481" s="29">
        <v>235</v>
      </c>
      <c r="AP481" s="29">
        <v>125</v>
      </c>
    </row>
    <row r="482" spans="1:42" x14ac:dyDescent="0.35">
      <c r="A482" s="44">
        <v>38741</v>
      </c>
      <c r="B482" s="29">
        <v>94958</v>
      </c>
      <c r="C482" s="29">
        <v>599.70000000000005</v>
      </c>
      <c r="D482" s="29">
        <v>0.38379999999999997</v>
      </c>
      <c r="E482" s="29">
        <v>12.32</v>
      </c>
      <c r="F482" s="48">
        <v>8.02</v>
      </c>
      <c r="G482" s="29">
        <v>4.04</v>
      </c>
      <c r="H482" s="34" t="s">
        <v>112</v>
      </c>
      <c r="I482" s="29">
        <v>0.24</v>
      </c>
      <c r="J482" s="29">
        <v>7.8</v>
      </c>
      <c r="K482" s="257">
        <v>121</v>
      </c>
      <c r="AO482" s="29">
        <v>235</v>
      </c>
      <c r="AP482" s="29">
        <v>125</v>
      </c>
    </row>
    <row r="483" spans="1:42" x14ac:dyDescent="0.35">
      <c r="A483" s="44">
        <v>38747</v>
      </c>
      <c r="B483" s="29">
        <v>103630</v>
      </c>
      <c r="C483" s="29">
        <v>486.9</v>
      </c>
      <c r="D483" s="29">
        <v>0.31159999999999999</v>
      </c>
      <c r="E483" s="29">
        <v>8.73</v>
      </c>
      <c r="F483" s="48">
        <v>8.06</v>
      </c>
      <c r="G483" s="29">
        <v>12.64</v>
      </c>
      <c r="H483" s="34" t="s">
        <v>112</v>
      </c>
      <c r="I483" s="29">
        <v>0.38</v>
      </c>
      <c r="J483" s="29">
        <v>7.4</v>
      </c>
      <c r="K483" s="257">
        <v>314</v>
      </c>
      <c r="L483" s="257">
        <f>AVERAGE(K479:K483)</f>
        <v>205</v>
      </c>
      <c r="M483" s="46">
        <f>GEOMEAN(K479:K483)</f>
        <v>186.77372059279239</v>
      </c>
      <c r="N483" s="47" t="s">
        <v>459</v>
      </c>
      <c r="AO483" s="29">
        <v>235</v>
      </c>
      <c r="AP483" s="29">
        <v>125</v>
      </c>
    </row>
    <row r="484" spans="1:42" x14ac:dyDescent="0.35">
      <c r="A484" s="44">
        <v>38756</v>
      </c>
      <c r="B484" s="29">
        <v>100403</v>
      </c>
      <c r="C484" s="29">
        <v>593.4</v>
      </c>
      <c r="D484" s="29">
        <v>0.37980000000000003</v>
      </c>
      <c r="E484" s="29">
        <v>8.39</v>
      </c>
      <c r="F484" s="48">
        <v>8.32</v>
      </c>
      <c r="G484" s="29">
        <v>6.02</v>
      </c>
      <c r="H484" s="34" t="s">
        <v>112</v>
      </c>
      <c r="I484" s="29">
        <v>0.1</v>
      </c>
      <c r="J484" s="29">
        <v>7.2</v>
      </c>
      <c r="K484" s="257">
        <v>131</v>
      </c>
      <c r="AO484" s="29">
        <v>235</v>
      </c>
      <c r="AP484" s="29">
        <v>125</v>
      </c>
    </row>
    <row r="485" spans="1:42" x14ac:dyDescent="0.35">
      <c r="A485" s="44">
        <v>38764</v>
      </c>
      <c r="B485" s="29">
        <v>100922</v>
      </c>
      <c r="C485" s="29">
        <v>654</v>
      </c>
      <c r="D485" s="29">
        <v>0.41899999999999998</v>
      </c>
      <c r="E485" s="29">
        <v>11.76</v>
      </c>
      <c r="F485" s="48">
        <v>8.26</v>
      </c>
      <c r="G485" s="29">
        <v>5.84</v>
      </c>
      <c r="H485" s="34" t="s">
        <v>112</v>
      </c>
      <c r="I485" s="29">
        <v>0.1</v>
      </c>
      <c r="J485" s="29">
        <v>7.8</v>
      </c>
      <c r="K485" s="257">
        <v>31</v>
      </c>
      <c r="AO485" s="29">
        <v>235</v>
      </c>
      <c r="AP485" s="29">
        <v>125</v>
      </c>
    </row>
    <row r="486" spans="1:42" x14ac:dyDescent="0.35">
      <c r="A486" s="44">
        <v>38768</v>
      </c>
      <c r="B486" s="29">
        <v>105738</v>
      </c>
      <c r="C486" s="29">
        <v>697</v>
      </c>
      <c r="D486" s="29">
        <v>0.44600000000000001</v>
      </c>
      <c r="E486" s="29">
        <v>11.1</v>
      </c>
      <c r="F486" s="48">
        <v>8.27</v>
      </c>
      <c r="G486" s="29">
        <v>5.0599999999999996</v>
      </c>
      <c r="H486" s="34" t="s">
        <v>112</v>
      </c>
      <c r="I486" s="29">
        <v>0.8</v>
      </c>
      <c r="J486" s="29">
        <v>7.7</v>
      </c>
      <c r="K486" s="257">
        <v>52</v>
      </c>
      <c r="AO486" s="29">
        <v>235</v>
      </c>
      <c r="AP486" s="29">
        <v>125</v>
      </c>
    </row>
    <row r="487" spans="1:42" x14ac:dyDescent="0.35">
      <c r="A487" s="44">
        <v>38770</v>
      </c>
      <c r="B487" s="29">
        <v>101212</v>
      </c>
      <c r="C487" s="29">
        <v>635</v>
      </c>
      <c r="D487" s="29">
        <v>0.40639999999999998</v>
      </c>
      <c r="E487" s="29">
        <v>12.46</v>
      </c>
      <c r="F487" s="48">
        <v>8.08</v>
      </c>
      <c r="G487" s="29">
        <v>3.31</v>
      </c>
      <c r="H487" s="34" t="s">
        <v>112</v>
      </c>
      <c r="I487" s="29">
        <v>0.01</v>
      </c>
      <c r="J487" s="29">
        <v>7.5</v>
      </c>
      <c r="K487" s="257">
        <v>97</v>
      </c>
      <c r="AO487" s="29">
        <v>235</v>
      </c>
      <c r="AP487" s="29">
        <v>125</v>
      </c>
    </row>
    <row r="488" spans="1:42" x14ac:dyDescent="0.35">
      <c r="A488" s="44">
        <v>38776</v>
      </c>
      <c r="B488" s="29">
        <v>100509</v>
      </c>
      <c r="C488" s="29">
        <v>638</v>
      </c>
      <c r="D488" s="29">
        <v>0.40799999999999997</v>
      </c>
      <c r="E488" s="29">
        <v>12.33</v>
      </c>
      <c r="F488" s="48">
        <v>8.6199999999999992</v>
      </c>
      <c r="G488" s="29">
        <v>4.3899999999999997</v>
      </c>
      <c r="H488" s="34" t="s">
        <v>112</v>
      </c>
      <c r="I488" s="29">
        <v>0.2</v>
      </c>
      <c r="J488" s="29">
        <v>7.8</v>
      </c>
      <c r="K488" s="257">
        <v>31</v>
      </c>
      <c r="L488" s="257">
        <f>AVERAGE(K484:K488)</f>
        <v>68.400000000000006</v>
      </c>
      <c r="M488" s="46">
        <f>GEOMEAN(K484:K488)</f>
        <v>57.617439204854477</v>
      </c>
      <c r="N488" s="47" t="s">
        <v>460</v>
      </c>
      <c r="AO488" s="29">
        <v>235</v>
      </c>
      <c r="AP488" s="29">
        <v>125</v>
      </c>
    </row>
    <row r="489" spans="1:42" x14ac:dyDescent="0.35">
      <c r="A489" s="44">
        <v>38777</v>
      </c>
      <c r="B489" s="29">
        <v>103849</v>
      </c>
      <c r="C489" s="29">
        <v>582</v>
      </c>
      <c r="D489" s="29">
        <v>0.373</v>
      </c>
      <c r="E489" s="29">
        <v>9.7799999999999994</v>
      </c>
      <c r="F489" s="48">
        <v>8.1999999999999993</v>
      </c>
      <c r="G489" s="29">
        <v>9.26</v>
      </c>
      <c r="H489" s="34" t="s">
        <v>112</v>
      </c>
      <c r="I489" s="29">
        <v>0</v>
      </c>
      <c r="J489" s="29">
        <v>7.8</v>
      </c>
      <c r="K489" s="257">
        <v>30</v>
      </c>
      <c r="AO489" s="29">
        <v>235</v>
      </c>
      <c r="AP489" s="29">
        <v>125</v>
      </c>
    </row>
    <row r="490" spans="1:42" s="264" customFormat="1" x14ac:dyDescent="0.35">
      <c r="A490" s="44">
        <v>38783</v>
      </c>
      <c r="B490" s="39">
        <v>95744</v>
      </c>
      <c r="C490" s="39">
        <v>640</v>
      </c>
      <c r="D490" s="39">
        <v>0.40899999999999997</v>
      </c>
      <c r="E490" s="39">
        <v>12.65</v>
      </c>
      <c r="F490" s="49">
        <v>8.26</v>
      </c>
      <c r="G490" s="39">
        <v>3.56</v>
      </c>
      <c r="H490" s="34" t="s">
        <v>112</v>
      </c>
      <c r="I490" s="39">
        <v>0.5</v>
      </c>
      <c r="J490" s="39">
        <v>7.6</v>
      </c>
      <c r="K490" s="264">
        <v>10</v>
      </c>
      <c r="L490" s="288"/>
      <c r="M490" s="289"/>
      <c r="N490" s="47"/>
      <c r="O490" s="264" t="s">
        <v>115</v>
      </c>
      <c r="P490" s="264">
        <v>67</v>
      </c>
      <c r="Q490" s="264" t="s">
        <v>115</v>
      </c>
      <c r="R490" s="264">
        <v>11.1</v>
      </c>
      <c r="S490" s="264" t="s">
        <v>115</v>
      </c>
      <c r="T490" s="264" t="s">
        <v>115</v>
      </c>
      <c r="U490" s="264" t="s">
        <v>115</v>
      </c>
      <c r="V490" s="264">
        <v>7.8</v>
      </c>
      <c r="W490" s="264" t="s">
        <v>115</v>
      </c>
      <c r="X490" s="264">
        <v>40</v>
      </c>
      <c r="Y490" s="264" t="s">
        <v>115</v>
      </c>
      <c r="Z490" s="264">
        <v>2.1</v>
      </c>
      <c r="AA490" s="264" t="s">
        <v>115</v>
      </c>
      <c r="AB490" s="264">
        <v>20</v>
      </c>
      <c r="AC490" s="264" t="s">
        <v>115</v>
      </c>
      <c r="AD490" s="264">
        <v>298</v>
      </c>
      <c r="AE490" s="264" t="s">
        <v>115</v>
      </c>
      <c r="AO490" s="39">
        <v>235</v>
      </c>
      <c r="AP490" s="39">
        <v>125</v>
      </c>
    </row>
    <row r="491" spans="1:42" x14ac:dyDescent="0.35">
      <c r="A491" s="44">
        <v>38789</v>
      </c>
      <c r="B491" s="29">
        <v>110030</v>
      </c>
      <c r="C491" s="29">
        <v>480</v>
      </c>
      <c r="D491" s="29">
        <v>0.307</v>
      </c>
      <c r="E491" s="29">
        <v>8.3699999999999992</v>
      </c>
      <c r="F491" s="48">
        <v>8.11</v>
      </c>
      <c r="G491" s="29">
        <v>11.55</v>
      </c>
      <c r="H491" s="34" t="s">
        <v>112</v>
      </c>
      <c r="I491" s="29">
        <v>0.2</v>
      </c>
      <c r="J491" s="29">
        <v>8.1</v>
      </c>
      <c r="K491" s="257">
        <v>345</v>
      </c>
      <c r="AO491" s="29">
        <v>235</v>
      </c>
      <c r="AP491" s="29">
        <v>125</v>
      </c>
    </row>
    <row r="492" spans="1:42" x14ac:dyDescent="0.35">
      <c r="A492" s="44">
        <v>38798</v>
      </c>
      <c r="B492" s="29">
        <v>101125</v>
      </c>
      <c r="C492" s="29">
        <v>499</v>
      </c>
      <c r="D492" s="29">
        <v>0.32</v>
      </c>
      <c r="E492" s="29">
        <v>12.38</v>
      </c>
      <c r="F492" s="48">
        <v>7.83</v>
      </c>
      <c r="G492" s="29">
        <v>5.05</v>
      </c>
      <c r="H492" s="34" t="s">
        <v>112</v>
      </c>
      <c r="I492" s="29">
        <v>0</v>
      </c>
      <c r="J492" s="29">
        <v>7.7</v>
      </c>
      <c r="K492" s="257">
        <v>52</v>
      </c>
      <c r="AO492" s="29">
        <v>235</v>
      </c>
      <c r="AP492" s="29">
        <v>125</v>
      </c>
    </row>
    <row r="493" spans="1:42" x14ac:dyDescent="0.35">
      <c r="A493" s="44">
        <v>38806</v>
      </c>
      <c r="B493" s="29">
        <v>93528</v>
      </c>
      <c r="C493" s="29">
        <v>514</v>
      </c>
      <c r="D493" s="29">
        <v>0.32890000000000003</v>
      </c>
      <c r="E493" s="29">
        <v>11.33</v>
      </c>
      <c r="F493" s="48">
        <v>8.34</v>
      </c>
      <c r="G493" s="29">
        <v>8.23</v>
      </c>
      <c r="H493" s="34" t="s">
        <v>112</v>
      </c>
      <c r="I493" s="29">
        <v>0.33</v>
      </c>
      <c r="J493" s="29">
        <v>7.5</v>
      </c>
      <c r="K493" s="257">
        <v>52</v>
      </c>
      <c r="L493" s="257">
        <f>AVERAGE(K489:K493)</f>
        <v>97.8</v>
      </c>
      <c r="M493" s="46">
        <f>GEOMEAN(K489:K493)</f>
        <v>48.909070289348719</v>
      </c>
      <c r="N493" s="47" t="s">
        <v>461</v>
      </c>
      <c r="AO493" s="29">
        <v>235</v>
      </c>
      <c r="AP493" s="29">
        <v>125</v>
      </c>
    </row>
    <row r="494" spans="1:42" x14ac:dyDescent="0.35">
      <c r="A494" s="44">
        <v>38811</v>
      </c>
      <c r="B494" s="29">
        <v>114317</v>
      </c>
      <c r="C494" s="29">
        <v>506</v>
      </c>
      <c r="D494" s="29">
        <v>0.32400000000000001</v>
      </c>
      <c r="E494" s="29">
        <v>10.81</v>
      </c>
      <c r="F494" s="48">
        <v>8.1</v>
      </c>
      <c r="G494" s="29">
        <v>9.34</v>
      </c>
      <c r="H494" s="34" t="s">
        <v>112</v>
      </c>
      <c r="I494" s="29">
        <v>0.3</v>
      </c>
      <c r="J494" s="29">
        <v>7.9</v>
      </c>
      <c r="K494" s="257">
        <v>631</v>
      </c>
      <c r="AO494" s="29">
        <v>235</v>
      </c>
      <c r="AP494" s="29">
        <v>125</v>
      </c>
    </row>
    <row r="495" spans="1:42" x14ac:dyDescent="0.35">
      <c r="A495" s="44">
        <v>38818</v>
      </c>
      <c r="B495" s="29">
        <v>94725</v>
      </c>
      <c r="C495" s="29">
        <v>569.70000000000005</v>
      </c>
      <c r="D495" s="29">
        <v>0.36459999999999998</v>
      </c>
      <c r="E495" s="29">
        <v>9.98</v>
      </c>
      <c r="F495" s="48">
        <v>8.02</v>
      </c>
      <c r="G495" s="29">
        <v>11.72</v>
      </c>
      <c r="H495" s="34" t="s">
        <v>112</v>
      </c>
      <c r="I495" s="29">
        <v>0.35</v>
      </c>
      <c r="J495" s="29">
        <v>7.7</v>
      </c>
      <c r="K495" s="257">
        <v>74</v>
      </c>
      <c r="AO495" s="29">
        <v>235</v>
      </c>
      <c r="AP495" s="29">
        <v>125</v>
      </c>
    </row>
    <row r="496" spans="1:42" x14ac:dyDescent="0.35">
      <c r="A496" s="44">
        <v>38824</v>
      </c>
      <c r="B496" s="29">
        <v>102338</v>
      </c>
      <c r="C496" s="29">
        <v>470.4</v>
      </c>
      <c r="D496" s="29">
        <v>0.30099999999999999</v>
      </c>
      <c r="E496" s="29">
        <v>6.28</v>
      </c>
      <c r="F496" s="48">
        <v>8.2200000000000006</v>
      </c>
      <c r="G496" s="29">
        <v>16.22</v>
      </c>
      <c r="H496" s="34" t="s">
        <v>112</v>
      </c>
      <c r="I496" s="29">
        <v>0.03</v>
      </c>
      <c r="J496" s="29">
        <v>7.6</v>
      </c>
      <c r="K496" s="257">
        <v>10462</v>
      </c>
      <c r="AO496" s="29">
        <v>235</v>
      </c>
      <c r="AP496" s="29">
        <v>125</v>
      </c>
    </row>
    <row r="497" spans="1:42" x14ac:dyDescent="0.35">
      <c r="A497" s="44">
        <v>38827</v>
      </c>
      <c r="B497" s="29">
        <v>84041</v>
      </c>
      <c r="C497" s="29">
        <v>581</v>
      </c>
      <c r="D497" s="29">
        <v>0.372</v>
      </c>
      <c r="E497" s="29">
        <v>8.6199999999999992</v>
      </c>
      <c r="F497" s="48">
        <v>8.24</v>
      </c>
      <c r="G497" s="29">
        <v>16.86</v>
      </c>
      <c r="H497" s="34" t="s">
        <v>112</v>
      </c>
      <c r="I497" s="29">
        <v>0</v>
      </c>
      <c r="J497" s="29">
        <v>7.7</v>
      </c>
      <c r="K497" s="257">
        <v>135</v>
      </c>
      <c r="AO497" s="29">
        <v>235</v>
      </c>
      <c r="AP497" s="29">
        <v>125</v>
      </c>
    </row>
    <row r="498" spans="1:42" x14ac:dyDescent="0.35">
      <c r="A498" s="44">
        <v>38833</v>
      </c>
      <c r="B498" s="29">
        <v>101521</v>
      </c>
      <c r="C498" s="29">
        <v>559.6</v>
      </c>
      <c r="D498" s="29">
        <v>0.35809999999999997</v>
      </c>
      <c r="E498" s="29">
        <v>7.75</v>
      </c>
      <c r="F498" s="48">
        <v>8.0399999999999991</v>
      </c>
      <c r="G498" s="29">
        <v>14.1</v>
      </c>
      <c r="H498" s="34" t="s">
        <v>112</v>
      </c>
      <c r="I498" s="29">
        <v>0.03</v>
      </c>
      <c r="J498" s="29">
        <v>7.6</v>
      </c>
      <c r="K498" s="257">
        <v>173</v>
      </c>
      <c r="L498" s="257">
        <f>AVERAGE(K494:K498)</f>
        <v>2295</v>
      </c>
      <c r="M498" s="46">
        <f>GEOMEAN(K494:K498)</f>
        <v>408.74375774477255</v>
      </c>
      <c r="N498" s="47" t="s">
        <v>462</v>
      </c>
      <c r="AO498" s="29">
        <v>235</v>
      </c>
      <c r="AP498" s="29">
        <v>125</v>
      </c>
    </row>
    <row r="499" spans="1:42" x14ac:dyDescent="0.35">
      <c r="A499" s="44">
        <v>38838</v>
      </c>
      <c r="B499" s="29">
        <v>114003</v>
      </c>
      <c r="C499" s="29">
        <v>580.5</v>
      </c>
      <c r="D499" s="29">
        <v>0.3715</v>
      </c>
      <c r="E499" s="29">
        <v>9.6300000000000008</v>
      </c>
      <c r="F499" s="48">
        <v>8.26</v>
      </c>
      <c r="G499" s="29">
        <v>15.15</v>
      </c>
      <c r="H499" s="34" t="s">
        <v>112</v>
      </c>
      <c r="I499" s="29">
        <v>0.32</v>
      </c>
      <c r="J499" s="29">
        <v>8</v>
      </c>
      <c r="K499" s="257">
        <v>256</v>
      </c>
      <c r="AO499" s="29">
        <v>235</v>
      </c>
      <c r="AP499" s="29">
        <v>125</v>
      </c>
    </row>
    <row r="500" spans="1:42" x14ac:dyDescent="0.35">
      <c r="A500" s="44">
        <v>38847</v>
      </c>
      <c r="B500" s="29">
        <v>100750</v>
      </c>
      <c r="C500" s="29">
        <v>565</v>
      </c>
      <c r="D500" s="29">
        <v>0.36199999999999999</v>
      </c>
      <c r="E500" s="29">
        <v>6.52</v>
      </c>
      <c r="F500" s="48">
        <v>8.06</v>
      </c>
      <c r="G500" s="29">
        <v>19</v>
      </c>
      <c r="H500" s="34" t="s">
        <v>112</v>
      </c>
      <c r="I500" s="29">
        <v>0.1</v>
      </c>
      <c r="J500" s="29">
        <v>7.7</v>
      </c>
      <c r="K500" s="257">
        <v>86</v>
      </c>
      <c r="AO500" s="29">
        <v>235</v>
      </c>
      <c r="AP500" s="29">
        <v>125</v>
      </c>
    </row>
    <row r="501" spans="1:42" x14ac:dyDescent="0.35">
      <c r="A501" s="44">
        <v>38855</v>
      </c>
      <c r="B501" s="29">
        <v>95908</v>
      </c>
      <c r="C501" s="29">
        <v>547.79999999999995</v>
      </c>
      <c r="D501" s="29">
        <v>0.35060000000000002</v>
      </c>
      <c r="E501" s="29">
        <v>9.4600000000000009</v>
      </c>
      <c r="F501" s="48">
        <v>8.2100000000000009</v>
      </c>
      <c r="G501" s="29">
        <v>14.61</v>
      </c>
      <c r="H501" s="34" t="s">
        <v>112</v>
      </c>
      <c r="I501" s="29">
        <v>0.51</v>
      </c>
      <c r="J501" s="29">
        <v>7.6</v>
      </c>
      <c r="K501" s="257">
        <v>2723</v>
      </c>
      <c r="AO501" s="29">
        <v>235</v>
      </c>
      <c r="AP501" s="29">
        <v>125</v>
      </c>
    </row>
    <row r="502" spans="1:42" x14ac:dyDescent="0.35">
      <c r="A502" s="44">
        <v>38859</v>
      </c>
      <c r="B502" s="29">
        <v>103159</v>
      </c>
      <c r="C502" s="29">
        <v>544</v>
      </c>
      <c r="D502" s="29">
        <v>0.34799999999999998</v>
      </c>
      <c r="E502" s="29">
        <v>9.18</v>
      </c>
      <c r="F502" s="48">
        <v>8.36</v>
      </c>
      <c r="G502" s="29">
        <v>15.9</v>
      </c>
      <c r="H502" s="34" t="s">
        <v>112</v>
      </c>
      <c r="I502" s="29">
        <v>0.5</v>
      </c>
      <c r="J502" s="29">
        <v>7.7</v>
      </c>
      <c r="K502" s="257">
        <v>52</v>
      </c>
      <c r="AO502" s="29">
        <v>235</v>
      </c>
      <c r="AP502" s="29">
        <v>125</v>
      </c>
    </row>
    <row r="503" spans="1:42" x14ac:dyDescent="0.35">
      <c r="A503" s="44">
        <v>38861</v>
      </c>
      <c r="B503" s="29">
        <v>95517</v>
      </c>
      <c r="C503" s="29">
        <v>488</v>
      </c>
      <c r="D503" s="29">
        <v>0.31230000000000002</v>
      </c>
      <c r="E503" s="29">
        <v>8.51</v>
      </c>
      <c r="F503" s="48">
        <v>7.98</v>
      </c>
      <c r="G503" s="29">
        <v>17.43</v>
      </c>
      <c r="H503" s="34" t="s">
        <v>112</v>
      </c>
      <c r="I503" s="29">
        <v>0.26</v>
      </c>
      <c r="J503" s="29">
        <v>7.8</v>
      </c>
      <c r="K503" s="257">
        <v>52</v>
      </c>
      <c r="L503" s="257">
        <f>AVERAGE(K499:K503)</f>
        <v>633.79999999999995</v>
      </c>
      <c r="M503" s="46">
        <f>GEOMEAN(K499:K503)</f>
        <v>174.56555319614176</v>
      </c>
      <c r="N503" s="47" t="s">
        <v>463</v>
      </c>
      <c r="AO503" s="29">
        <v>235</v>
      </c>
      <c r="AP503" s="29">
        <v>125</v>
      </c>
    </row>
    <row r="504" spans="1:42" x14ac:dyDescent="0.35">
      <c r="A504" s="44">
        <v>38876</v>
      </c>
      <c r="B504" s="29">
        <v>93504</v>
      </c>
      <c r="C504" s="29">
        <v>578.70000000000005</v>
      </c>
      <c r="D504" s="29">
        <v>0.37040000000000001</v>
      </c>
      <c r="E504" s="29">
        <v>7.54</v>
      </c>
      <c r="F504" s="48">
        <v>7.95</v>
      </c>
      <c r="G504" s="29">
        <v>21.12</v>
      </c>
      <c r="H504" s="34" t="s">
        <v>112</v>
      </c>
      <c r="I504" s="29">
        <v>0.31</v>
      </c>
      <c r="J504" s="29">
        <v>7.7</v>
      </c>
      <c r="K504" s="257">
        <v>331</v>
      </c>
      <c r="AO504" s="29">
        <v>235</v>
      </c>
      <c r="AP504" s="29">
        <v>125</v>
      </c>
    </row>
    <row r="505" spans="1:42" x14ac:dyDescent="0.35">
      <c r="A505" s="44">
        <v>38880</v>
      </c>
      <c r="B505" s="29">
        <v>95841</v>
      </c>
      <c r="C505" s="29">
        <v>565.70000000000005</v>
      </c>
      <c r="D505" s="29">
        <v>0.36199999999999999</v>
      </c>
      <c r="E505" s="29">
        <v>6.66</v>
      </c>
      <c r="F505" s="48">
        <v>8.09</v>
      </c>
      <c r="G505" s="29">
        <v>20.57</v>
      </c>
      <c r="H505" s="34" t="s">
        <v>112</v>
      </c>
      <c r="I505" s="29">
        <v>0.32</v>
      </c>
      <c r="J505" s="29">
        <v>7.1</v>
      </c>
      <c r="K505" s="257">
        <v>203</v>
      </c>
      <c r="AO505" s="29">
        <v>235</v>
      </c>
      <c r="AP505" s="29">
        <v>125</v>
      </c>
    </row>
    <row r="506" spans="1:42" x14ac:dyDescent="0.35">
      <c r="A506" s="44">
        <v>38889</v>
      </c>
      <c r="B506" s="29">
        <v>92944</v>
      </c>
      <c r="C506" s="29">
        <v>543.1</v>
      </c>
      <c r="D506" s="29">
        <v>0.34760000000000002</v>
      </c>
      <c r="E506" s="29">
        <v>7.13</v>
      </c>
      <c r="F506" s="48">
        <v>8</v>
      </c>
      <c r="G506" s="29">
        <v>24.35</v>
      </c>
      <c r="H506" s="34" t="s">
        <v>112</v>
      </c>
      <c r="I506" s="29">
        <v>0.06</v>
      </c>
      <c r="J506" s="29">
        <v>7.8</v>
      </c>
      <c r="K506" s="257">
        <v>706</v>
      </c>
      <c r="AO506" s="29">
        <v>235</v>
      </c>
      <c r="AP506" s="29">
        <v>125</v>
      </c>
    </row>
    <row r="507" spans="1:42" x14ac:dyDescent="0.35">
      <c r="A507" s="44">
        <v>38894</v>
      </c>
      <c r="B507" s="29">
        <v>114309</v>
      </c>
      <c r="C507" s="29">
        <v>530.4</v>
      </c>
      <c r="D507" s="29">
        <v>0.33950000000000002</v>
      </c>
      <c r="E507" s="29">
        <v>7.6</v>
      </c>
      <c r="F507" s="48">
        <v>7.95</v>
      </c>
      <c r="G507" s="29">
        <v>23.9</v>
      </c>
      <c r="H507" s="34" t="s">
        <v>112</v>
      </c>
      <c r="I507" s="29">
        <v>0.53</v>
      </c>
      <c r="J507" s="29">
        <v>7.9</v>
      </c>
      <c r="K507" s="257">
        <v>583</v>
      </c>
      <c r="AO507" s="29">
        <v>235</v>
      </c>
      <c r="AP507" s="29">
        <v>125</v>
      </c>
    </row>
    <row r="508" spans="1:42" x14ac:dyDescent="0.35">
      <c r="A508" s="44">
        <v>38897</v>
      </c>
      <c r="B508" s="29">
        <v>93440</v>
      </c>
      <c r="C508" s="29">
        <v>502.1</v>
      </c>
      <c r="D508" s="29">
        <v>0.32140000000000002</v>
      </c>
      <c r="E508" s="29">
        <v>6.28</v>
      </c>
      <c r="F508" s="48">
        <v>7.94</v>
      </c>
      <c r="G508" s="29">
        <v>22.36</v>
      </c>
      <c r="H508" s="34" t="s">
        <v>112</v>
      </c>
      <c r="I508" s="29">
        <v>0.65</v>
      </c>
      <c r="J508" s="29">
        <v>7.9</v>
      </c>
      <c r="K508" s="257">
        <v>1067</v>
      </c>
      <c r="L508" s="257">
        <f>AVERAGE(K504:K508)</f>
        <v>578</v>
      </c>
      <c r="M508" s="46">
        <f>GEOMEAN(K504:K508)</f>
        <v>494.30197008598327</v>
      </c>
      <c r="N508" s="47" t="s">
        <v>464</v>
      </c>
      <c r="AO508" s="29">
        <v>235</v>
      </c>
      <c r="AP508" s="29">
        <v>125</v>
      </c>
    </row>
    <row r="509" spans="1:42" x14ac:dyDescent="0.35">
      <c r="A509" s="44">
        <v>38909</v>
      </c>
      <c r="B509" s="29">
        <v>104523</v>
      </c>
      <c r="C509" s="29">
        <v>218.6</v>
      </c>
      <c r="D509" s="29">
        <v>0.1399</v>
      </c>
      <c r="E509" s="29">
        <v>6.08</v>
      </c>
      <c r="F509" s="48">
        <v>7.8</v>
      </c>
      <c r="G509" s="29">
        <v>22.79</v>
      </c>
      <c r="H509" s="34" t="s">
        <v>112</v>
      </c>
      <c r="I509" s="29">
        <v>0.72</v>
      </c>
      <c r="J509" s="29">
        <v>7.8</v>
      </c>
      <c r="K509" s="257">
        <v>24192</v>
      </c>
      <c r="AO509" s="29">
        <v>235</v>
      </c>
      <c r="AP509" s="29">
        <v>125</v>
      </c>
    </row>
    <row r="510" spans="1:42" x14ac:dyDescent="0.35">
      <c r="A510" s="44">
        <v>38916</v>
      </c>
      <c r="B510" s="29">
        <v>93834</v>
      </c>
      <c r="C510" s="29">
        <v>569.1</v>
      </c>
      <c r="D510" s="29">
        <v>0.36420000000000002</v>
      </c>
      <c r="E510" s="29">
        <v>6.72</v>
      </c>
      <c r="F510" s="48">
        <v>7.88</v>
      </c>
      <c r="G510" s="29">
        <v>25.9</v>
      </c>
      <c r="H510" s="34" t="s">
        <v>112</v>
      </c>
      <c r="I510" s="29">
        <v>0.27</v>
      </c>
      <c r="J510" s="29">
        <v>7.4</v>
      </c>
      <c r="K510" s="257">
        <v>408</v>
      </c>
      <c r="AO510" s="29">
        <v>235</v>
      </c>
      <c r="AP510" s="29">
        <v>125</v>
      </c>
    </row>
    <row r="511" spans="1:42" x14ac:dyDescent="0.35">
      <c r="A511" s="44">
        <v>38917</v>
      </c>
      <c r="B511" s="29">
        <v>93945</v>
      </c>
      <c r="C511" s="29">
        <v>271.8</v>
      </c>
      <c r="D511" s="29">
        <v>0.1739</v>
      </c>
      <c r="E511" s="29">
        <v>6.42</v>
      </c>
      <c r="F511" s="48">
        <v>7.92</v>
      </c>
      <c r="G511" s="29">
        <v>25.57</v>
      </c>
      <c r="H511" s="34" t="s">
        <v>112</v>
      </c>
      <c r="I511" s="29">
        <v>0.26</v>
      </c>
      <c r="J511" s="29">
        <v>8.1999999999999993</v>
      </c>
      <c r="K511" s="257">
        <v>313</v>
      </c>
      <c r="AO511" s="29">
        <v>235</v>
      </c>
      <c r="AP511" s="29">
        <v>125</v>
      </c>
    </row>
    <row r="512" spans="1:42" x14ac:dyDescent="0.35">
      <c r="A512" s="44">
        <v>38923</v>
      </c>
      <c r="B512" s="29">
        <v>95734</v>
      </c>
      <c r="C512" s="29">
        <v>537</v>
      </c>
      <c r="D512" s="29">
        <v>0.34399999999999997</v>
      </c>
      <c r="E512" s="29">
        <v>6.97</v>
      </c>
      <c r="F512" s="48">
        <v>7.77</v>
      </c>
      <c r="G512" s="29">
        <v>24.13</v>
      </c>
      <c r="H512" s="34" t="s">
        <v>112</v>
      </c>
      <c r="I512" s="29">
        <v>0.3</v>
      </c>
      <c r="J512" s="29">
        <v>7.5</v>
      </c>
      <c r="K512" s="257">
        <v>565</v>
      </c>
      <c r="AO512" s="29">
        <v>235</v>
      </c>
      <c r="AP512" s="29">
        <v>125</v>
      </c>
    </row>
    <row r="513" spans="1:42" x14ac:dyDescent="0.35">
      <c r="A513" s="44">
        <v>38924</v>
      </c>
      <c r="B513" s="29">
        <v>92116</v>
      </c>
      <c r="C513" s="29">
        <v>558</v>
      </c>
      <c r="D513" s="29">
        <v>0.35699999999999998</v>
      </c>
      <c r="E513" s="29">
        <v>6.78</v>
      </c>
      <c r="F513" s="48">
        <v>7.87</v>
      </c>
      <c r="G513" s="29">
        <v>24.41</v>
      </c>
      <c r="H513" s="34" t="s">
        <v>112</v>
      </c>
      <c r="I513" s="29">
        <v>0.1</v>
      </c>
      <c r="J513" s="29">
        <v>7.9</v>
      </c>
      <c r="K513" s="257">
        <v>221</v>
      </c>
      <c r="L513" s="257">
        <f>AVERAGE(K509:K513)</f>
        <v>5139.8</v>
      </c>
      <c r="M513" s="46">
        <f>GEOMEAN(K509:K513)</f>
        <v>826.53909276817512</v>
      </c>
      <c r="N513" s="47" t="s">
        <v>465</v>
      </c>
      <c r="O513" s="257">
        <v>2.6</v>
      </c>
      <c r="P513" s="257">
        <v>63.2</v>
      </c>
      <c r="Q513" s="264" t="s">
        <v>115</v>
      </c>
      <c r="R513" s="264" t="s">
        <v>115</v>
      </c>
      <c r="S513" s="264" t="s">
        <v>115</v>
      </c>
      <c r="T513" s="264" t="s">
        <v>115</v>
      </c>
      <c r="U513" s="264" t="s">
        <v>115</v>
      </c>
      <c r="V513" s="264" t="s">
        <v>115</v>
      </c>
      <c r="W513" s="264" t="s">
        <v>115</v>
      </c>
      <c r="X513" s="257">
        <v>39.700000000000003</v>
      </c>
      <c r="Y513" s="264" t="s">
        <v>115</v>
      </c>
      <c r="Z513" s="264">
        <v>0.54</v>
      </c>
      <c r="AA513" s="264" t="s">
        <v>115</v>
      </c>
      <c r="AB513" s="264">
        <v>27.9</v>
      </c>
      <c r="AC513" s="264" t="s">
        <v>115</v>
      </c>
      <c r="AD513" s="257">
        <v>230</v>
      </c>
      <c r="AE513" s="264" t="s">
        <v>115</v>
      </c>
      <c r="AF513" s="264"/>
      <c r="AG513" s="264"/>
      <c r="AO513" s="29">
        <v>235</v>
      </c>
      <c r="AP513" s="29">
        <v>125</v>
      </c>
    </row>
    <row r="514" spans="1:42" x14ac:dyDescent="0.35">
      <c r="A514" s="44">
        <v>38932</v>
      </c>
      <c r="B514" s="29">
        <v>85748</v>
      </c>
      <c r="C514" s="29">
        <v>594.29999999999995</v>
      </c>
      <c r="D514" s="29">
        <v>0.38040000000000002</v>
      </c>
      <c r="E514" s="29">
        <v>4.8899999999999997</v>
      </c>
      <c r="F514" s="48">
        <v>7.84</v>
      </c>
      <c r="G514" s="29">
        <v>26.38</v>
      </c>
      <c r="H514" s="34" t="s">
        <v>112</v>
      </c>
      <c r="I514" s="29">
        <v>0.35</v>
      </c>
      <c r="J514" s="29">
        <v>7.9</v>
      </c>
      <c r="K514" s="257">
        <v>336</v>
      </c>
      <c r="AO514" s="29">
        <v>235</v>
      </c>
      <c r="AP514" s="29">
        <v>125</v>
      </c>
    </row>
    <row r="515" spans="1:42" x14ac:dyDescent="0.35">
      <c r="A515" s="44">
        <v>38938</v>
      </c>
      <c r="B515" s="29">
        <v>100840</v>
      </c>
      <c r="C515" s="29">
        <v>604</v>
      </c>
      <c r="D515" s="29">
        <v>0.38700000000000001</v>
      </c>
      <c r="E515" s="29">
        <v>6.66</v>
      </c>
      <c r="F515" s="48">
        <v>7.79</v>
      </c>
      <c r="G515" s="29">
        <v>23.85</v>
      </c>
      <c r="H515" s="34" t="s">
        <v>112</v>
      </c>
      <c r="I515" s="29">
        <v>0.1</v>
      </c>
      <c r="J515" s="29">
        <v>7.8</v>
      </c>
      <c r="K515" s="257">
        <v>354</v>
      </c>
      <c r="AO515" s="29">
        <v>235</v>
      </c>
      <c r="AP515" s="29">
        <v>125</v>
      </c>
    </row>
    <row r="516" spans="1:42" x14ac:dyDescent="0.35">
      <c r="A516" s="44">
        <v>38943</v>
      </c>
      <c r="B516" s="29">
        <v>100428</v>
      </c>
      <c r="C516" s="29">
        <v>554.79999999999995</v>
      </c>
      <c r="D516" s="29">
        <v>0.35510000000000003</v>
      </c>
      <c r="E516" s="29">
        <v>7.31</v>
      </c>
      <c r="F516" s="48">
        <v>7.99</v>
      </c>
      <c r="G516" s="29">
        <v>23.46</v>
      </c>
      <c r="H516" s="34" t="s">
        <v>112</v>
      </c>
      <c r="I516" s="29">
        <v>0.16</v>
      </c>
      <c r="J516" s="29">
        <v>7.4</v>
      </c>
      <c r="K516" s="257">
        <v>1376</v>
      </c>
      <c r="AO516" s="29">
        <v>235</v>
      </c>
      <c r="AP516" s="29">
        <v>125</v>
      </c>
    </row>
    <row r="517" spans="1:42" x14ac:dyDescent="0.35">
      <c r="A517" s="44">
        <v>38952</v>
      </c>
      <c r="B517" s="29">
        <v>92038</v>
      </c>
      <c r="C517" s="29">
        <v>644.9</v>
      </c>
      <c r="D517" s="29">
        <v>0.41270000000000001</v>
      </c>
      <c r="E517" s="29">
        <v>6.13</v>
      </c>
      <c r="F517" s="48">
        <v>7.63</v>
      </c>
      <c r="G517" s="29">
        <v>21.82</v>
      </c>
      <c r="H517" s="34" t="s">
        <v>112</v>
      </c>
      <c r="I517" s="29">
        <v>0.27</v>
      </c>
      <c r="J517" s="29">
        <v>7.2</v>
      </c>
      <c r="K517" s="257">
        <v>379</v>
      </c>
      <c r="AO517" s="29">
        <v>235</v>
      </c>
      <c r="AP517" s="29">
        <v>125</v>
      </c>
    </row>
    <row r="518" spans="1:42" x14ac:dyDescent="0.35">
      <c r="A518" s="44">
        <v>38959</v>
      </c>
      <c r="B518" s="29">
        <v>94640</v>
      </c>
      <c r="C518" s="29">
        <v>534.20000000000005</v>
      </c>
      <c r="D518" s="29">
        <v>0.34189999999999998</v>
      </c>
      <c r="E518" s="29">
        <v>5.54</v>
      </c>
      <c r="F518" s="48">
        <v>7.82</v>
      </c>
      <c r="G518" s="29">
        <v>22.78</v>
      </c>
      <c r="H518" s="34" t="s">
        <v>112</v>
      </c>
      <c r="I518" s="29">
        <v>0.05</v>
      </c>
      <c r="J518" s="29">
        <v>7.5</v>
      </c>
      <c r="K518" s="257">
        <v>1483</v>
      </c>
      <c r="L518" s="257">
        <f>AVERAGE(K514:K518)</f>
        <v>785.6</v>
      </c>
      <c r="M518" s="46">
        <f>GEOMEAN(K514:K518)</f>
        <v>620.50925986347886</v>
      </c>
      <c r="N518" s="47" t="s">
        <v>466</v>
      </c>
      <c r="AO518" s="29">
        <v>235</v>
      </c>
      <c r="AP518" s="29">
        <v>125</v>
      </c>
    </row>
    <row r="519" spans="1:42" x14ac:dyDescent="0.35">
      <c r="A519" s="44">
        <v>38967</v>
      </c>
      <c r="B519" s="29">
        <v>93004</v>
      </c>
      <c r="C519" s="29">
        <v>684.7</v>
      </c>
      <c r="D519" s="29">
        <v>0.43819999999999998</v>
      </c>
      <c r="E519" s="29">
        <v>4.07</v>
      </c>
      <c r="F519" s="48">
        <v>7.61</v>
      </c>
      <c r="G519" s="29">
        <v>19.309999999999999</v>
      </c>
      <c r="H519" s="34" t="s">
        <v>112</v>
      </c>
      <c r="I519" s="29">
        <v>0.37</v>
      </c>
      <c r="J519" s="29">
        <v>7.9</v>
      </c>
      <c r="K519" s="257">
        <v>3654</v>
      </c>
      <c r="AO519" s="29">
        <v>235</v>
      </c>
      <c r="AP519" s="29">
        <v>125</v>
      </c>
    </row>
    <row r="520" spans="1:42" x14ac:dyDescent="0.35">
      <c r="A520" s="44">
        <v>38971</v>
      </c>
      <c r="B520" s="29">
        <v>104336</v>
      </c>
      <c r="C520" s="29">
        <v>586.79999999999995</v>
      </c>
      <c r="D520" s="29">
        <v>0.3755</v>
      </c>
      <c r="E520" s="29">
        <v>7.43</v>
      </c>
      <c r="F520" s="48">
        <v>7.99</v>
      </c>
      <c r="G520" s="29">
        <v>21.26</v>
      </c>
      <c r="H520" s="34" t="s">
        <v>112</v>
      </c>
      <c r="I520" s="29">
        <v>0.3</v>
      </c>
      <c r="J520" s="29">
        <v>7.4</v>
      </c>
      <c r="K520" s="257">
        <v>416</v>
      </c>
      <c r="AO520" s="29">
        <v>235</v>
      </c>
      <c r="AP520" s="29">
        <v>125</v>
      </c>
    </row>
    <row r="521" spans="1:42" x14ac:dyDescent="0.35">
      <c r="A521" s="44">
        <v>38973</v>
      </c>
      <c r="B521" s="29">
        <v>101432</v>
      </c>
      <c r="C521" s="29">
        <v>558.6</v>
      </c>
      <c r="D521" s="29">
        <v>0.35749999999999998</v>
      </c>
      <c r="E521" s="29">
        <v>6.81</v>
      </c>
      <c r="F521" s="48">
        <v>7.99</v>
      </c>
      <c r="G521" s="29">
        <v>19.97</v>
      </c>
      <c r="H521" s="34" t="s">
        <v>112</v>
      </c>
      <c r="I521" s="29">
        <v>0.22</v>
      </c>
      <c r="J521" s="29">
        <v>7.7</v>
      </c>
      <c r="K521" s="257">
        <v>8164</v>
      </c>
      <c r="AO521" s="29">
        <v>235</v>
      </c>
      <c r="AP521" s="29">
        <v>125</v>
      </c>
    </row>
    <row r="522" spans="1:42" x14ac:dyDescent="0.35">
      <c r="A522" s="44">
        <v>38987</v>
      </c>
      <c r="B522" s="29">
        <v>94653</v>
      </c>
      <c r="C522" s="29">
        <v>614</v>
      </c>
      <c r="D522" s="29">
        <v>0.39300000000000002</v>
      </c>
      <c r="E522" s="29">
        <v>7.1</v>
      </c>
      <c r="F522" s="48">
        <v>7.78</v>
      </c>
      <c r="G522" s="29">
        <v>16.489999999999998</v>
      </c>
      <c r="H522" s="34" t="s">
        <v>112</v>
      </c>
      <c r="I522" s="29">
        <v>0.2</v>
      </c>
      <c r="J522" s="29">
        <v>7.9</v>
      </c>
      <c r="K522" s="257">
        <v>529</v>
      </c>
      <c r="AO522" s="29">
        <v>235</v>
      </c>
      <c r="AP522" s="29">
        <v>125</v>
      </c>
    </row>
    <row r="523" spans="1:42" x14ac:dyDescent="0.35">
      <c r="A523" s="44">
        <v>38988</v>
      </c>
      <c r="B523" s="29">
        <v>95012</v>
      </c>
      <c r="C523" s="29">
        <v>542</v>
      </c>
      <c r="D523" s="29">
        <v>0.34699999999999998</v>
      </c>
      <c r="E523" s="29">
        <v>7.42</v>
      </c>
      <c r="F523" s="48">
        <v>7.89</v>
      </c>
      <c r="G523" s="29">
        <v>16.89</v>
      </c>
      <c r="H523" s="34" t="s">
        <v>112</v>
      </c>
      <c r="I523" s="29">
        <v>0</v>
      </c>
      <c r="J523" s="29">
        <v>7.8</v>
      </c>
      <c r="K523" s="257">
        <v>6867</v>
      </c>
      <c r="L523" s="257">
        <f>AVERAGE(K519:K523)</f>
        <v>3926</v>
      </c>
      <c r="M523" s="46">
        <f>GEOMEAN(K519:K523)</f>
        <v>2141.891748869813</v>
      </c>
      <c r="N523" s="47" t="s">
        <v>467</v>
      </c>
      <c r="AO523" s="29">
        <v>235</v>
      </c>
      <c r="AP523" s="29">
        <v>125</v>
      </c>
    </row>
    <row r="524" spans="1:42" x14ac:dyDescent="0.35">
      <c r="A524" s="44">
        <v>38995</v>
      </c>
      <c r="B524" s="29">
        <v>100340</v>
      </c>
      <c r="C524" s="29">
        <v>512.9</v>
      </c>
      <c r="D524" s="29">
        <v>0.32829999999999998</v>
      </c>
      <c r="E524" s="29">
        <v>8.4</v>
      </c>
      <c r="F524" s="48">
        <v>8.0299999999999994</v>
      </c>
      <c r="G524" s="29">
        <v>17.57</v>
      </c>
      <c r="H524" s="34" t="s">
        <v>112</v>
      </c>
      <c r="I524" s="29">
        <v>0.37</v>
      </c>
      <c r="J524" s="29">
        <v>7.4</v>
      </c>
      <c r="K524" s="257">
        <v>798</v>
      </c>
      <c r="AO524" s="29">
        <v>235</v>
      </c>
      <c r="AP524" s="29">
        <v>125</v>
      </c>
    </row>
    <row r="525" spans="1:42" x14ac:dyDescent="0.35">
      <c r="A525" s="44">
        <v>38999</v>
      </c>
      <c r="B525" s="29">
        <v>104857</v>
      </c>
      <c r="C525" s="29">
        <v>504</v>
      </c>
      <c r="D525" s="29">
        <v>0.32300000000000001</v>
      </c>
      <c r="E525" s="29">
        <v>7.13</v>
      </c>
      <c r="F525" s="48">
        <v>7.89</v>
      </c>
      <c r="G525" s="29">
        <v>20.350000000000001</v>
      </c>
      <c r="H525" s="34" t="s">
        <v>112</v>
      </c>
      <c r="I525" s="29">
        <v>0.4</v>
      </c>
      <c r="J525" s="29">
        <v>7.7</v>
      </c>
      <c r="K525" s="257">
        <v>275</v>
      </c>
      <c r="AO525" s="29">
        <v>235</v>
      </c>
      <c r="AP525" s="29">
        <v>125</v>
      </c>
    </row>
    <row r="526" spans="1:42" x14ac:dyDescent="0.35">
      <c r="A526" s="44">
        <v>39008</v>
      </c>
      <c r="B526" s="29">
        <v>100750</v>
      </c>
      <c r="C526" s="29">
        <v>466.6</v>
      </c>
      <c r="D526" s="29">
        <v>0.29859999999999998</v>
      </c>
      <c r="E526" s="29">
        <v>7.11</v>
      </c>
      <c r="F526" s="48">
        <v>7.83</v>
      </c>
      <c r="G526" s="29">
        <v>14.22</v>
      </c>
      <c r="H526" s="34" t="s">
        <v>112</v>
      </c>
      <c r="I526" s="29">
        <v>0.11</v>
      </c>
      <c r="J526" s="29">
        <v>7.5</v>
      </c>
      <c r="K526" s="257">
        <v>5172</v>
      </c>
      <c r="AO526" s="29">
        <v>235</v>
      </c>
      <c r="AP526" s="29">
        <v>125</v>
      </c>
    </row>
    <row r="527" spans="1:42" x14ac:dyDescent="0.35">
      <c r="A527" s="44">
        <v>39014</v>
      </c>
      <c r="B527" s="29">
        <v>101249</v>
      </c>
      <c r="C527" s="29">
        <v>562.20000000000005</v>
      </c>
      <c r="D527" s="29">
        <v>0.35980000000000001</v>
      </c>
      <c r="E527" s="29">
        <v>9.48</v>
      </c>
      <c r="F527" s="48">
        <v>7.8</v>
      </c>
      <c r="G527" s="29">
        <v>9.7899999999999991</v>
      </c>
      <c r="H527" s="34" t="s">
        <v>112</v>
      </c>
      <c r="I527" s="29">
        <v>0.27</v>
      </c>
      <c r="J527" s="29">
        <v>7.5</v>
      </c>
      <c r="K527" s="257">
        <v>108</v>
      </c>
      <c r="O527" s="257">
        <v>1.5</v>
      </c>
      <c r="P527" s="257">
        <v>61.4</v>
      </c>
      <c r="Q527" s="34" t="s">
        <v>115</v>
      </c>
      <c r="R527" s="34" t="s">
        <v>115</v>
      </c>
      <c r="S527" s="34" t="s">
        <v>115</v>
      </c>
      <c r="T527" s="34" t="s">
        <v>115</v>
      </c>
      <c r="U527" s="34" t="s">
        <v>115</v>
      </c>
      <c r="V527" s="34" t="s">
        <v>115</v>
      </c>
      <c r="W527" s="34" t="s">
        <v>115</v>
      </c>
      <c r="X527" s="257">
        <v>41.4</v>
      </c>
      <c r="Y527" s="34" t="s">
        <v>115</v>
      </c>
      <c r="Z527" s="264">
        <v>0.69</v>
      </c>
      <c r="AA527" s="34" t="s">
        <v>115</v>
      </c>
      <c r="AB527" s="264">
        <v>34.4</v>
      </c>
      <c r="AC527" s="34" t="s">
        <v>115</v>
      </c>
      <c r="AD527" s="257">
        <v>251</v>
      </c>
      <c r="AO527" s="29">
        <v>235</v>
      </c>
      <c r="AP527" s="29">
        <v>125</v>
      </c>
    </row>
    <row r="528" spans="1:42" x14ac:dyDescent="0.35">
      <c r="A528" s="44">
        <v>39020</v>
      </c>
      <c r="B528" s="29">
        <v>93237</v>
      </c>
      <c r="C528" s="29">
        <v>526</v>
      </c>
      <c r="D528" s="29">
        <v>0.33700000000000002</v>
      </c>
      <c r="E528" s="29">
        <v>10.68</v>
      </c>
      <c r="F528" s="48">
        <v>8.0500000000000007</v>
      </c>
      <c r="G528" s="29">
        <v>9.59</v>
      </c>
      <c r="H528" s="34" t="s">
        <v>112</v>
      </c>
      <c r="I528" s="29">
        <v>0.2</v>
      </c>
      <c r="J528" s="29">
        <v>7.4</v>
      </c>
      <c r="K528" s="257">
        <v>309</v>
      </c>
      <c r="L528" s="257">
        <f>AVERAGE(K524:K528)</f>
        <v>1332.4</v>
      </c>
      <c r="M528" s="46">
        <f>GEOMEAN(K524:K528)</f>
        <v>519.6073279754479</v>
      </c>
      <c r="N528" s="47" t="s">
        <v>468</v>
      </c>
      <c r="AO528" s="29">
        <v>235</v>
      </c>
      <c r="AP528" s="29">
        <v>125</v>
      </c>
    </row>
    <row r="529" spans="1:42" x14ac:dyDescent="0.35">
      <c r="A529" s="44">
        <v>39023</v>
      </c>
      <c r="B529" s="29">
        <v>111622</v>
      </c>
      <c r="C529" s="29">
        <v>570.1</v>
      </c>
      <c r="D529" s="29">
        <v>0.3649</v>
      </c>
      <c r="E529" s="29">
        <v>11.71</v>
      </c>
      <c r="F529" s="48">
        <v>7.94</v>
      </c>
      <c r="G529" s="29">
        <v>8.02</v>
      </c>
      <c r="H529" s="34" t="s">
        <v>112</v>
      </c>
      <c r="I529" s="29">
        <v>0.55000000000000004</v>
      </c>
      <c r="J529" s="29">
        <v>7.6</v>
      </c>
      <c r="K529" s="257">
        <v>122</v>
      </c>
      <c r="AO529" s="29">
        <v>235</v>
      </c>
      <c r="AP529" s="29">
        <v>125</v>
      </c>
    </row>
    <row r="530" spans="1:42" x14ac:dyDescent="0.35">
      <c r="A530" s="44">
        <v>39028</v>
      </c>
      <c r="B530" s="29">
        <v>100031</v>
      </c>
      <c r="C530" s="29">
        <v>557.4</v>
      </c>
      <c r="D530" s="29">
        <v>0.35670000000000002</v>
      </c>
      <c r="E530" s="29">
        <v>10.53</v>
      </c>
      <c r="F530" s="48">
        <v>8.02</v>
      </c>
      <c r="G530" s="29">
        <v>10.01</v>
      </c>
      <c r="H530" s="34" t="s">
        <v>112</v>
      </c>
      <c r="I530" s="29">
        <v>0.04</v>
      </c>
      <c r="J530" s="29">
        <v>8</v>
      </c>
      <c r="K530" s="257">
        <v>6867</v>
      </c>
      <c r="AO530" s="29">
        <v>235</v>
      </c>
      <c r="AP530" s="29">
        <v>125</v>
      </c>
    </row>
    <row r="531" spans="1:42" x14ac:dyDescent="0.35">
      <c r="A531" s="44">
        <v>39034</v>
      </c>
      <c r="B531" s="29">
        <v>102415</v>
      </c>
      <c r="C531" s="29">
        <v>555</v>
      </c>
      <c r="D531" s="29">
        <v>0.35499999999999998</v>
      </c>
      <c r="E531" s="29">
        <v>10.029999999999999</v>
      </c>
      <c r="F531" s="48">
        <v>8.06</v>
      </c>
      <c r="G531" s="29">
        <v>8.2100000000000009</v>
      </c>
      <c r="H531" s="34" t="s">
        <v>112</v>
      </c>
      <c r="I531" s="29">
        <v>0.1</v>
      </c>
      <c r="J531" s="29">
        <v>7.7</v>
      </c>
      <c r="K531" s="257">
        <v>121</v>
      </c>
      <c r="AO531" s="29">
        <v>235</v>
      </c>
      <c r="AP531" s="29">
        <v>125</v>
      </c>
    </row>
    <row r="532" spans="1:42" x14ac:dyDescent="0.35">
      <c r="A532" s="44">
        <v>39036</v>
      </c>
      <c r="B532" s="29">
        <v>94226</v>
      </c>
      <c r="C532" s="29">
        <v>591.9</v>
      </c>
      <c r="D532" s="29">
        <v>0.37880000000000003</v>
      </c>
      <c r="E532" s="29">
        <v>10.94</v>
      </c>
      <c r="F532" s="48">
        <v>7.72</v>
      </c>
      <c r="G532" s="29">
        <v>8.81</v>
      </c>
      <c r="H532" s="34" t="s">
        <v>112</v>
      </c>
      <c r="I532" s="29">
        <v>0.25</v>
      </c>
      <c r="J532" s="29">
        <v>7.8</v>
      </c>
      <c r="K532" s="257">
        <v>63</v>
      </c>
      <c r="AO532" s="29">
        <v>235</v>
      </c>
      <c r="AP532" s="29">
        <v>125</v>
      </c>
    </row>
    <row r="533" spans="1:42" x14ac:dyDescent="0.35">
      <c r="A533" s="44">
        <v>39050</v>
      </c>
      <c r="B533" s="29">
        <v>94201</v>
      </c>
      <c r="C533" s="29">
        <v>615.5</v>
      </c>
      <c r="D533" s="29">
        <v>0.39389999999999997</v>
      </c>
      <c r="E533" s="29">
        <v>9.9600000000000009</v>
      </c>
      <c r="F533" s="48">
        <v>8.0399999999999991</v>
      </c>
      <c r="G533" s="29">
        <v>10.46</v>
      </c>
      <c r="H533" s="34" t="s">
        <v>112</v>
      </c>
      <c r="I533" s="29">
        <v>0.03</v>
      </c>
      <c r="J533" s="29">
        <v>7.9</v>
      </c>
      <c r="K533" s="257">
        <v>20</v>
      </c>
      <c r="L533" s="257">
        <f>AVERAGE(K529:K533)</f>
        <v>1438.6</v>
      </c>
      <c r="M533" s="46">
        <f>GEOMEAN(K529:K533)</f>
        <v>166.43955987738113</v>
      </c>
      <c r="N533" s="47" t="s">
        <v>469</v>
      </c>
      <c r="AO533" s="29">
        <v>235</v>
      </c>
      <c r="AP533" s="29">
        <v>125</v>
      </c>
    </row>
    <row r="534" spans="1:42" x14ac:dyDescent="0.35">
      <c r="A534" s="44">
        <v>39055</v>
      </c>
      <c r="B534" s="29">
        <v>100045</v>
      </c>
      <c r="C534" s="29">
        <v>490.5</v>
      </c>
      <c r="D534" s="29">
        <v>0.31390000000000001</v>
      </c>
      <c r="E534" s="29">
        <v>11.65</v>
      </c>
      <c r="F534" s="48">
        <v>7.58</v>
      </c>
      <c r="G534" s="29">
        <v>4.37</v>
      </c>
      <c r="H534" s="34" t="s">
        <v>112</v>
      </c>
      <c r="I534" s="29">
        <v>0.6</v>
      </c>
      <c r="J534" s="29">
        <v>7.5</v>
      </c>
      <c r="K534" s="257">
        <v>1119</v>
      </c>
      <c r="AO534" s="29">
        <v>235</v>
      </c>
      <c r="AP534" s="29">
        <v>125</v>
      </c>
    </row>
    <row r="535" spans="1:42" x14ac:dyDescent="0.35">
      <c r="A535" s="44">
        <v>39057</v>
      </c>
      <c r="B535" s="29">
        <v>95403</v>
      </c>
      <c r="C535" s="29">
        <v>473</v>
      </c>
      <c r="D535" s="29">
        <v>0.30270000000000002</v>
      </c>
      <c r="E535" s="29">
        <v>11.68</v>
      </c>
      <c r="F535" s="48">
        <v>7.9</v>
      </c>
      <c r="G535" s="29">
        <v>4.46</v>
      </c>
      <c r="H535" s="34" t="s">
        <v>112</v>
      </c>
      <c r="I535" s="29">
        <v>0.2</v>
      </c>
      <c r="J535" s="29">
        <v>7.2</v>
      </c>
      <c r="K535" s="257">
        <v>1354</v>
      </c>
      <c r="AO535" s="29">
        <v>235</v>
      </c>
      <c r="AP535" s="29">
        <v>125</v>
      </c>
    </row>
    <row r="536" spans="1:42" x14ac:dyDescent="0.35">
      <c r="A536" s="44">
        <v>39065</v>
      </c>
      <c r="B536" s="29">
        <v>90351</v>
      </c>
      <c r="C536" s="29">
        <v>432.8</v>
      </c>
      <c r="D536" s="29">
        <v>0.27700000000000002</v>
      </c>
      <c r="E536" s="29">
        <v>11.49</v>
      </c>
      <c r="F536" s="48">
        <v>8.08</v>
      </c>
      <c r="G536" s="29">
        <v>5.14</v>
      </c>
      <c r="H536" s="34" t="s">
        <v>112</v>
      </c>
      <c r="I536" s="29">
        <v>0.17</v>
      </c>
      <c r="J536" s="29">
        <v>7.6</v>
      </c>
      <c r="K536" s="257">
        <v>495</v>
      </c>
      <c r="AO536" s="29">
        <v>235</v>
      </c>
      <c r="AP536" s="29">
        <v>125</v>
      </c>
    </row>
    <row r="537" spans="1:42" x14ac:dyDescent="0.35">
      <c r="A537" s="44">
        <v>39070</v>
      </c>
      <c r="B537" s="29">
        <v>100001</v>
      </c>
      <c r="C537" s="29">
        <v>497</v>
      </c>
      <c r="D537" s="29">
        <v>0.318</v>
      </c>
      <c r="E537" s="29">
        <v>9.16</v>
      </c>
      <c r="F537" s="48">
        <v>8.01</v>
      </c>
      <c r="G537" s="29">
        <v>6.29</v>
      </c>
      <c r="H537" s="34" t="s">
        <v>112</v>
      </c>
      <c r="I537" s="29">
        <v>0.8</v>
      </c>
      <c r="J537" s="29">
        <v>7.9</v>
      </c>
      <c r="K537" s="257">
        <v>135</v>
      </c>
      <c r="AO537" s="29">
        <v>235</v>
      </c>
      <c r="AP537" s="29">
        <v>125</v>
      </c>
    </row>
    <row r="538" spans="1:42" x14ac:dyDescent="0.35">
      <c r="A538" s="44">
        <v>39071</v>
      </c>
      <c r="B538" s="29">
        <v>93742</v>
      </c>
      <c r="C538" s="29">
        <v>506.7</v>
      </c>
      <c r="D538" s="29">
        <v>0.32429999999999998</v>
      </c>
      <c r="E538" s="29">
        <v>11.72</v>
      </c>
      <c r="F538" s="48">
        <v>7.79</v>
      </c>
      <c r="G538" s="29">
        <v>4.3</v>
      </c>
      <c r="H538" s="34" t="s">
        <v>112</v>
      </c>
      <c r="I538" s="29">
        <v>0.34</v>
      </c>
      <c r="J538" s="29">
        <v>7.5</v>
      </c>
      <c r="K538" s="257">
        <v>41</v>
      </c>
      <c r="L538" s="257">
        <f>AVERAGE(K534:K538)</f>
        <v>628.79999999999995</v>
      </c>
      <c r="M538" s="46">
        <f>GEOMEAN(K534:K538)</f>
        <v>333.91375928392711</v>
      </c>
      <c r="N538" s="47" t="s">
        <v>470</v>
      </c>
      <c r="AO538" s="29">
        <v>235</v>
      </c>
      <c r="AP538" s="29">
        <v>125</v>
      </c>
    </row>
    <row r="539" spans="1:42" x14ac:dyDescent="0.35">
      <c r="A539" s="44">
        <v>39086</v>
      </c>
      <c r="B539" s="29">
        <v>111109</v>
      </c>
      <c r="C539" s="29">
        <v>540.6</v>
      </c>
      <c r="D539" s="29">
        <v>0.34599999999999997</v>
      </c>
      <c r="E539" s="29">
        <v>11.22</v>
      </c>
      <c r="F539" s="48">
        <v>7.93</v>
      </c>
      <c r="G539" s="29">
        <v>6.15</v>
      </c>
      <c r="H539" s="34" t="s">
        <v>112</v>
      </c>
      <c r="I539" s="29">
        <v>0.14000000000000001</v>
      </c>
      <c r="J539" s="29">
        <v>7.7</v>
      </c>
      <c r="K539" s="257">
        <v>109</v>
      </c>
      <c r="AO539" s="29">
        <v>235</v>
      </c>
      <c r="AP539" s="29">
        <v>125</v>
      </c>
    </row>
    <row r="540" spans="1:42" x14ac:dyDescent="0.35">
      <c r="A540" s="44">
        <v>39091</v>
      </c>
      <c r="B540" s="29">
        <v>95944</v>
      </c>
      <c r="C540" s="29">
        <v>496.3</v>
      </c>
      <c r="D540" s="29">
        <v>0.31759999999999999</v>
      </c>
      <c r="E540" s="29">
        <v>16.48</v>
      </c>
      <c r="F540" s="48">
        <v>8.26</v>
      </c>
      <c r="G540" s="29">
        <v>5.83</v>
      </c>
      <c r="H540" s="34" t="s">
        <v>112</v>
      </c>
      <c r="I540" s="29">
        <v>0.11</v>
      </c>
      <c r="J540" s="29">
        <v>7.5</v>
      </c>
      <c r="K540" s="257">
        <v>160</v>
      </c>
      <c r="AO540" s="29">
        <v>235</v>
      </c>
      <c r="AP540" s="29">
        <v>125</v>
      </c>
    </row>
    <row r="541" spans="1:42" x14ac:dyDescent="0.35">
      <c r="A541" s="44">
        <v>39093</v>
      </c>
      <c r="B541" s="29">
        <v>101037</v>
      </c>
      <c r="C541" s="29">
        <v>508</v>
      </c>
      <c r="D541" s="29">
        <v>0.32500000000000001</v>
      </c>
      <c r="E541" s="29">
        <v>9.49</v>
      </c>
      <c r="F541" s="48">
        <v>8.07</v>
      </c>
      <c r="G541" s="29">
        <v>5.44</v>
      </c>
      <c r="H541" s="34" t="s">
        <v>112</v>
      </c>
      <c r="I541" s="29">
        <v>0.5</v>
      </c>
      <c r="J541" s="29">
        <v>7.8</v>
      </c>
      <c r="K541" s="257">
        <v>63</v>
      </c>
      <c r="AO541" s="29">
        <v>235</v>
      </c>
      <c r="AP541" s="29">
        <v>125</v>
      </c>
    </row>
    <row r="542" spans="1:42" x14ac:dyDescent="0.35">
      <c r="A542" s="44">
        <v>39100</v>
      </c>
      <c r="B542" s="29">
        <v>100731</v>
      </c>
      <c r="C542" s="29">
        <v>396.7</v>
      </c>
      <c r="D542" s="29">
        <v>0.25390000000000001</v>
      </c>
      <c r="E542" s="29">
        <v>9.86</v>
      </c>
      <c r="F542" s="48">
        <v>7.98</v>
      </c>
      <c r="G542" s="29">
        <v>5.25</v>
      </c>
      <c r="H542" s="34" t="s">
        <v>112</v>
      </c>
      <c r="I542" s="29">
        <v>0.47</v>
      </c>
      <c r="J542" s="29">
        <v>7.6</v>
      </c>
      <c r="K542" s="257">
        <v>480</v>
      </c>
      <c r="AO542" s="29">
        <v>235</v>
      </c>
      <c r="AP542" s="29">
        <v>125</v>
      </c>
    </row>
    <row r="543" spans="1:42" x14ac:dyDescent="0.35">
      <c r="A543" s="44">
        <v>39105</v>
      </c>
      <c r="B543" s="29">
        <v>94948</v>
      </c>
      <c r="C543" s="29">
        <v>444</v>
      </c>
      <c r="D543" s="29">
        <v>0.28399999999999997</v>
      </c>
      <c r="E543" s="29">
        <v>12.66</v>
      </c>
      <c r="F543" s="48">
        <v>8.07</v>
      </c>
      <c r="G543" s="29">
        <v>2.98</v>
      </c>
      <c r="H543" s="34" t="s">
        <v>112</v>
      </c>
      <c r="I543" s="29">
        <v>0.4</v>
      </c>
      <c r="J543" s="29">
        <v>7.5</v>
      </c>
      <c r="K543" s="257">
        <v>171</v>
      </c>
      <c r="L543" s="257">
        <f>AVERAGE(K539:K543)</f>
        <v>196.6</v>
      </c>
      <c r="M543" s="46">
        <f>GEOMEAN(K539:K543)</f>
        <v>155.24759302859434</v>
      </c>
      <c r="N543" s="47" t="s">
        <v>471</v>
      </c>
      <c r="AO543" s="29">
        <v>235</v>
      </c>
      <c r="AP543" s="29">
        <v>125</v>
      </c>
    </row>
    <row r="544" spans="1:42" x14ac:dyDescent="0.35">
      <c r="A544" s="44">
        <v>39120</v>
      </c>
      <c r="B544" s="29"/>
      <c r="C544" s="29"/>
      <c r="F544" s="29" t="s">
        <v>472</v>
      </c>
      <c r="G544" s="29"/>
      <c r="AO544" s="29">
        <v>235</v>
      </c>
      <c r="AP544" s="29">
        <v>125</v>
      </c>
    </row>
    <row r="545" spans="1:42" x14ac:dyDescent="0.35">
      <c r="A545" s="44">
        <v>39128</v>
      </c>
      <c r="F545" s="29" t="s">
        <v>472</v>
      </c>
      <c r="AO545" s="29">
        <v>235</v>
      </c>
      <c r="AP545" s="29">
        <v>125</v>
      </c>
    </row>
    <row r="546" spans="1:42" x14ac:dyDescent="0.35">
      <c r="A546" s="44">
        <v>39132</v>
      </c>
      <c r="F546" s="29" t="s">
        <v>472</v>
      </c>
      <c r="AO546" s="29">
        <v>235</v>
      </c>
      <c r="AP546" s="29">
        <v>125</v>
      </c>
    </row>
    <row r="547" spans="1:42" x14ac:dyDescent="0.35">
      <c r="A547" s="44">
        <v>39134</v>
      </c>
      <c r="F547" s="29" t="s">
        <v>472</v>
      </c>
      <c r="AO547" s="29">
        <v>235</v>
      </c>
      <c r="AP547" s="29">
        <v>125</v>
      </c>
    </row>
    <row r="548" spans="1:42" x14ac:dyDescent="0.35">
      <c r="A548" s="44">
        <v>39140</v>
      </c>
      <c r="B548" s="29">
        <v>100154</v>
      </c>
      <c r="C548" s="29">
        <v>532</v>
      </c>
      <c r="D548" s="29">
        <v>0.34</v>
      </c>
      <c r="E548" s="29">
        <v>13.37</v>
      </c>
      <c r="F548" s="48">
        <v>7.88</v>
      </c>
      <c r="G548" s="29">
        <v>1.75</v>
      </c>
      <c r="H548" s="34" t="s">
        <v>112</v>
      </c>
      <c r="I548" s="29">
        <v>0.1</v>
      </c>
      <c r="J548" s="29">
        <v>7.8</v>
      </c>
      <c r="K548" s="257">
        <v>187</v>
      </c>
      <c r="L548" s="257">
        <f>AVERAGE(K544:K548)</f>
        <v>187</v>
      </c>
      <c r="M548" s="46">
        <f>GEOMEAN(K544:K548)</f>
        <v>187</v>
      </c>
      <c r="N548" s="47" t="s">
        <v>473</v>
      </c>
      <c r="AO548" s="29">
        <v>235</v>
      </c>
      <c r="AP548" s="29">
        <v>125</v>
      </c>
    </row>
    <row r="549" spans="1:42" x14ac:dyDescent="0.35">
      <c r="A549" s="44">
        <v>39147</v>
      </c>
      <c r="B549" s="29">
        <v>92934</v>
      </c>
      <c r="C549" s="29">
        <v>355.4</v>
      </c>
      <c r="D549" s="29">
        <v>0.22739999999999999</v>
      </c>
      <c r="E549" s="29">
        <v>13.92</v>
      </c>
      <c r="F549" s="48">
        <v>7.57</v>
      </c>
      <c r="G549" s="29">
        <v>0.67</v>
      </c>
      <c r="H549" s="34" t="s">
        <v>112</v>
      </c>
      <c r="I549" s="29">
        <v>0.76</v>
      </c>
      <c r="J549" s="29">
        <v>7.4</v>
      </c>
      <c r="K549" s="257">
        <v>265</v>
      </c>
      <c r="O549" s="257">
        <v>1</v>
      </c>
      <c r="P549" s="257">
        <v>40</v>
      </c>
      <c r="Q549" s="264" t="s">
        <v>115</v>
      </c>
      <c r="R549" s="264" t="s">
        <v>115</v>
      </c>
      <c r="S549" s="264" t="s">
        <v>115</v>
      </c>
      <c r="T549" s="264" t="s">
        <v>115</v>
      </c>
      <c r="U549" s="264" t="s">
        <v>115</v>
      </c>
      <c r="V549" s="264">
        <v>1</v>
      </c>
      <c r="W549" s="264" t="s">
        <v>115</v>
      </c>
      <c r="X549" s="257">
        <v>26.7</v>
      </c>
      <c r="Y549" s="264" t="s">
        <v>115</v>
      </c>
      <c r="Z549" s="264">
        <v>1.3</v>
      </c>
      <c r="AA549" s="264" t="s">
        <v>115</v>
      </c>
      <c r="AB549" s="264">
        <v>15.4</v>
      </c>
      <c r="AC549" s="264" t="s">
        <v>115</v>
      </c>
      <c r="AD549" s="257">
        <v>157</v>
      </c>
      <c r="AE549" s="257" t="s">
        <v>115</v>
      </c>
      <c r="AO549" s="29">
        <v>235</v>
      </c>
      <c r="AP549" s="29">
        <v>125</v>
      </c>
    </row>
    <row r="550" spans="1:42" x14ac:dyDescent="0.35">
      <c r="A550" s="44">
        <v>39153</v>
      </c>
      <c r="B550" s="29">
        <v>103120</v>
      </c>
      <c r="C550" s="29">
        <v>426.6</v>
      </c>
      <c r="D550" s="29">
        <v>0.27300000000000002</v>
      </c>
      <c r="E550" s="29">
        <v>12.82</v>
      </c>
      <c r="F550" s="48">
        <v>7.64</v>
      </c>
      <c r="G550" s="29">
        <v>3.81</v>
      </c>
      <c r="H550" s="34" t="s">
        <v>112</v>
      </c>
      <c r="I550" s="29">
        <v>0.71</v>
      </c>
      <c r="J550" s="29">
        <v>7.3</v>
      </c>
      <c r="K550" s="257">
        <v>30</v>
      </c>
      <c r="AO550" s="29">
        <v>235</v>
      </c>
      <c r="AP550" s="29">
        <v>125</v>
      </c>
    </row>
    <row r="551" spans="1:42" x14ac:dyDescent="0.35">
      <c r="A551" s="44">
        <v>39160</v>
      </c>
      <c r="B551" s="29">
        <v>110338</v>
      </c>
      <c r="C551" s="29">
        <v>432.3</v>
      </c>
      <c r="D551" s="29">
        <v>0.2767</v>
      </c>
      <c r="E551" s="29">
        <v>11.58</v>
      </c>
      <c r="F551" s="48">
        <v>7.75</v>
      </c>
      <c r="G551" s="29">
        <v>6.14</v>
      </c>
      <c r="H551" s="34" t="s">
        <v>112</v>
      </c>
      <c r="I551" s="29">
        <v>0.56999999999999995</v>
      </c>
      <c r="J551" s="29">
        <v>7.3</v>
      </c>
      <c r="K551" s="257">
        <v>24192</v>
      </c>
      <c r="AO551" s="29">
        <v>235</v>
      </c>
      <c r="AP551" s="29">
        <v>125</v>
      </c>
    </row>
    <row r="552" spans="1:42" x14ac:dyDescent="0.35">
      <c r="A552" s="44">
        <v>39162</v>
      </c>
      <c r="B552" s="29">
        <v>100238</v>
      </c>
      <c r="C552" s="29">
        <v>425.7</v>
      </c>
      <c r="D552" s="29">
        <v>0.27250000000000002</v>
      </c>
      <c r="E552" s="29">
        <v>11.08</v>
      </c>
      <c r="F552" s="48">
        <v>7.94</v>
      </c>
      <c r="G552" s="29">
        <v>7.71</v>
      </c>
      <c r="H552" s="34" t="s">
        <v>112</v>
      </c>
      <c r="I552" s="29">
        <v>0.28000000000000003</v>
      </c>
      <c r="J552" s="29">
        <v>7.1</v>
      </c>
      <c r="K552" s="257">
        <v>98</v>
      </c>
      <c r="AO552" s="29">
        <v>235</v>
      </c>
      <c r="AP552" s="29">
        <v>125</v>
      </c>
    </row>
    <row r="553" spans="1:42" x14ac:dyDescent="0.35">
      <c r="A553" s="44">
        <v>39170</v>
      </c>
      <c r="B553" s="29">
        <v>92411</v>
      </c>
      <c r="C553" s="29">
        <v>394.8</v>
      </c>
      <c r="D553" s="29">
        <v>0.25269999999999998</v>
      </c>
      <c r="E553" s="29">
        <v>9.43</v>
      </c>
      <c r="F553" s="48">
        <v>7.75</v>
      </c>
      <c r="G553" s="29">
        <v>13.82</v>
      </c>
      <c r="H553" s="34" t="s">
        <v>112</v>
      </c>
      <c r="I553" s="29">
        <v>0.42</v>
      </c>
      <c r="J553" s="29">
        <v>7.7</v>
      </c>
      <c r="K553" s="257">
        <v>408</v>
      </c>
      <c r="L553" s="257">
        <f>AVERAGE(K549:K553)</f>
        <v>4998.6000000000004</v>
      </c>
      <c r="M553" s="46">
        <f>GEOMEAN(K549:K553)</f>
        <v>377.73308729764625</v>
      </c>
      <c r="N553" s="47" t="s">
        <v>474</v>
      </c>
      <c r="AO553" s="29">
        <v>235</v>
      </c>
      <c r="AP553" s="29">
        <v>125</v>
      </c>
    </row>
    <row r="554" spans="1:42" x14ac:dyDescent="0.35">
      <c r="A554" s="44">
        <v>39175</v>
      </c>
      <c r="B554" s="29">
        <v>102556</v>
      </c>
      <c r="C554" s="29">
        <v>448</v>
      </c>
      <c r="D554" s="29">
        <v>0.28699999999999998</v>
      </c>
      <c r="E554" s="29">
        <v>9.52</v>
      </c>
      <c r="F554" s="48">
        <v>7.89</v>
      </c>
      <c r="G554" s="29">
        <v>14.75</v>
      </c>
      <c r="H554" s="34" t="s">
        <v>112</v>
      </c>
      <c r="I554" s="29">
        <v>0.13</v>
      </c>
      <c r="J554" s="29">
        <v>7.4</v>
      </c>
      <c r="K554" s="257">
        <v>97</v>
      </c>
      <c r="AO554" s="29">
        <v>235</v>
      </c>
      <c r="AP554" s="29">
        <v>125</v>
      </c>
    </row>
    <row r="555" spans="1:42" x14ac:dyDescent="0.35">
      <c r="A555" s="44">
        <v>39182</v>
      </c>
      <c r="B555" s="29">
        <v>101717</v>
      </c>
      <c r="C555" s="29">
        <v>487</v>
      </c>
      <c r="D555" s="29">
        <v>0.31169999999999998</v>
      </c>
      <c r="E555" s="29">
        <v>11.12</v>
      </c>
      <c r="F555" s="48">
        <v>7</v>
      </c>
      <c r="G555" s="29">
        <v>8.0500000000000007</v>
      </c>
      <c r="H555" s="34" t="s">
        <v>112</v>
      </c>
      <c r="I555" s="29">
        <v>0.44</v>
      </c>
      <c r="J555" s="29">
        <v>7.2</v>
      </c>
      <c r="K555" s="257">
        <v>132</v>
      </c>
      <c r="AO555" s="29">
        <v>235</v>
      </c>
      <c r="AP555" s="29">
        <v>125</v>
      </c>
    </row>
    <row r="556" spans="1:42" x14ac:dyDescent="0.35">
      <c r="A556" s="44">
        <v>39191</v>
      </c>
      <c r="B556" s="29">
        <v>90005</v>
      </c>
      <c r="C556" s="29">
        <v>510.9</v>
      </c>
      <c r="D556" s="29">
        <v>0.32700000000000001</v>
      </c>
      <c r="E556" s="29">
        <v>7.15</v>
      </c>
      <c r="F556" s="48">
        <v>8.1</v>
      </c>
      <c r="G556" s="29">
        <v>9.7100000000000009</v>
      </c>
      <c r="H556" s="34" t="s">
        <v>112</v>
      </c>
      <c r="I556" s="29">
        <v>0.02</v>
      </c>
      <c r="J556" s="29">
        <v>7.9</v>
      </c>
      <c r="K556" s="257">
        <v>12033</v>
      </c>
      <c r="AO556" s="29">
        <v>235</v>
      </c>
      <c r="AP556" s="29">
        <v>125</v>
      </c>
    </row>
    <row r="557" spans="1:42" x14ac:dyDescent="0.35">
      <c r="A557" s="44">
        <v>39197</v>
      </c>
      <c r="B557" s="29">
        <v>95901</v>
      </c>
      <c r="C557" s="29">
        <v>552.20000000000005</v>
      </c>
      <c r="D557" s="29">
        <v>0.35339999999999999</v>
      </c>
      <c r="E557" s="29">
        <v>8.58</v>
      </c>
      <c r="F557" s="48">
        <v>7.81</v>
      </c>
      <c r="G557" s="29">
        <v>17.07</v>
      </c>
      <c r="H557" s="34" t="s">
        <v>112</v>
      </c>
      <c r="I557" s="29">
        <v>0.06</v>
      </c>
      <c r="J557" s="29">
        <v>7.4</v>
      </c>
      <c r="K557" s="257">
        <v>341</v>
      </c>
      <c r="AO557" s="29">
        <v>235</v>
      </c>
      <c r="AP557" s="29">
        <v>125</v>
      </c>
    </row>
    <row r="558" spans="1:42" x14ac:dyDescent="0.35">
      <c r="A558" s="44">
        <v>39202</v>
      </c>
      <c r="B558" s="29">
        <v>104409</v>
      </c>
      <c r="C558" s="29">
        <v>540.4</v>
      </c>
      <c r="D558" s="29">
        <v>0.34589999999999999</v>
      </c>
      <c r="E558" s="29">
        <v>8.16</v>
      </c>
      <c r="F558" s="48">
        <v>8.1</v>
      </c>
      <c r="G558" s="29">
        <v>16.190000000000001</v>
      </c>
      <c r="H558" s="34" t="s">
        <v>112</v>
      </c>
      <c r="I558" s="29">
        <v>0.4</v>
      </c>
      <c r="J558" s="29">
        <v>7.7</v>
      </c>
      <c r="K558" s="257">
        <v>146</v>
      </c>
      <c r="L558" s="257">
        <f>AVERAGE(K554:K558)</f>
        <v>2549.8000000000002</v>
      </c>
      <c r="M558" s="46">
        <f>GEOMEAN(K554:K558)</f>
        <v>377.54207933119932</v>
      </c>
      <c r="N558" s="47" t="s">
        <v>475</v>
      </c>
      <c r="AO558" s="29">
        <v>235</v>
      </c>
      <c r="AP558" s="29">
        <v>125</v>
      </c>
    </row>
    <row r="559" spans="1:42" x14ac:dyDescent="0.35">
      <c r="A559" s="44">
        <v>39211</v>
      </c>
      <c r="B559" s="29">
        <v>94330</v>
      </c>
      <c r="C559" s="29">
        <v>554</v>
      </c>
      <c r="D559" s="29">
        <v>0.35399999999999998</v>
      </c>
      <c r="E559" s="29">
        <v>6.92</v>
      </c>
      <c r="F559" s="48">
        <v>7.85</v>
      </c>
      <c r="G559" s="29">
        <v>20.85</v>
      </c>
      <c r="H559" s="34" t="s">
        <v>112</v>
      </c>
      <c r="I559" s="29">
        <v>0.2</v>
      </c>
      <c r="J559" s="29">
        <v>7.9</v>
      </c>
      <c r="K559" s="257">
        <v>1092</v>
      </c>
      <c r="AO559" s="29">
        <v>235</v>
      </c>
      <c r="AP559" s="29">
        <v>125</v>
      </c>
    </row>
    <row r="560" spans="1:42" x14ac:dyDescent="0.35">
      <c r="A560" s="44">
        <v>39219</v>
      </c>
      <c r="B560" s="29">
        <v>101344</v>
      </c>
      <c r="C560" s="29">
        <v>570.1</v>
      </c>
      <c r="D560" s="29">
        <v>0.3649</v>
      </c>
      <c r="E560" s="29">
        <v>7.93</v>
      </c>
      <c r="F560" s="48">
        <v>7.65</v>
      </c>
      <c r="G560" s="29">
        <v>17.25</v>
      </c>
      <c r="H560" s="34" t="s">
        <v>112</v>
      </c>
      <c r="I560" s="29">
        <v>0.3</v>
      </c>
      <c r="J560" s="29">
        <v>7.7</v>
      </c>
      <c r="K560" s="257">
        <v>1396</v>
      </c>
      <c r="AO560" s="29">
        <v>235</v>
      </c>
      <c r="AP560" s="29">
        <v>125</v>
      </c>
    </row>
    <row r="561" spans="1:42" x14ac:dyDescent="0.35">
      <c r="A561" s="44">
        <v>39223</v>
      </c>
      <c r="B561" s="29">
        <v>105022</v>
      </c>
      <c r="C561" s="29">
        <v>616.70000000000005</v>
      </c>
      <c r="D561" s="29">
        <v>0.3947</v>
      </c>
      <c r="E561" s="29">
        <v>7.95</v>
      </c>
      <c r="F561" s="48">
        <v>7.75</v>
      </c>
      <c r="G561" s="29">
        <v>19.260000000000002</v>
      </c>
      <c r="H561" s="34" t="s">
        <v>112</v>
      </c>
      <c r="I561" s="29">
        <v>0.21</v>
      </c>
      <c r="J561" s="29">
        <v>7.9</v>
      </c>
      <c r="K561" s="257">
        <v>175</v>
      </c>
      <c r="AO561" s="29">
        <v>235</v>
      </c>
      <c r="AP561" s="29">
        <v>125</v>
      </c>
    </row>
    <row r="562" spans="1:42" x14ac:dyDescent="0.35">
      <c r="A562" s="44">
        <v>39225</v>
      </c>
      <c r="B562" s="29">
        <v>102232</v>
      </c>
      <c r="C562" s="29">
        <v>127.6</v>
      </c>
      <c r="D562" s="29">
        <v>8.1600000000000006E-2</v>
      </c>
      <c r="E562" s="29">
        <v>7.57</v>
      </c>
      <c r="F562" s="48">
        <v>7.51</v>
      </c>
      <c r="G562" s="29">
        <v>20.39</v>
      </c>
      <c r="H562" s="34" t="s">
        <v>112</v>
      </c>
      <c r="I562" s="29">
        <v>0.53</v>
      </c>
      <c r="J562" s="29">
        <v>7.6</v>
      </c>
      <c r="K562" s="257">
        <v>201</v>
      </c>
      <c r="AO562" s="29">
        <v>235</v>
      </c>
      <c r="AP562" s="29">
        <v>125</v>
      </c>
    </row>
    <row r="563" spans="1:42" x14ac:dyDescent="0.35">
      <c r="A563" s="44">
        <v>39240</v>
      </c>
      <c r="B563" s="29">
        <v>101449</v>
      </c>
      <c r="C563" s="29">
        <v>635</v>
      </c>
      <c r="D563" s="29">
        <v>0.40639999999999998</v>
      </c>
      <c r="E563" s="29">
        <v>7.01</v>
      </c>
      <c r="F563" s="48">
        <v>7.68</v>
      </c>
      <c r="G563" s="29">
        <v>21.05</v>
      </c>
      <c r="H563" s="34" t="s">
        <v>112</v>
      </c>
      <c r="I563" s="29">
        <v>0.15</v>
      </c>
      <c r="J563" s="29">
        <v>7.4</v>
      </c>
      <c r="K563" s="257">
        <v>218</v>
      </c>
      <c r="L563" s="257">
        <f>AVERAGE(K559:K563)</f>
        <v>616.4</v>
      </c>
      <c r="M563" s="46">
        <f>GEOMEAN(K559:K563)</f>
        <v>410.73312672113235</v>
      </c>
      <c r="N563" s="47" t="s">
        <v>476</v>
      </c>
      <c r="AO563" s="29">
        <v>235</v>
      </c>
      <c r="AP563" s="29">
        <v>125</v>
      </c>
    </row>
    <row r="564" spans="1:42" x14ac:dyDescent="0.35">
      <c r="A564" s="44">
        <v>39244</v>
      </c>
      <c r="B564" s="29">
        <v>113023</v>
      </c>
      <c r="C564" s="29">
        <v>645.1</v>
      </c>
      <c r="D564" s="29">
        <v>0.4128</v>
      </c>
      <c r="E564" s="29">
        <v>7.89</v>
      </c>
      <c r="F564" s="48">
        <v>7.5</v>
      </c>
      <c r="G564" s="29">
        <v>22.37</v>
      </c>
      <c r="H564" s="34" t="s">
        <v>112</v>
      </c>
      <c r="I564" s="29">
        <v>0.61</v>
      </c>
      <c r="J564" s="29">
        <v>7.9</v>
      </c>
      <c r="K564" s="257">
        <v>199</v>
      </c>
      <c r="AO564" s="29">
        <v>235</v>
      </c>
      <c r="AP564" s="29">
        <v>125</v>
      </c>
    </row>
    <row r="565" spans="1:42" x14ac:dyDescent="0.35">
      <c r="A565" s="44">
        <v>39253</v>
      </c>
      <c r="B565" s="29">
        <v>101857</v>
      </c>
      <c r="C565" s="29">
        <v>569.70000000000005</v>
      </c>
      <c r="D565" s="29">
        <v>0.36459999999999998</v>
      </c>
      <c r="E565" s="29">
        <v>4.3</v>
      </c>
      <c r="F565" s="48">
        <v>7.31</v>
      </c>
      <c r="G565" s="29">
        <v>20.76</v>
      </c>
      <c r="H565" s="34" t="s">
        <v>112</v>
      </c>
      <c r="I565" s="29">
        <v>0.63</v>
      </c>
      <c r="J565" s="29">
        <v>7.4</v>
      </c>
      <c r="K565" s="257">
        <v>14136</v>
      </c>
      <c r="AO565" s="29">
        <v>235</v>
      </c>
      <c r="AP565" s="29">
        <v>125</v>
      </c>
    </row>
    <row r="566" spans="1:42" x14ac:dyDescent="0.35">
      <c r="A566" s="44">
        <v>39258</v>
      </c>
      <c r="B566" s="29">
        <v>113622</v>
      </c>
      <c r="C566" s="29">
        <v>567</v>
      </c>
      <c r="D566" s="29">
        <v>0.36299999999999999</v>
      </c>
      <c r="E566" s="29">
        <v>7.45</v>
      </c>
      <c r="F566" s="48">
        <v>7.22</v>
      </c>
      <c r="G566" s="29">
        <v>21.84</v>
      </c>
      <c r="H566" s="34" t="s">
        <v>112</v>
      </c>
      <c r="I566" s="29">
        <v>0.4</v>
      </c>
      <c r="J566" s="29">
        <v>7.8</v>
      </c>
      <c r="K566" s="257">
        <v>2142</v>
      </c>
      <c r="AO566" s="29">
        <v>235</v>
      </c>
      <c r="AP566" s="29">
        <v>125</v>
      </c>
    </row>
    <row r="567" spans="1:42" x14ac:dyDescent="0.35">
      <c r="A567" s="44">
        <v>39261</v>
      </c>
      <c r="B567" s="29">
        <v>101701</v>
      </c>
      <c r="C567" s="29">
        <v>509</v>
      </c>
      <c r="D567" s="29">
        <v>0.32500000000000001</v>
      </c>
      <c r="E567" s="29">
        <v>7.36</v>
      </c>
      <c r="F567" s="48">
        <v>7.77</v>
      </c>
      <c r="G567" s="29">
        <v>24.03</v>
      </c>
      <c r="H567" s="34" t="s">
        <v>112</v>
      </c>
      <c r="I567" s="29">
        <v>0.3</v>
      </c>
      <c r="J567" s="29">
        <v>7.8</v>
      </c>
      <c r="K567" s="257">
        <v>1014</v>
      </c>
      <c r="AO567" s="29">
        <v>235</v>
      </c>
      <c r="AP567" s="29">
        <v>125</v>
      </c>
    </row>
    <row r="568" spans="1:42" x14ac:dyDescent="0.35">
      <c r="A568" s="44">
        <v>39268</v>
      </c>
      <c r="B568" s="29">
        <v>90755</v>
      </c>
      <c r="C568" s="29">
        <v>615.20000000000005</v>
      </c>
      <c r="D568" s="29">
        <v>0.39369999999999999</v>
      </c>
      <c r="E568" s="29">
        <v>6.18</v>
      </c>
      <c r="F568" s="48">
        <v>7.89</v>
      </c>
      <c r="G568" s="29">
        <v>22.85</v>
      </c>
      <c r="H568" s="34" t="s">
        <v>112</v>
      </c>
      <c r="I568" s="29">
        <v>0.01</v>
      </c>
      <c r="J568" s="29">
        <v>7.3</v>
      </c>
      <c r="K568" s="257">
        <v>9208</v>
      </c>
      <c r="L568" s="257">
        <f>AVERAGE(K563:K567)</f>
        <v>3541.8</v>
      </c>
      <c r="M568" s="46">
        <f>GEOMEAN(K563:K567)</f>
        <v>1059.0066947363878</v>
      </c>
      <c r="N568" s="47" t="s">
        <v>477</v>
      </c>
      <c r="AO568" s="29">
        <v>235</v>
      </c>
      <c r="AP568" s="29">
        <v>125</v>
      </c>
    </row>
    <row r="569" spans="1:42" x14ac:dyDescent="0.35">
      <c r="A569" s="44">
        <v>39273</v>
      </c>
      <c r="B569" s="29">
        <v>91257</v>
      </c>
      <c r="C569" s="29">
        <v>750.8</v>
      </c>
      <c r="D569" s="29">
        <v>0.48049999999999998</v>
      </c>
      <c r="E569" s="29">
        <v>6.14</v>
      </c>
      <c r="F569" s="48">
        <v>7.49</v>
      </c>
      <c r="G569" s="29">
        <v>23.28</v>
      </c>
      <c r="H569" s="34" t="s">
        <v>112</v>
      </c>
      <c r="I569" s="29">
        <v>0.43</v>
      </c>
      <c r="J569" s="29">
        <v>7.1</v>
      </c>
      <c r="K569" s="257">
        <v>1</v>
      </c>
      <c r="AO569" s="29">
        <v>235</v>
      </c>
      <c r="AP569" s="29">
        <v>125</v>
      </c>
    </row>
    <row r="570" spans="1:42" x14ac:dyDescent="0.35">
      <c r="A570" s="44">
        <v>39281</v>
      </c>
      <c r="B570" s="29">
        <v>94552</v>
      </c>
      <c r="C570" s="29">
        <v>592</v>
      </c>
      <c r="D570" s="29">
        <v>0.37890000000000001</v>
      </c>
      <c r="E570" s="29">
        <v>5.04</v>
      </c>
      <c r="F570" s="48">
        <v>7.61</v>
      </c>
      <c r="G570" s="29">
        <v>22.41</v>
      </c>
      <c r="H570" s="34" t="s">
        <v>112</v>
      </c>
      <c r="I570" s="29">
        <v>0.05</v>
      </c>
      <c r="J570" s="29">
        <v>7.5</v>
      </c>
      <c r="K570" s="257">
        <v>11199</v>
      </c>
      <c r="AO570" s="29">
        <v>235</v>
      </c>
      <c r="AP570" s="29">
        <v>125</v>
      </c>
    </row>
    <row r="571" spans="1:42" x14ac:dyDescent="0.35">
      <c r="A571" s="44">
        <v>39287</v>
      </c>
      <c r="B571" s="29">
        <v>102118</v>
      </c>
      <c r="C571" s="29">
        <v>661.4</v>
      </c>
      <c r="D571" s="29">
        <v>0.42330000000000001</v>
      </c>
      <c r="E571" s="29">
        <v>5.53</v>
      </c>
      <c r="F571" s="48">
        <v>7.52</v>
      </c>
      <c r="G571" s="29">
        <v>20.71</v>
      </c>
      <c r="H571" s="34" t="s">
        <v>112</v>
      </c>
      <c r="I571" s="29">
        <v>0.19</v>
      </c>
      <c r="J571" s="29">
        <v>7.6</v>
      </c>
      <c r="K571" s="257">
        <v>496</v>
      </c>
      <c r="AO571" s="29">
        <v>235</v>
      </c>
      <c r="AP571" s="29">
        <v>125</v>
      </c>
    </row>
    <row r="572" spans="1:42" x14ac:dyDescent="0.35">
      <c r="A572" s="44">
        <v>39288</v>
      </c>
      <c r="B572" s="29">
        <v>100644</v>
      </c>
      <c r="C572" s="29">
        <v>665</v>
      </c>
      <c r="D572" s="29">
        <v>0.42499999999999999</v>
      </c>
      <c r="E572" s="29">
        <v>6.93</v>
      </c>
      <c r="F572" s="48">
        <v>7.64</v>
      </c>
      <c r="G572" s="29">
        <v>21.16</v>
      </c>
      <c r="H572" s="34" t="s">
        <v>112</v>
      </c>
      <c r="I572" s="29">
        <v>0.3</v>
      </c>
      <c r="J572" s="29">
        <v>7.7</v>
      </c>
      <c r="K572" s="257">
        <v>959</v>
      </c>
      <c r="L572" s="257">
        <f>AVERAGE(K568:K572)</f>
        <v>4372.6000000000004</v>
      </c>
      <c r="M572" s="46">
        <f>GEOMEAN(K568:K572)</f>
        <v>547.17842849351257</v>
      </c>
      <c r="N572" s="47" t="s">
        <v>478</v>
      </c>
      <c r="O572" s="257">
        <v>3.3</v>
      </c>
      <c r="P572" s="257">
        <v>71.7</v>
      </c>
      <c r="Q572" s="264" t="s">
        <v>115</v>
      </c>
      <c r="R572" s="264" t="s">
        <v>115</v>
      </c>
      <c r="S572" s="264" t="s">
        <v>115</v>
      </c>
      <c r="T572" s="264" t="s">
        <v>115</v>
      </c>
      <c r="U572" s="264" t="s">
        <v>115</v>
      </c>
      <c r="V572" s="264" t="s">
        <v>115</v>
      </c>
      <c r="W572" s="264" t="s">
        <v>115</v>
      </c>
      <c r="X572" s="257">
        <v>51.3</v>
      </c>
      <c r="Y572" s="264" t="s">
        <v>115</v>
      </c>
      <c r="Z572" s="264">
        <v>0.23</v>
      </c>
      <c r="AA572" s="264" t="s">
        <v>115</v>
      </c>
      <c r="AB572" s="264">
        <v>42.3</v>
      </c>
      <c r="AC572" s="264" t="s">
        <v>115</v>
      </c>
      <c r="AD572" s="257">
        <v>285</v>
      </c>
      <c r="AE572" s="257" t="s">
        <v>115</v>
      </c>
      <c r="AO572" s="29">
        <v>235</v>
      </c>
      <c r="AP572" s="29">
        <v>125</v>
      </c>
    </row>
    <row r="573" spans="1:42" x14ac:dyDescent="0.35">
      <c r="A573" s="44">
        <v>39296</v>
      </c>
      <c r="B573" s="29">
        <v>101106</v>
      </c>
      <c r="C573" s="29">
        <v>667</v>
      </c>
      <c r="D573" s="29">
        <v>0.4269</v>
      </c>
      <c r="E573" s="29">
        <v>5.47</v>
      </c>
      <c r="F573" s="48">
        <v>7.7</v>
      </c>
      <c r="G573" s="29">
        <v>24.09</v>
      </c>
      <c r="H573" s="34" t="s">
        <v>112</v>
      </c>
      <c r="I573" s="29">
        <v>0.23</v>
      </c>
      <c r="J573" s="29">
        <v>7.5</v>
      </c>
      <c r="K573" s="257">
        <v>231</v>
      </c>
      <c r="AO573" s="29">
        <v>235</v>
      </c>
      <c r="AP573" s="29">
        <v>125</v>
      </c>
    </row>
    <row r="574" spans="1:42" x14ac:dyDescent="0.35">
      <c r="A574" s="44">
        <v>39302</v>
      </c>
      <c r="B574" s="29">
        <v>101749</v>
      </c>
      <c r="C574" s="29">
        <v>608.6</v>
      </c>
      <c r="D574" s="29">
        <v>0.38950000000000001</v>
      </c>
      <c r="E574" s="29">
        <v>4.3600000000000003</v>
      </c>
      <c r="F574" s="48">
        <v>7.69</v>
      </c>
      <c r="G574" s="29">
        <v>29.6</v>
      </c>
      <c r="H574" s="34" t="s">
        <v>112</v>
      </c>
      <c r="I574" s="29">
        <v>0.05</v>
      </c>
      <c r="J574" s="29">
        <v>7.3</v>
      </c>
      <c r="K574" s="257">
        <v>520</v>
      </c>
      <c r="AO574" s="29">
        <v>235</v>
      </c>
      <c r="AP574" s="29">
        <v>125</v>
      </c>
    </row>
    <row r="575" spans="1:42" x14ac:dyDescent="0.35">
      <c r="A575" s="44">
        <v>39307</v>
      </c>
      <c r="B575" s="29">
        <v>91106</v>
      </c>
      <c r="C575" s="29">
        <v>709.4</v>
      </c>
      <c r="D575" s="29">
        <v>0.45400000000000001</v>
      </c>
      <c r="E575" s="29">
        <v>4.32</v>
      </c>
      <c r="F575" s="48">
        <v>7.28</v>
      </c>
      <c r="G575" s="29">
        <v>23.78</v>
      </c>
      <c r="H575" s="34" t="s">
        <v>112</v>
      </c>
      <c r="I575" s="29">
        <v>0.35</v>
      </c>
      <c r="J575" s="29">
        <v>7.3</v>
      </c>
      <c r="K575" s="257">
        <v>435</v>
      </c>
      <c r="AO575" s="29">
        <v>235</v>
      </c>
      <c r="AP575" s="29">
        <v>125</v>
      </c>
    </row>
    <row r="576" spans="1:42" x14ac:dyDescent="0.35">
      <c r="A576" s="44">
        <v>39316</v>
      </c>
      <c r="B576" s="29">
        <v>93649</v>
      </c>
      <c r="C576" s="29">
        <v>445</v>
      </c>
      <c r="D576" s="29">
        <v>0.2848</v>
      </c>
      <c r="E576" s="29">
        <v>6.83</v>
      </c>
      <c r="F576" s="48">
        <v>7.76</v>
      </c>
      <c r="G576" s="29">
        <v>24.35</v>
      </c>
      <c r="H576" s="34" t="s">
        <v>112</v>
      </c>
      <c r="I576" s="29">
        <v>0.33</v>
      </c>
      <c r="J576" s="29">
        <v>7.4</v>
      </c>
      <c r="K576" s="257">
        <v>3282</v>
      </c>
      <c r="AO576" s="29">
        <v>235</v>
      </c>
      <c r="AP576" s="29">
        <v>125</v>
      </c>
    </row>
    <row r="577" spans="1:42" x14ac:dyDescent="0.35">
      <c r="A577" s="44">
        <v>39323</v>
      </c>
      <c r="B577" s="29">
        <v>94136</v>
      </c>
      <c r="C577" s="29">
        <v>607.5</v>
      </c>
      <c r="D577" s="29">
        <v>0.38879999999999998</v>
      </c>
      <c r="E577" s="29">
        <v>6.04</v>
      </c>
      <c r="F577" s="48">
        <v>7.8</v>
      </c>
      <c r="G577" s="29">
        <v>23.85</v>
      </c>
      <c r="H577" s="34" t="s">
        <v>112</v>
      </c>
      <c r="I577" s="29">
        <v>0.31</v>
      </c>
      <c r="J577" s="29">
        <v>7.8</v>
      </c>
      <c r="K577" s="257">
        <v>295</v>
      </c>
      <c r="L577" s="257">
        <f>AVERAGE(K573:K577)</f>
        <v>952.6</v>
      </c>
      <c r="M577" s="46">
        <f>GEOMEAN(K573:K577)</f>
        <v>550.57062270951724</v>
      </c>
      <c r="N577" s="47" t="s">
        <v>479</v>
      </c>
      <c r="AO577" s="29">
        <v>235</v>
      </c>
      <c r="AP577" s="29">
        <v>125</v>
      </c>
    </row>
    <row r="578" spans="1:42" x14ac:dyDescent="0.35">
      <c r="A578" s="44">
        <v>39331</v>
      </c>
      <c r="B578" s="29">
        <v>100615</v>
      </c>
      <c r="C578" s="29">
        <v>658</v>
      </c>
      <c r="D578" s="29">
        <v>0.42109999999999997</v>
      </c>
      <c r="E578" s="29">
        <v>5.29</v>
      </c>
      <c r="F578" s="48">
        <v>7.51</v>
      </c>
      <c r="G578" s="29">
        <v>22.84</v>
      </c>
      <c r="H578" s="34" t="s">
        <v>112</v>
      </c>
      <c r="I578" s="29">
        <v>0.35</v>
      </c>
      <c r="J578" s="29">
        <v>7.3</v>
      </c>
      <c r="K578" s="257">
        <v>160</v>
      </c>
      <c r="AO578" s="29">
        <v>235</v>
      </c>
      <c r="AP578" s="29">
        <v>125</v>
      </c>
    </row>
    <row r="579" spans="1:42" x14ac:dyDescent="0.35">
      <c r="A579" s="44">
        <v>39335</v>
      </c>
      <c r="B579" s="29">
        <v>101449</v>
      </c>
      <c r="C579" s="29">
        <v>556</v>
      </c>
      <c r="D579" s="29">
        <v>0.35599999999999998</v>
      </c>
      <c r="E579" s="29">
        <v>4.6100000000000003</v>
      </c>
      <c r="F579" s="48">
        <v>7.76</v>
      </c>
      <c r="G579" s="29">
        <v>23.1</v>
      </c>
      <c r="H579" s="34" t="s">
        <v>112</v>
      </c>
      <c r="I579" s="29">
        <v>0.3</v>
      </c>
      <c r="J579" s="29">
        <v>7.7</v>
      </c>
      <c r="K579" s="257">
        <v>2613</v>
      </c>
      <c r="AO579" s="29">
        <v>235</v>
      </c>
      <c r="AP579" s="29">
        <v>125</v>
      </c>
    </row>
    <row r="580" spans="1:42" x14ac:dyDescent="0.35">
      <c r="A580" s="44">
        <v>39337</v>
      </c>
      <c r="B580" s="29">
        <v>90649</v>
      </c>
      <c r="C580" s="29">
        <v>617</v>
      </c>
      <c r="D580" s="29">
        <v>0.39500000000000002</v>
      </c>
      <c r="E580" s="29">
        <v>5.96</v>
      </c>
      <c r="F580" s="48">
        <v>7.58</v>
      </c>
      <c r="G580" s="29">
        <v>19.100000000000001</v>
      </c>
      <c r="H580" s="34" t="s">
        <v>112</v>
      </c>
      <c r="I580" s="29">
        <v>0.3</v>
      </c>
      <c r="J580" s="29">
        <v>7.8</v>
      </c>
      <c r="K580" s="257">
        <v>794</v>
      </c>
      <c r="AO580" s="29">
        <v>235</v>
      </c>
      <c r="AP580" s="29">
        <v>125</v>
      </c>
    </row>
    <row r="581" spans="1:42" x14ac:dyDescent="0.35">
      <c r="A581" s="44">
        <v>39351</v>
      </c>
      <c r="B581" s="29">
        <v>95528</v>
      </c>
      <c r="C581" s="29">
        <v>561.5</v>
      </c>
      <c r="D581" s="29">
        <v>0.35930000000000001</v>
      </c>
      <c r="E581" s="29">
        <v>6.09</v>
      </c>
      <c r="F581" s="48">
        <v>7.67</v>
      </c>
      <c r="G581" s="29">
        <v>22.96</v>
      </c>
      <c r="H581" s="34" t="s">
        <v>112</v>
      </c>
      <c r="I581" s="29">
        <v>0.23</v>
      </c>
      <c r="J581" s="29">
        <v>6.9</v>
      </c>
      <c r="K581" s="257">
        <v>24192</v>
      </c>
      <c r="AO581" s="29">
        <v>235</v>
      </c>
      <c r="AP581" s="29">
        <v>125</v>
      </c>
    </row>
    <row r="582" spans="1:42" x14ac:dyDescent="0.35">
      <c r="A582" s="44">
        <v>39352</v>
      </c>
      <c r="B582" s="29"/>
      <c r="C582" s="29">
        <v>372.9</v>
      </c>
      <c r="D582" s="29">
        <v>0.2387</v>
      </c>
      <c r="E582" s="29">
        <v>3.5</v>
      </c>
      <c r="F582" s="48">
        <v>7.64</v>
      </c>
      <c r="G582" s="29">
        <v>20.5</v>
      </c>
      <c r="H582" s="34" t="s">
        <v>112</v>
      </c>
      <c r="I582" s="29">
        <v>0.13</v>
      </c>
      <c r="J582" s="29">
        <v>7.5</v>
      </c>
      <c r="K582" s="257">
        <v>8664</v>
      </c>
      <c r="L582" s="257">
        <f>AVERAGE(K578:K582)</f>
        <v>7284.6</v>
      </c>
      <c r="M582" s="46">
        <f>GEOMEAN(K578:K582)</f>
        <v>2336.1139481501832</v>
      </c>
      <c r="N582" s="47" t="s">
        <v>480</v>
      </c>
      <c r="AO582" s="29">
        <v>235</v>
      </c>
      <c r="AP582" s="29">
        <v>125</v>
      </c>
    </row>
    <row r="583" spans="1:42" x14ac:dyDescent="0.35">
      <c r="A583" s="44">
        <v>39359</v>
      </c>
      <c r="B583" s="29">
        <v>101818</v>
      </c>
      <c r="C583" s="29">
        <v>601.70000000000005</v>
      </c>
      <c r="D583" s="29">
        <v>0.3851</v>
      </c>
      <c r="E583" s="29">
        <v>6.63</v>
      </c>
      <c r="F583" s="48">
        <v>7.61</v>
      </c>
      <c r="G583" s="29">
        <v>19.48</v>
      </c>
      <c r="H583" s="34" t="s">
        <v>112</v>
      </c>
      <c r="I583" s="29">
        <v>0.45</v>
      </c>
      <c r="J583" s="29">
        <v>7.4</v>
      </c>
      <c r="K583" s="257">
        <v>314</v>
      </c>
      <c r="AO583" s="29">
        <v>235</v>
      </c>
      <c r="AP583" s="29">
        <v>125</v>
      </c>
    </row>
    <row r="584" spans="1:42" x14ac:dyDescent="0.35">
      <c r="A584" s="44">
        <v>39363</v>
      </c>
      <c r="B584" s="29">
        <v>101030</v>
      </c>
      <c r="C584" s="29">
        <v>645.6</v>
      </c>
      <c r="D584" s="29">
        <v>0.41320000000000001</v>
      </c>
      <c r="E584" s="29">
        <v>5.03</v>
      </c>
      <c r="F584" s="48">
        <v>7.41</v>
      </c>
      <c r="G584" s="29">
        <v>21.12</v>
      </c>
      <c r="H584" s="34" t="s">
        <v>112</v>
      </c>
      <c r="I584" s="29">
        <v>0.35</v>
      </c>
      <c r="J584" s="29">
        <v>7.7</v>
      </c>
      <c r="K584" s="257">
        <v>216</v>
      </c>
      <c r="AO584" s="29">
        <v>235</v>
      </c>
      <c r="AP584" s="29">
        <v>125</v>
      </c>
    </row>
    <row r="585" spans="1:42" x14ac:dyDescent="0.35">
      <c r="A585" s="44">
        <v>39372</v>
      </c>
      <c r="B585" s="29">
        <v>95153</v>
      </c>
      <c r="C585" s="29">
        <v>620.5</v>
      </c>
      <c r="D585" s="29">
        <v>0.39710000000000001</v>
      </c>
      <c r="E585" s="29">
        <v>6.4</v>
      </c>
      <c r="F585" s="48">
        <v>7.08</v>
      </c>
      <c r="G585" s="29">
        <v>16.670000000000002</v>
      </c>
      <c r="H585" s="34" t="s">
        <v>112</v>
      </c>
      <c r="I585" s="29">
        <v>0.1</v>
      </c>
      <c r="J585" s="29">
        <v>7.5</v>
      </c>
      <c r="K585" s="257">
        <v>4611</v>
      </c>
      <c r="AO585" s="29">
        <v>235</v>
      </c>
      <c r="AP585" s="29">
        <v>125</v>
      </c>
    </row>
    <row r="586" spans="1:42" x14ac:dyDescent="0.35">
      <c r="A586" s="44">
        <v>39378</v>
      </c>
      <c r="B586" s="29">
        <v>100646</v>
      </c>
      <c r="C586" s="29">
        <v>469.1</v>
      </c>
      <c r="D586" s="29">
        <v>0.30020000000000002</v>
      </c>
      <c r="E586" s="29">
        <v>7.98</v>
      </c>
      <c r="F586" s="48">
        <v>7.34</v>
      </c>
      <c r="G586" s="29">
        <v>15.4</v>
      </c>
      <c r="H586" s="34" t="s">
        <v>112</v>
      </c>
      <c r="I586" s="29">
        <v>0.48</v>
      </c>
      <c r="J586" s="29">
        <v>6.9</v>
      </c>
      <c r="K586" s="257">
        <v>14136</v>
      </c>
      <c r="O586" s="290">
        <v>2.5</v>
      </c>
      <c r="P586" s="290">
        <v>43.2</v>
      </c>
      <c r="Q586" s="290" t="s">
        <v>115</v>
      </c>
      <c r="R586" s="290" t="s">
        <v>115</v>
      </c>
      <c r="S586" s="290" t="s">
        <v>115</v>
      </c>
      <c r="T586" s="290" t="s">
        <v>115</v>
      </c>
      <c r="U586" s="290" t="s">
        <v>115</v>
      </c>
      <c r="V586" s="290" t="s">
        <v>115</v>
      </c>
      <c r="W586" s="290" t="s">
        <v>115</v>
      </c>
      <c r="X586" s="290">
        <v>40.299999999999997</v>
      </c>
      <c r="Y586" s="290" t="s">
        <v>115</v>
      </c>
      <c r="Z586" s="290">
        <v>0.38</v>
      </c>
      <c r="AA586" s="290" t="s">
        <v>115</v>
      </c>
      <c r="AB586" s="290">
        <v>27.3</v>
      </c>
      <c r="AC586" s="290" t="s">
        <v>115</v>
      </c>
      <c r="AD586" s="290">
        <v>187</v>
      </c>
      <c r="AE586" s="290" t="s">
        <v>481</v>
      </c>
      <c r="AF586" s="290"/>
      <c r="AG586" s="290"/>
      <c r="AO586" s="29">
        <v>235</v>
      </c>
      <c r="AP586" s="29">
        <v>125</v>
      </c>
    </row>
    <row r="587" spans="1:42" x14ac:dyDescent="0.35">
      <c r="A587" s="44">
        <v>39384</v>
      </c>
      <c r="B587" s="29">
        <v>101826</v>
      </c>
      <c r="C587" s="29">
        <v>604</v>
      </c>
      <c r="D587" s="29">
        <v>0.38700000000000001</v>
      </c>
      <c r="E587" s="29">
        <v>8.4600000000000009</v>
      </c>
      <c r="F587" s="48">
        <v>7.36</v>
      </c>
      <c r="G587" s="29">
        <v>10.59</v>
      </c>
      <c r="H587" s="34" t="s">
        <v>112</v>
      </c>
      <c r="I587" s="29">
        <v>0</v>
      </c>
      <c r="J587" s="29">
        <v>7.7</v>
      </c>
      <c r="K587" s="257">
        <v>422</v>
      </c>
      <c r="L587" s="257">
        <f>AVERAGE(K583:K587)</f>
        <v>3939.8</v>
      </c>
      <c r="M587" s="46">
        <f>GEOMEAN(K583:K587)</f>
        <v>1132.8267659191765</v>
      </c>
      <c r="N587" s="47" t="s">
        <v>482</v>
      </c>
      <c r="AO587" s="29">
        <v>235</v>
      </c>
      <c r="AP587" s="29">
        <v>125</v>
      </c>
    </row>
    <row r="588" spans="1:42" x14ac:dyDescent="0.35">
      <c r="A588" s="44">
        <v>39387</v>
      </c>
      <c r="B588" s="29">
        <v>95156</v>
      </c>
      <c r="C588" s="29">
        <v>292.10000000000002</v>
      </c>
      <c r="D588" s="29">
        <v>0.18690000000000001</v>
      </c>
      <c r="E588" s="29">
        <v>6.79</v>
      </c>
      <c r="F588" s="48">
        <v>7.36</v>
      </c>
      <c r="G588" s="29">
        <v>13.64</v>
      </c>
      <c r="H588" s="34" t="s">
        <v>112</v>
      </c>
      <c r="I588" s="29">
        <v>0.35</v>
      </c>
      <c r="J588" s="29">
        <v>7.3</v>
      </c>
      <c r="K588" s="257">
        <v>259</v>
      </c>
      <c r="AO588" s="29">
        <v>235</v>
      </c>
      <c r="AP588" s="29">
        <v>125</v>
      </c>
    </row>
    <row r="589" spans="1:42" x14ac:dyDescent="0.35">
      <c r="A589" s="44">
        <v>39392</v>
      </c>
      <c r="B589" s="29">
        <v>101903</v>
      </c>
      <c r="C589" s="29">
        <v>686</v>
      </c>
      <c r="D589" s="29">
        <v>0.439</v>
      </c>
      <c r="E589" s="29">
        <v>8.19</v>
      </c>
      <c r="F589" s="48">
        <v>7.35</v>
      </c>
      <c r="G589" s="29">
        <v>9.07</v>
      </c>
      <c r="H589" s="34" t="s">
        <v>112</v>
      </c>
      <c r="I589" s="29">
        <v>0.33</v>
      </c>
      <c r="J589" s="29">
        <v>7.6</v>
      </c>
      <c r="K589" s="257">
        <v>145</v>
      </c>
      <c r="AO589" s="29">
        <v>235</v>
      </c>
      <c r="AP589" s="29">
        <v>125</v>
      </c>
    </row>
    <row r="590" spans="1:42" x14ac:dyDescent="0.35">
      <c r="A590" s="44">
        <v>39398</v>
      </c>
      <c r="B590" s="29">
        <v>105421</v>
      </c>
      <c r="C590" s="29">
        <v>475.9</v>
      </c>
      <c r="D590" s="29">
        <v>0.30459999999999998</v>
      </c>
      <c r="E590" s="29">
        <v>8.9499999999999993</v>
      </c>
      <c r="F590" s="48">
        <v>7.73</v>
      </c>
      <c r="G590" s="29">
        <v>12</v>
      </c>
      <c r="H590" s="34" t="s">
        <v>112</v>
      </c>
      <c r="I590" s="29">
        <v>0.33</v>
      </c>
      <c r="J590" s="29">
        <v>7.2</v>
      </c>
      <c r="K590" s="257">
        <v>3654</v>
      </c>
      <c r="AO590" s="29">
        <v>235</v>
      </c>
      <c r="AP590" s="29">
        <v>125</v>
      </c>
    </row>
    <row r="591" spans="1:42" x14ac:dyDescent="0.35">
      <c r="A591" s="44">
        <v>39400</v>
      </c>
      <c r="B591" s="29">
        <v>101628</v>
      </c>
      <c r="C591" s="29">
        <v>515.9</v>
      </c>
      <c r="D591" s="29">
        <v>0.33019999999999999</v>
      </c>
      <c r="E591" s="29">
        <v>7.13</v>
      </c>
      <c r="F591" s="48">
        <v>7.52</v>
      </c>
      <c r="G591" s="29">
        <v>13.75</v>
      </c>
      <c r="H591" s="34" t="s">
        <v>112</v>
      </c>
      <c r="I591" s="29">
        <v>0.72</v>
      </c>
      <c r="J591" s="29">
        <v>7.4</v>
      </c>
      <c r="K591" s="257">
        <v>3076</v>
      </c>
      <c r="AO591" s="29">
        <v>235</v>
      </c>
      <c r="AP591" s="29">
        <v>125</v>
      </c>
    </row>
    <row r="592" spans="1:42" x14ac:dyDescent="0.35">
      <c r="A592" s="44">
        <v>39414</v>
      </c>
      <c r="B592" s="29">
        <v>105723</v>
      </c>
      <c r="C592" s="29">
        <v>579.5</v>
      </c>
      <c r="D592" s="29">
        <v>0.37090000000000001</v>
      </c>
      <c r="E592" s="29">
        <v>11.15</v>
      </c>
      <c r="F592" s="48">
        <v>7.37</v>
      </c>
      <c r="G592" s="29">
        <v>5.53</v>
      </c>
      <c r="H592" s="34" t="s">
        <v>112</v>
      </c>
      <c r="I592" s="29">
        <v>0.14000000000000001</v>
      </c>
      <c r="J592" s="29">
        <v>6.7</v>
      </c>
      <c r="K592" s="257">
        <v>369</v>
      </c>
      <c r="L592" s="257">
        <f>AVERAGE(K588:K592)</f>
        <v>1500.6</v>
      </c>
      <c r="M592" s="46">
        <f>GEOMEAN(K588:K592)</f>
        <v>689.42940289038268</v>
      </c>
      <c r="N592" s="47" t="s">
        <v>483</v>
      </c>
      <c r="AO592" s="29">
        <v>235</v>
      </c>
      <c r="AP592" s="29">
        <v>125</v>
      </c>
    </row>
    <row r="593" spans="1:42" x14ac:dyDescent="0.35">
      <c r="A593" s="44">
        <v>39419</v>
      </c>
      <c r="B593" s="29"/>
      <c r="C593" s="39" t="s">
        <v>119</v>
      </c>
      <c r="D593" s="39" t="s">
        <v>119</v>
      </c>
      <c r="E593" s="39" t="s">
        <v>119</v>
      </c>
      <c r="F593" s="39" t="s">
        <v>119</v>
      </c>
      <c r="G593" s="39" t="s">
        <v>119</v>
      </c>
      <c r="H593" s="34" t="s">
        <v>112</v>
      </c>
      <c r="I593" s="39" t="s">
        <v>119</v>
      </c>
      <c r="J593" s="39" t="s">
        <v>119</v>
      </c>
      <c r="K593" s="257">
        <v>4352</v>
      </c>
      <c r="AO593" s="29">
        <v>235</v>
      </c>
      <c r="AP593" s="29">
        <v>125</v>
      </c>
    </row>
    <row r="594" spans="1:42" x14ac:dyDescent="0.35">
      <c r="A594" s="44">
        <v>39421</v>
      </c>
      <c r="B594" s="29">
        <v>101150</v>
      </c>
      <c r="C594" s="29">
        <v>567.1</v>
      </c>
      <c r="D594" s="29">
        <v>0.36299999999999999</v>
      </c>
      <c r="E594" s="29">
        <v>12.3</v>
      </c>
      <c r="F594" s="48">
        <v>7.55</v>
      </c>
      <c r="G594" s="29">
        <v>2.85</v>
      </c>
      <c r="H594" s="34" t="s">
        <v>112</v>
      </c>
      <c r="I594" s="29">
        <v>0.6</v>
      </c>
      <c r="J594" s="29">
        <v>7.2</v>
      </c>
      <c r="K594" s="257">
        <v>934</v>
      </c>
      <c r="AO594" s="29">
        <v>235</v>
      </c>
      <c r="AP594" s="29">
        <v>125</v>
      </c>
    </row>
    <row r="595" spans="1:42" x14ac:dyDescent="0.35">
      <c r="A595" s="44">
        <v>39429</v>
      </c>
      <c r="B595" s="29">
        <v>94904</v>
      </c>
      <c r="C595" s="29">
        <v>529</v>
      </c>
      <c r="D595" s="29">
        <v>0.33860000000000001</v>
      </c>
      <c r="E595" s="29">
        <v>11.63</v>
      </c>
      <c r="F595" s="48">
        <v>7.79</v>
      </c>
      <c r="G595" s="29">
        <v>4.84</v>
      </c>
      <c r="H595" s="34" t="s">
        <v>112</v>
      </c>
      <c r="I595" s="29">
        <v>0.39</v>
      </c>
      <c r="J595" s="29">
        <v>7.3</v>
      </c>
      <c r="K595" s="257">
        <v>9208</v>
      </c>
      <c r="AO595" s="29">
        <v>235</v>
      </c>
      <c r="AP595" s="29">
        <v>125</v>
      </c>
    </row>
    <row r="596" spans="1:42" x14ac:dyDescent="0.35">
      <c r="A596" s="44">
        <v>39434</v>
      </c>
      <c r="B596" s="29">
        <v>103018</v>
      </c>
      <c r="C596" s="29">
        <v>629.6</v>
      </c>
      <c r="D596" s="29">
        <v>0.40289999999999998</v>
      </c>
      <c r="E596" s="29">
        <v>12.82</v>
      </c>
      <c r="F596" s="48">
        <v>8.09</v>
      </c>
      <c r="G596" s="29">
        <v>1.7</v>
      </c>
      <c r="H596" s="34" t="s">
        <v>112</v>
      </c>
      <c r="I596" s="29">
        <v>0.15</v>
      </c>
      <c r="J596" s="29">
        <v>7.1</v>
      </c>
      <c r="K596" s="257">
        <v>132</v>
      </c>
      <c r="AO596" s="29">
        <v>235</v>
      </c>
      <c r="AP596" s="29">
        <v>125</v>
      </c>
    </row>
    <row r="597" spans="1:42" x14ac:dyDescent="0.35">
      <c r="A597" s="44">
        <v>39435</v>
      </c>
      <c r="B597" s="29">
        <v>103315</v>
      </c>
      <c r="C597" s="29">
        <v>647.70000000000005</v>
      </c>
      <c r="D597" s="29">
        <v>0.41449999999999998</v>
      </c>
      <c r="E597" s="29">
        <v>13.41</v>
      </c>
      <c r="F597" s="48">
        <v>8.36</v>
      </c>
      <c r="G597" s="29">
        <v>2.83</v>
      </c>
      <c r="H597" s="34" t="s">
        <v>112</v>
      </c>
      <c r="I597" s="29">
        <v>0.27</v>
      </c>
      <c r="J597" s="29">
        <v>7.5</v>
      </c>
      <c r="K597" s="257">
        <v>122</v>
      </c>
      <c r="L597" s="257">
        <f>AVERAGE(K593:K597)</f>
        <v>2949.6</v>
      </c>
      <c r="M597" s="46">
        <f>GEOMEAN(K593:K597)</f>
        <v>903.70558668098374</v>
      </c>
      <c r="N597" s="47" t="s">
        <v>484</v>
      </c>
      <c r="AO597" s="29">
        <v>235</v>
      </c>
      <c r="AP597" s="29">
        <v>125</v>
      </c>
    </row>
    <row r="598" spans="1:42" x14ac:dyDescent="0.35">
      <c r="A598" s="44">
        <v>39450</v>
      </c>
      <c r="B598" s="29">
        <v>105402</v>
      </c>
      <c r="C598" s="29">
        <v>636.4</v>
      </c>
      <c r="D598" s="29">
        <v>0.4073</v>
      </c>
      <c r="E598" s="29">
        <v>12.47</v>
      </c>
      <c r="F598" s="48">
        <v>7.86</v>
      </c>
      <c r="G598" s="29">
        <v>0.47</v>
      </c>
      <c r="H598" s="34" t="s">
        <v>112</v>
      </c>
      <c r="I598" s="29">
        <v>0.51</v>
      </c>
      <c r="J598" s="29">
        <v>7.6</v>
      </c>
      <c r="K598" s="257">
        <v>20</v>
      </c>
      <c r="AO598" s="29">
        <v>235</v>
      </c>
      <c r="AP598" s="29">
        <v>125</v>
      </c>
    </row>
    <row r="599" spans="1:42" x14ac:dyDescent="0.35">
      <c r="A599" s="44">
        <v>39455</v>
      </c>
      <c r="B599" s="29">
        <v>101712</v>
      </c>
      <c r="C599" s="29">
        <v>635.4</v>
      </c>
      <c r="D599" s="29">
        <v>0.40670000000000001</v>
      </c>
      <c r="E599" s="29">
        <v>11.83</v>
      </c>
      <c r="F599" s="48">
        <v>8.35</v>
      </c>
      <c r="G599" s="29">
        <v>6.46</v>
      </c>
      <c r="H599" s="34" t="s">
        <v>112</v>
      </c>
      <c r="I599" s="29">
        <v>0.03</v>
      </c>
      <c r="J599" s="29">
        <v>7.5</v>
      </c>
      <c r="K599" s="257">
        <v>41</v>
      </c>
      <c r="AO599" s="29">
        <v>235</v>
      </c>
      <c r="AP599" s="29">
        <v>125</v>
      </c>
    </row>
    <row r="600" spans="1:42" x14ac:dyDescent="0.35">
      <c r="A600" s="44">
        <v>39457</v>
      </c>
      <c r="B600" s="29">
        <v>101840</v>
      </c>
      <c r="C600" s="29">
        <v>546</v>
      </c>
      <c r="D600" s="29">
        <v>0.34899999999999998</v>
      </c>
      <c r="E600" s="29">
        <v>12.4</v>
      </c>
      <c r="F600" s="48">
        <v>8.34</v>
      </c>
      <c r="G600" s="29">
        <v>4.41</v>
      </c>
      <c r="H600" s="34" t="s">
        <v>112</v>
      </c>
      <c r="I600" s="29">
        <v>0</v>
      </c>
      <c r="J600" s="29">
        <v>7.6</v>
      </c>
      <c r="K600" s="257">
        <v>341</v>
      </c>
      <c r="AO600" s="29">
        <v>235</v>
      </c>
      <c r="AP600" s="29">
        <v>125</v>
      </c>
    </row>
    <row r="601" spans="1:42" x14ac:dyDescent="0.35">
      <c r="A601" s="44">
        <v>39464</v>
      </c>
      <c r="B601" s="29">
        <v>104642</v>
      </c>
      <c r="C601" s="29">
        <v>597.1</v>
      </c>
      <c r="D601" s="29">
        <v>0.38219999999999998</v>
      </c>
      <c r="E601" s="29">
        <v>10.8</v>
      </c>
      <c r="F601" s="48">
        <v>8.14</v>
      </c>
      <c r="G601" s="29">
        <v>3.89</v>
      </c>
      <c r="H601" s="34" t="s">
        <v>112</v>
      </c>
      <c r="I601" s="29">
        <v>0.04</v>
      </c>
      <c r="J601" s="29">
        <v>7.3</v>
      </c>
      <c r="K601" s="257">
        <v>85</v>
      </c>
      <c r="AO601" s="29">
        <v>235</v>
      </c>
      <c r="AP601" s="29">
        <v>125</v>
      </c>
    </row>
    <row r="602" spans="1:42" x14ac:dyDescent="0.35">
      <c r="A602" s="44">
        <v>39477</v>
      </c>
      <c r="B602" s="29">
        <v>105950</v>
      </c>
      <c r="C602" s="29">
        <v>643</v>
      </c>
      <c r="D602" s="29">
        <v>0.41199999999999998</v>
      </c>
      <c r="E602" s="29">
        <v>11.17</v>
      </c>
      <c r="F602" s="48">
        <v>7.99</v>
      </c>
      <c r="G602" s="29">
        <v>3.19</v>
      </c>
      <c r="H602" s="34" t="s">
        <v>112</v>
      </c>
      <c r="I602" s="29">
        <v>0.8</v>
      </c>
      <c r="J602" s="29">
        <v>7.8</v>
      </c>
      <c r="K602" s="257">
        <v>754</v>
      </c>
      <c r="L602" s="257">
        <f>AVERAGE(K598:K602)</f>
        <v>248.2</v>
      </c>
      <c r="M602" s="46">
        <f>GEOMEAN(K598:K602)</f>
        <v>112.37551643356089</v>
      </c>
      <c r="N602" s="47" t="s">
        <v>485</v>
      </c>
      <c r="AO602" s="29">
        <v>235</v>
      </c>
      <c r="AP602" s="29">
        <v>125</v>
      </c>
    </row>
    <row r="603" spans="1:42" x14ac:dyDescent="0.35">
      <c r="A603" s="44">
        <v>39484</v>
      </c>
      <c r="B603" s="29">
        <v>100915</v>
      </c>
      <c r="C603" s="29">
        <v>456.8</v>
      </c>
      <c r="D603" s="29">
        <v>0.29239999999999999</v>
      </c>
      <c r="E603" s="29">
        <v>11.48</v>
      </c>
      <c r="F603" s="48">
        <v>7.8</v>
      </c>
      <c r="G603" s="29">
        <v>4.3099999999999996</v>
      </c>
      <c r="H603" s="34" t="s">
        <v>112</v>
      </c>
      <c r="I603" s="29">
        <v>0.13</v>
      </c>
      <c r="J603" s="29">
        <v>7.1</v>
      </c>
      <c r="K603" s="257">
        <v>5172</v>
      </c>
      <c r="AO603" s="29">
        <v>235</v>
      </c>
      <c r="AP603" s="29">
        <v>125</v>
      </c>
    </row>
    <row r="604" spans="1:42" x14ac:dyDescent="0.35">
      <c r="A604" s="44">
        <v>39492</v>
      </c>
      <c r="B604" s="29">
        <v>100958</v>
      </c>
      <c r="C604" s="29">
        <v>451.5</v>
      </c>
      <c r="D604" s="29">
        <v>0.28889999999999999</v>
      </c>
      <c r="E604" s="29">
        <v>11.64</v>
      </c>
      <c r="F604" s="48">
        <v>8.2200000000000006</v>
      </c>
      <c r="G604" s="29">
        <v>-0.04</v>
      </c>
      <c r="H604" s="34" t="s">
        <v>112</v>
      </c>
      <c r="I604" s="29">
        <v>0.21</v>
      </c>
      <c r="J604" s="29">
        <v>6.9</v>
      </c>
      <c r="K604" s="257">
        <v>189</v>
      </c>
      <c r="AO604" s="29">
        <v>235</v>
      </c>
      <c r="AP604" s="29">
        <v>125</v>
      </c>
    </row>
    <row r="605" spans="1:42" x14ac:dyDescent="0.35">
      <c r="A605" s="44">
        <v>39496</v>
      </c>
      <c r="B605" s="29">
        <v>103615</v>
      </c>
      <c r="C605" s="29">
        <v>488.6</v>
      </c>
      <c r="D605" s="29">
        <v>0.31269999999999998</v>
      </c>
      <c r="E605" s="29">
        <v>10.62</v>
      </c>
      <c r="F605" s="48">
        <v>8.1300000000000008</v>
      </c>
      <c r="G605" s="29">
        <v>4.12</v>
      </c>
      <c r="H605" s="34" t="s">
        <v>112</v>
      </c>
      <c r="I605" s="29">
        <v>0.23</v>
      </c>
      <c r="J605" s="29">
        <v>6.9</v>
      </c>
      <c r="K605" s="257">
        <v>107</v>
      </c>
      <c r="AO605" s="29">
        <v>235</v>
      </c>
      <c r="AP605" s="29">
        <v>125</v>
      </c>
    </row>
    <row r="606" spans="1:42" x14ac:dyDescent="0.35">
      <c r="A606" s="44">
        <v>39498</v>
      </c>
      <c r="B606" s="29">
        <v>105130</v>
      </c>
      <c r="C606" s="29">
        <v>409.3</v>
      </c>
      <c r="D606" s="29">
        <v>0.26190000000000002</v>
      </c>
      <c r="E606" s="29">
        <v>9.6199999999999992</v>
      </c>
      <c r="F606" s="48">
        <v>7.92</v>
      </c>
      <c r="G606" s="29">
        <v>5.77</v>
      </c>
      <c r="H606" s="34" t="s">
        <v>112</v>
      </c>
      <c r="I606" s="29">
        <v>0.37</v>
      </c>
      <c r="J606" s="29">
        <v>7.2</v>
      </c>
      <c r="K606" s="257">
        <v>31</v>
      </c>
      <c r="AO606" s="29">
        <v>235</v>
      </c>
      <c r="AP606" s="29">
        <v>125</v>
      </c>
    </row>
    <row r="607" spans="1:42" x14ac:dyDescent="0.35">
      <c r="A607" s="44">
        <v>39504</v>
      </c>
      <c r="B607" s="29">
        <v>95921</v>
      </c>
      <c r="C607" s="29">
        <v>657</v>
      </c>
      <c r="D607" s="29">
        <v>0.42</v>
      </c>
      <c r="E607" s="29">
        <v>15.56</v>
      </c>
      <c r="F607" s="48">
        <v>8.01</v>
      </c>
      <c r="G607" s="29">
        <v>1.92</v>
      </c>
      <c r="H607" s="34" t="s">
        <v>112</v>
      </c>
      <c r="I607" s="29">
        <v>0.3</v>
      </c>
      <c r="J607" s="29">
        <v>7.6</v>
      </c>
      <c r="K607" s="40">
        <v>1223</v>
      </c>
      <c r="L607" s="257">
        <f>AVERAGE(K603:K607)</f>
        <v>1344.4</v>
      </c>
      <c r="M607" s="46">
        <f>GEOMEAN(K603:K607)</f>
        <v>330.87080630832844</v>
      </c>
      <c r="N607" s="47" t="s">
        <v>486</v>
      </c>
      <c r="AO607" s="29">
        <v>235</v>
      </c>
      <c r="AP607" s="29">
        <v>125</v>
      </c>
    </row>
    <row r="608" spans="1:42" s="264" customFormat="1" x14ac:dyDescent="0.35">
      <c r="A608" s="44">
        <v>39511</v>
      </c>
      <c r="B608" s="39">
        <v>104530</v>
      </c>
      <c r="C608" s="39">
        <v>522.70000000000005</v>
      </c>
      <c r="D608" s="39">
        <v>0.33460000000000001</v>
      </c>
      <c r="E608" s="39">
        <v>11.65</v>
      </c>
      <c r="F608" s="49">
        <v>7.84</v>
      </c>
      <c r="G608" s="39">
        <v>3.43</v>
      </c>
      <c r="H608" s="34" t="s">
        <v>112</v>
      </c>
      <c r="I608" s="39">
        <v>1.77</v>
      </c>
      <c r="J608" s="39">
        <v>7.5</v>
      </c>
      <c r="K608" s="40">
        <v>7701</v>
      </c>
      <c r="L608" s="288"/>
      <c r="M608" s="289"/>
      <c r="N608" s="47"/>
      <c r="O608" s="264" t="s">
        <v>115</v>
      </c>
      <c r="P608" s="264">
        <v>37.299999999999997</v>
      </c>
      <c r="Q608" s="264" t="s">
        <v>115</v>
      </c>
      <c r="R608" s="264" t="s">
        <v>115</v>
      </c>
      <c r="S608" s="264" t="s">
        <v>115</v>
      </c>
      <c r="T608" s="264" t="s">
        <v>115</v>
      </c>
      <c r="U608" s="264" t="s">
        <v>115</v>
      </c>
      <c r="V608" s="264" t="s">
        <v>115</v>
      </c>
      <c r="W608" s="264" t="s">
        <v>115</v>
      </c>
      <c r="X608" s="264">
        <v>56.3</v>
      </c>
      <c r="Y608" s="264" t="s">
        <v>115</v>
      </c>
      <c r="Z608" s="264">
        <v>2.7</v>
      </c>
      <c r="AA608" s="264" t="s">
        <v>115</v>
      </c>
      <c r="AB608" s="264">
        <v>29.3</v>
      </c>
      <c r="AC608" s="264" t="s">
        <v>115</v>
      </c>
      <c r="AD608" s="264">
        <v>198</v>
      </c>
      <c r="AE608" s="264" t="s">
        <v>115</v>
      </c>
      <c r="AO608" s="39">
        <v>235</v>
      </c>
      <c r="AP608" s="39">
        <v>125</v>
      </c>
    </row>
    <row r="609" spans="1:42" x14ac:dyDescent="0.35">
      <c r="A609" s="44">
        <v>39517</v>
      </c>
      <c r="B609" s="29">
        <v>100459</v>
      </c>
      <c r="C609" s="29">
        <v>540.1</v>
      </c>
      <c r="D609" s="29">
        <v>0.34560000000000002</v>
      </c>
      <c r="E609" s="29">
        <v>12.95</v>
      </c>
      <c r="F609" s="48">
        <v>7.91</v>
      </c>
      <c r="G609" s="29">
        <v>3.01</v>
      </c>
      <c r="H609" s="34" t="s">
        <v>112</v>
      </c>
      <c r="I609" s="29">
        <v>0.09</v>
      </c>
      <c r="J609" s="29">
        <v>7.3</v>
      </c>
      <c r="K609" s="40">
        <v>272</v>
      </c>
      <c r="AO609" s="29">
        <v>235</v>
      </c>
      <c r="AP609" s="29">
        <v>125</v>
      </c>
    </row>
    <row r="610" spans="1:42" x14ac:dyDescent="0.35">
      <c r="A610" s="44">
        <v>39524</v>
      </c>
      <c r="B610" s="29">
        <v>103556</v>
      </c>
      <c r="C610" s="29">
        <v>539.5</v>
      </c>
      <c r="D610" s="29">
        <v>0.3453</v>
      </c>
      <c r="E610" s="29">
        <v>12.5</v>
      </c>
      <c r="F610" s="48">
        <v>7.77</v>
      </c>
      <c r="G610" s="29">
        <v>5</v>
      </c>
      <c r="H610" s="34" t="s">
        <v>112</v>
      </c>
      <c r="I610" s="29">
        <v>0.81</v>
      </c>
      <c r="J610" s="29">
        <v>6.6</v>
      </c>
      <c r="K610" s="40">
        <v>10</v>
      </c>
      <c r="AO610" s="29">
        <v>235</v>
      </c>
      <c r="AP610" s="29">
        <v>125</v>
      </c>
    </row>
    <row r="611" spans="1:42" x14ac:dyDescent="0.35">
      <c r="A611" s="44">
        <v>39526</v>
      </c>
      <c r="B611" s="29">
        <v>104415</v>
      </c>
      <c r="C611" s="29">
        <v>409</v>
      </c>
      <c r="D611" s="29">
        <v>0.26200000000000001</v>
      </c>
      <c r="E611" s="29">
        <v>13.28</v>
      </c>
      <c r="F611" s="48">
        <v>7.74</v>
      </c>
      <c r="G611" s="29">
        <v>6.66</v>
      </c>
      <c r="H611" s="34" t="s">
        <v>112</v>
      </c>
      <c r="I611" s="29">
        <v>0.4</v>
      </c>
      <c r="J611" s="29">
        <v>7.6</v>
      </c>
      <c r="K611" s="40">
        <v>7701</v>
      </c>
      <c r="AO611" s="29">
        <v>235</v>
      </c>
      <c r="AP611" s="29">
        <v>125</v>
      </c>
    </row>
    <row r="612" spans="1:42" x14ac:dyDescent="0.35">
      <c r="A612" s="44">
        <v>39534</v>
      </c>
      <c r="B612" s="29">
        <v>104403</v>
      </c>
      <c r="C612" s="29">
        <v>438.6</v>
      </c>
      <c r="D612" s="29">
        <v>0.28070000000000001</v>
      </c>
      <c r="E612" s="29">
        <v>11.22</v>
      </c>
      <c r="F612" s="48">
        <v>7.76</v>
      </c>
      <c r="G612" s="29">
        <v>7.13</v>
      </c>
      <c r="H612" s="34" t="s">
        <v>112</v>
      </c>
      <c r="I612" s="29">
        <v>0.34</v>
      </c>
      <c r="J612" s="29">
        <v>7</v>
      </c>
      <c r="K612" s="40">
        <v>364</v>
      </c>
      <c r="L612" s="257">
        <f>AVERAGE(K608:K612)</f>
        <v>3209.6</v>
      </c>
      <c r="M612" s="46">
        <f>GEOMEAN(K608:K612)</f>
        <v>567.22179109861884</v>
      </c>
      <c r="N612" s="47" t="s">
        <v>487</v>
      </c>
      <c r="AO612" s="29">
        <v>235</v>
      </c>
      <c r="AP612" s="29">
        <v>125</v>
      </c>
    </row>
    <row r="613" spans="1:42" x14ac:dyDescent="0.35">
      <c r="A613" s="44">
        <v>39541</v>
      </c>
      <c r="B613" s="29">
        <v>102939</v>
      </c>
      <c r="C613" s="29">
        <v>442.6</v>
      </c>
      <c r="D613" s="29">
        <v>0.28320000000000001</v>
      </c>
      <c r="E613" s="29">
        <v>9.08</v>
      </c>
      <c r="F613" s="48">
        <v>8.02</v>
      </c>
      <c r="G613" s="29">
        <v>7.81</v>
      </c>
      <c r="H613" s="34" t="s">
        <v>112</v>
      </c>
      <c r="I613" s="29">
        <v>0.39</v>
      </c>
      <c r="J613" s="29">
        <v>7.2</v>
      </c>
      <c r="K613" s="36">
        <v>158</v>
      </c>
      <c r="AO613" s="29">
        <v>235</v>
      </c>
      <c r="AP613" s="29">
        <v>125</v>
      </c>
    </row>
    <row r="614" spans="1:42" x14ac:dyDescent="0.35">
      <c r="A614" s="44">
        <v>39546</v>
      </c>
      <c r="B614" s="29">
        <v>100756</v>
      </c>
      <c r="C614" s="29">
        <v>523</v>
      </c>
      <c r="D614" s="29">
        <v>0.33500000000000002</v>
      </c>
      <c r="E614" s="29">
        <v>10.32</v>
      </c>
      <c r="F614" s="48">
        <v>9.1300000000000008</v>
      </c>
      <c r="G614" s="29">
        <v>9.84</v>
      </c>
      <c r="H614" s="34" t="s">
        <v>112</v>
      </c>
      <c r="I614" s="29">
        <v>0.1</v>
      </c>
      <c r="J614" s="29">
        <v>7.9</v>
      </c>
      <c r="K614" s="36">
        <v>63</v>
      </c>
      <c r="AO614" s="29">
        <v>235</v>
      </c>
      <c r="AP614" s="29">
        <v>125</v>
      </c>
    </row>
    <row r="615" spans="1:42" x14ac:dyDescent="0.35">
      <c r="A615" s="44">
        <v>39555</v>
      </c>
      <c r="B615" s="29">
        <v>101349</v>
      </c>
      <c r="C615" s="29">
        <v>542</v>
      </c>
      <c r="D615" s="29">
        <v>0.34699999999999998</v>
      </c>
      <c r="E615" s="29">
        <v>10.48</v>
      </c>
      <c r="F615" s="48">
        <v>8.1</v>
      </c>
      <c r="G615" s="29">
        <v>11.61</v>
      </c>
      <c r="H615" s="34" t="s">
        <v>112</v>
      </c>
      <c r="I615" s="29">
        <v>0.2</v>
      </c>
      <c r="J615" s="29">
        <v>7.7</v>
      </c>
      <c r="K615" s="36">
        <v>135</v>
      </c>
      <c r="AO615" s="29">
        <v>235</v>
      </c>
      <c r="AP615" s="29">
        <v>125</v>
      </c>
    </row>
    <row r="616" spans="1:42" x14ac:dyDescent="0.35">
      <c r="A616" s="44">
        <v>39560</v>
      </c>
      <c r="B616" s="29">
        <v>104540</v>
      </c>
      <c r="C616" s="29">
        <v>577.79999999999995</v>
      </c>
      <c r="D616" s="29">
        <v>0.36980000000000002</v>
      </c>
      <c r="E616" s="29">
        <v>9.2899999999999991</v>
      </c>
      <c r="F616" s="48">
        <v>8.23</v>
      </c>
      <c r="G616" s="29">
        <v>15.67</v>
      </c>
      <c r="H616" s="34" t="s">
        <v>112</v>
      </c>
      <c r="I616" s="29">
        <v>0.21</v>
      </c>
      <c r="J616" s="29">
        <v>7.2</v>
      </c>
      <c r="K616" s="36">
        <v>30</v>
      </c>
      <c r="AO616" s="29">
        <v>235</v>
      </c>
      <c r="AP616" s="29">
        <v>125</v>
      </c>
    </row>
    <row r="617" spans="1:42" x14ac:dyDescent="0.35">
      <c r="A617" s="44">
        <v>39566</v>
      </c>
      <c r="B617" s="29">
        <v>101530</v>
      </c>
      <c r="C617" s="29">
        <v>598</v>
      </c>
      <c r="D617" s="29">
        <v>0.38300000000000001</v>
      </c>
      <c r="E617" s="29">
        <v>9.39</v>
      </c>
      <c r="F617" s="48">
        <v>8.11</v>
      </c>
      <c r="G617" s="29">
        <v>15.26</v>
      </c>
      <c r="H617" s="34" t="s">
        <v>112</v>
      </c>
      <c r="I617" s="29">
        <v>0.2</v>
      </c>
      <c r="J617" s="29">
        <v>7.5</v>
      </c>
      <c r="K617" s="36">
        <v>106</v>
      </c>
      <c r="L617" s="257">
        <f>AVERAGE(K613:K617)</f>
        <v>98.4</v>
      </c>
      <c r="M617" s="46">
        <f>GEOMEAN(K613:K617)</f>
        <v>84.36293975389745</v>
      </c>
      <c r="N617" s="47" t="s">
        <v>488</v>
      </c>
      <c r="AO617" s="29">
        <v>235</v>
      </c>
      <c r="AP617" s="29">
        <v>125</v>
      </c>
    </row>
    <row r="618" spans="1:42" x14ac:dyDescent="0.35">
      <c r="A618" s="44">
        <v>39581</v>
      </c>
      <c r="B618" s="29">
        <v>104451</v>
      </c>
      <c r="C618" s="29">
        <v>517</v>
      </c>
      <c r="D618" s="29">
        <v>0.33100000000000002</v>
      </c>
      <c r="E618" s="29">
        <v>11.61</v>
      </c>
      <c r="F618" s="48">
        <v>8.1199999999999992</v>
      </c>
      <c r="G618" s="29">
        <v>15.43</v>
      </c>
      <c r="H618" s="34" t="s">
        <v>112</v>
      </c>
      <c r="I618" s="29">
        <v>0.5</v>
      </c>
      <c r="J618" s="29">
        <v>7.8</v>
      </c>
      <c r="K618" s="36">
        <v>295</v>
      </c>
      <c r="AO618" s="29">
        <v>235</v>
      </c>
      <c r="AP618" s="29">
        <v>125</v>
      </c>
    </row>
    <row r="619" spans="1:42" x14ac:dyDescent="0.35">
      <c r="A619" s="44">
        <v>39583</v>
      </c>
      <c r="B619" s="29">
        <v>102754</v>
      </c>
      <c r="C619" s="29">
        <v>512</v>
      </c>
      <c r="D619" s="29">
        <v>0.32769999999999999</v>
      </c>
      <c r="E619" s="29">
        <v>9.5</v>
      </c>
      <c r="F619" s="48">
        <v>8.24</v>
      </c>
      <c r="G619" s="29">
        <v>15.06</v>
      </c>
      <c r="H619" s="34" t="s">
        <v>112</v>
      </c>
      <c r="I619" s="29">
        <v>0.13</v>
      </c>
      <c r="J619" s="29">
        <v>7.5</v>
      </c>
      <c r="K619" s="36">
        <v>833</v>
      </c>
      <c r="AO619" s="29">
        <v>235</v>
      </c>
      <c r="AP619" s="29">
        <v>125</v>
      </c>
    </row>
    <row r="620" spans="1:42" x14ac:dyDescent="0.35">
      <c r="A620" s="44">
        <v>39587</v>
      </c>
      <c r="B620" s="29">
        <v>101614</v>
      </c>
      <c r="C620" s="29">
        <v>573</v>
      </c>
      <c r="D620" s="29">
        <v>0.36699999999999999</v>
      </c>
      <c r="E620" s="29">
        <v>9.52</v>
      </c>
      <c r="F620" s="48">
        <v>8.0500000000000007</v>
      </c>
      <c r="G620" s="29">
        <v>14.88</v>
      </c>
      <c r="H620" s="34" t="s">
        <v>112</v>
      </c>
      <c r="I620" s="29">
        <v>0.2</v>
      </c>
      <c r="J620" s="29">
        <v>7.6</v>
      </c>
      <c r="K620" s="36">
        <v>85</v>
      </c>
      <c r="AO620" s="29">
        <v>235</v>
      </c>
      <c r="AP620" s="29">
        <v>125</v>
      </c>
    </row>
    <row r="621" spans="1:42" x14ac:dyDescent="0.35">
      <c r="A621" s="44">
        <v>39589</v>
      </c>
      <c r="B621" s="29">
        <v>103404</v>
      </c>
      <c r="C621" s="29">
        <v>587</v>
      </c>
      <c r="D621" s="29">
        <v>0.376</v>
      </c>
      <c r="E621" s="29">
        <v>8.98</v>
      </c>
      <c r="F621" s="48">
        <v>8.06</v>
      </c>
      <c r="G621" s="29">
        <v>15.1</v>
      </c>
      <c r="H621" s="34" t="s">
        <v>112</v>
      </c>
      <c r="I621" s="29">
        <v>0.2</v>
      </c>
      <c r="J621" s="29">
        <v>7.7</v>
      </c>
      <c r="K621" s="36">
        <v>98</v>
      </c>
      <c r="AO621" s="29">
        <v>235</v>
      </c>
      <c r="AP621" s="29">
        <v>125</v>
      </c>
    </row>
    <row r="622" spans="1:42" x14ac:dyDescent="0.35">
      <c r="A622" s="44">
        <v>39597</v>
      </c>
      <c r="B622" s="29">
        <v>104117</v>
      </c>
      <c r="C622" s="29">
        <v>600.4</v>
      </c>
      <c r="D622" s="29">
        <v>0.38429999999999997</v>
      </c>
      <c r="E622" s="29">
        <v>8.31</v>
      </c>
      <c r="F622" s="48">
        <v>7.87</v>
      </c>
      <c r="G622" s="29">
        <v>17.420000000000002</v>
      </c>
      <c r="H622" s="34" t="s">
        <v>112</v>
      </c>
      <c r="I622" s="29">
        <v>0.51</v>
      </c>
      <c r="J622" s="29">
        <v>6.9</v>
      </c>
      <c r="K622" s="36">
        <v>41</v>
      </c>
      <c r="L622" s="257">
        <f>AVERAGE(K618:K622)</f>
        <v>270.39999999999998</v>
      </c>
      <c r="M622" s="46">
        <f>GEOMEAN(K618:K622)</f>
        <v>153.03091504124819</v>
      </c>
      <c r="N622" s="47" t="s">
        <v>489</v>
      </c>
      <c r="AO622" s="29">
        <v>235</v>
      </c>
      <c r="AP622" s="29">
        <v>125</v>
      </c>
    </row>
    <row r="623" spans="1:42" x14ac:dyDescent="0.35">
      <c r="A623" s="44">
        <v>39604</v>
      </c>
      <c r="B623" s="29">
        <v>102246</v>
      </c>
      <c r="C623" s="29">
        <v>458.2</v>
      </c>
      <c r="D623" s="29">
        <v>0.29330000000000001</v>
      </c>
      <c r="E623" s="29">
        <v>7.51</v>
      </c>
      <c r="F623" s="48">
        <v>7.87</v>
      </c>
      <c r="G623" s="29">
        <v>22.11</v>
      </c>
      <c r="H623" s="34" t="s">
        <v>112</v>
      </c>
      <c r="I623" s="29">
        <v>0.28999999999999998</v>
      </c>
      <c r="J623" s="29">
        <v>6.9</v>
      </c>
      <c r="K623" s="36">
        <v>5794</v>
      </c>
      <c r="AO623" s="29">
        <v>235</v>
      </c>
      <c r="AP623" s="29">
        <v>125</v>
      </c>
    </row>
    <row r="624" spans="1:42" x14ac:dyDescent="0.35">
      <c r="A624" s="44">
        <v>39608</v>
      </c>
      <c r="B624" s="29">
        <v>103135</v>
      </c>
      <c r="C624" s="29">
        <v>383</v>
      </c>
      <c r="D624" s="29">
        <v>0.245</v>
      </c>
      <c r="E624" s="29">
        <v>6.89</v>
      </c>
      <c r="F624" s="48">
        <v>7.84</v>
      </c>
      <c r="G624" s="29">
        <v>23.68</v>
      </c>
      <c r="H624" s="34" t="s">
        <v>112</v>
      </c>
      <c r="I624" s="29">
        <v>0.4</v>
      </c>
      <c r="J624" s="29">
        <v>7.9</v>
      </c>
      <c r="K624" s="36">
        <v>318</v>
      </c>
      <c r="AO624" s="29">
        <v>235</v>
      </c>
      <c r="AP624" s="29">
        <v>125</v>
      </c>
    </row>
    <row r="625" spans="1:42" x14ac:dyDescent="0.35">
      <c r="A625" s="44">
        <v>39617</v>
      </c>
      <c r="B625" s="29">
        <v>93401</v>
      </c>
      <c r="C625" s="29">
        <v>480</v>
      </c>
      <c r="D625" s="29">
        <v>0.307</v>
      </c>
      <c r="E625" s="29">
        <v>7.4</v>
      </c>
      <c r="F625" s="48">
        <v>7.91</v>
      </c>
      <c r="G625" s="29">
        <v>21.45</v>
      </c>
      <c r="H625" s="34" t="s">
        <v>112</v>
      </c>
      <c r="I625" s="29">
        <v>0.2</v>
      </c>
      <c r="J625" s="29">
        <v>7.8</v>
      </c>
      <c r="K625" s="36">
        <v>109</v>
      </c>
      <c r="AO625" s="29">
        <v>235</v>
      </c>
      <c r="AP625" s="29">
        <v>125</v>
      </c>
    </row>
    <row r="626" spans="1:42" x14ac:dyDescent="0.35">
      <c r="A626" s="44">
        <v>39622</v>
      </c>
      <c r="B626" s="29">
        <v>104029</v>
      </c>
      <c r="C626" s="29">
        <v>513.9</v>
      </c>
      <c r="D626" s="29">
        <v>0.32890000000000003</v>
      </c>
      <c r="E626" s="29">
        <v>7.77</v>
      </c>
      <c r="F626" s="48">
        <v>7.62</v>
      </c>
      <c r="G626" s="29">
        <v>21.76</v>
      </c>
      <c r="H626" s="34" t="s">
        <v>112</v>
      </c>
      <c r="I626" s="29">
        <v>0.35</v>
      </c>
      <c r="J626" s="29">
        <v>7.3</v>
      </c>
      <c r="K626" s="36">
        <v>620</v>
      </c>
      <c r="AO626" s="29">
        <v>235</v>
      </c>
      <c r="AP626" s="29">
        <v>125</v>
      </c>
    </row>
    <row r="627" spans="1:42" x14ac:dyDescent="0.35">
      <c r="A627" s="44">
        <v>39625</v>
      </c>
      <c r="B627" s="29">
        <v>101755</v>
      </c>
      <c r="C627" s="29">
        <v>501</v>
      </c>
      <c r="D627" s="29">
        <v>0.32</v>
      </c>
      <c r="E627" s="29">
        <v>6.75</v>
      </c>
      <c r="F627" s="48">
        <v>7.88</v>
      </c>
      <c r="G627" s="29">
        <v>26.98</v>
      </c>
      <c r="H627" s="34" t="s">
        <v>112</v>
      </c>
      <c r="I627" s="29">
        <v>0.2</v>
      </c>
      <c r="J627" s="29">
        <v>7.7</v>
      </c>
      <c r="K627" s="36">
        <v>285</v>
      </c>
      <c r="L627" s="45">
        <f>AVERAGE(K623:K627)</f>
        <v>1425.2</v>
      </c>
      <c r="M627" s="46">
        <f>GEOMEAN(K623:K627)</f>
        <v>512.87760006073017</v>
      </c>
      <c r="N627" s="47" t="s">
        <v>490</v>
      </c>
      <c r="AO627" s="29">
        <v>235</v>
      </c>
      <c r="AP627" s="29">
        <v>125</v>
      </c>
    </row>
    <row r="628" spans="1:42" x14ac:dyDescent="0.35">
      <c r="A628" s="44">
        <v>39631</v>
      </c>
      <c r="B628" s="29">
        <v>110203</v>
      </c>
      <c r="C628" s="29">
        <v>468</v>
      </c>
      <c r="D628" s="29">
        <v>0.29899999999999999</v>
      </c>
      <c r="E628" s="29">
        <v>6.12</v>
      </c>
      <c r="F628" s="48">
        <v>8.08</v>
      </c>
      <c r="G628" s="29">
        <v>24.13</v>
      </c>
      <c r="H628" s="34" t="s">
        <v>112</v>
      </c>
      <c r="I628" s="29">
        <v>0.5</v>
      </c>
      <c r="J628" s="29">
        <v>7.4</v>
      </c>
      <c r="K628" s="36">
        <v>121</v>
      </c>
      <c r="AO628" s="29">
        <v>235</v>
      </c>
      <c r="AP628" s="29">
        <v>125</v>
      </c>
    </row>
    <row r="629" spans="1:42" x14ac:dyDescent="0.35">
      <c r="A629" s="44">
        <v>39637</v>
      </c>
      <c r="B629" s="29">
        <v>101432</v>
      </c>
      <c r="C629" s="29">
        <v>529.70000000000005</v>
      </c>
      <c r="D629" s="29">
        <v>0.33900000000000002</v>
      </c>
      <c r="E629" s="29">
        <v>6.83</v>
      </c>
      <c r="F629" s="48">
        <v>7.81</v>
      </c>
      <c r="G629" s="29">
        <v>23.41</v>
      </c>
      <c r="H629" s="34" t="s">
        <v>112</v>
      </c>
      <c r="I629" s="29">
        <v>0.37</v>
      </c>
      <c r="J629" s="29">
        <v>6.8</v>
      </c>
      <c r="K629" s="36">
        <v>195</v>
      </c>
      <c r="AO629" s="29">
        <v>235</v>
      </c>
      <c r="AP629" s="29">
        <v>125</v>
      </c>
    </row>
    <row r="630" spans="1:42" x14ac:dyDescent="0.35">
      <c r="A630" s="44">
        <v>39645</v>
      </c>
      <c r="B630" s="29">
        <v>101213</v>
      </c>
      <c r="C630" s="29">
        <v>505.4</v>
      </c>
      <c r="D630" s="29">
        <v>0.32350000000000001</v>
      </c>
      <c r="E630" s="29">
        <v>7.43</v>
      </c>
      <c r="F630" s="48">
        <v>7.97</v>
      </c>
      <c r="G630" s="29">
        <v>24.97</v>
      </c>
      <c r="H630" s="34" t="s">
        <v>112</v>
      </c>
      <c r="I630" s="29">
        <v>0.09</v>
      </c>
      <c r="J630" s="29">
        <v>7.2</v>
      </c>
      <c r="K630" s="36">
        <v>295</v>
      </c>
      <c r="AO630" s="29">
        <v>235</v>
      </c>
      <c r="AP630" s="29">
        <v>125</v>
      </c>
    </row>
    <row r="631" spans="1:42" x14ac:dyDescent="0.35">
      <c r="A631" s="44">
        <v>39651</v>
      </c>
      <c r="B631" s="29">
        <v>112234</v>
      </c>
      <c r="C631" s="29">
        <v>363</v>
      </c>
      <c r="D631" s="29">
        <v>0.23200000000000001</v>
      </c>
      <c r="E631" s="29">
        <v>6.7</v>
      </c>
      <c r="F631" s="48">
        <v>7.76</v>
      </c>
      <c r="G631" s="29">
        <v>23.98</v>
      </c>
      <c r="H631" s="34" t="s">
        <v>112</v>
      </c>
      <c r="I631" s="29">
        <v>0.4</v>
      </c>
      <c r="J631" s="29">
        <v>7.8</v>
      </c>
      <c r="K631" s="36">
        <v>19863</v>
      </c>
      <c r="AO631" s="29">
        <v>235</v>
      </c>
      <c r="AP631" s="29">
        <v>125</v>
      </c>
    </row>
    <row r="632" spans="1:42" x14ac:dyDescent="0.35">
      <c r="A632" s="44">
        <v>39658</v>
      </c>
      <c r="B632" s="29">
        <v>95659</v>
      </c>
      <c r="C632" s="29">
        <v>534.1</v>
      </c>
      <c r="D632" s="29">
        <v>0.34179999999999999</v>
      </c>
      <c r="E632" s="29">
        <v>6.78</v>
      </c>
      <c r="F632" s="48">
        <v>7.77</v>
      </c>
      <c r="G632" s="29">
        <v>25.05</v>
      </c>
      <c r="H632" s="34" t="s">
        <v>112</v>
      </c>
      <c r="I632" s="29">
        <v>0.48</v>
      </c>
      <c r="J632" s="29">
        <v>6.6</v>
      </c>
      <c r="K632" s="36">
        <v>631</v>
      </c>
      <c r="L632" s="257">
        <f>AVERAGE(K628:K632)</f>
        <v>4221</v>
      </c>
      <c r="M632" s="46">
        <f>GEOMEAN(K628:K632)</f>
        <v>613.96447080035909</v>
      </c>
      <c r="N632" s="47" t="s">
        <v>491</v>
      </c>
      <c r="O632" s="257">
        <v>2.6</v>
      </c>
      <c r="P632" s="257">
        <v>43.6</v>
      </c>
      <c r="Q632" s="264" t="s">
        <v>115</v>
      </c>
      <c r="R632" s="264" t="s">
        <v>115</v>
      </c>
      <c r="S632" s="264" t="s">
        <v>115</v>
      </c>
      <c r="T632" s="264" t="s">
        <v>115</v>
      </c>
      <c r="U632" s="264" t="s">
        <v>115</v>
      </c>
      <c r="V632" s="264" t="s">
        <v>115</v>
      </c>
      <c r="W632" s="264">
        <v>11</v>
      </c>
      <c r="X632" s="257">
        <v>35.299999999999997</v>
      </c>
      <c r="Y632" s="264" t="s">
        <v>115</v>
      </c>
      <c r="Z632" s="264">
        <v>0.44</v>
      </c>
      <c r="AA632" s="264" t="s">
        <v>115</v>
      </c>
      <c r="AB632" s="264">
        <v>30.2</v>
      </c>
      <c r="AC632" s="264" t="s">
        <v>115</v>
      </c>
      <c r="AD632" s="257">
        <v>173</v>
      </c>
      <c r="AE632" s="264" t="s">
        <v>115</v>
      </c>
      <c r="AF632" s="264"/>
      <c r="AG632" s="264"/>
      <c r="AO632" s="29">
        <v>235</v>
      </c>
      <c r="AP632" s="29">
        <v>125</v>
      </c>
    </row>
    <row r="633" spans="1:42" x14ac:dyDescent="0.35">
      <c r="A633" s="44">
        <v>39666</v>
      </c>
      <c r="B633" s="40"/>
      <c r="C633" s="39" t="s">
        <v>119</v>
      </c>
      <c r="D633" s="39" t="s">
        <v>119</v>
      </c>
      <c r="E633" s="39" t="s">
        <v>119</v>
      </c>
      <c r="F633" s="39" t="s">
        <v>119</v>
      </c>
      <c r="G633" s="39" t="s">
        <v>119</v>
      </c>
      <c r="H633" s="34" t="s">
        <v>112</v>
      </c>
      <c r="I633" s="39" t="s">
        <v>119</v>
      </c>
      <c r="J633" s="39" t="s">
        <v>119</v>
      </c>
      <c r="K633" s="36">
        <v>2909</v>
      </c>
      <c r="AO633" s="29">
        <v>235</v>
      </c>
      <c r="AP633" s="29">
        <v>125</v>
      </c>
    </row>
    <row r="634" spans="1:42" x14ac:dyDescent="0.35">
      <c r="A634" s="44">
        <v>39671</v>
      </c>
      <c r="B634" s="29">
        <v>101917</v>
      </c>
      <c r="C634" s="29">
        <v>539.20000000000005</v>
      </c>
      <c r="D634" s="29">
        <v>0.34510000000000002</v>
      </c>
      <c r="E634" s="29">
        <v>8.2899999999999991</v>
      </c>
      <c r="F634" s="48">
        <v>7.77</v>
      </c>
      <c r="G634" s="29">
        <v>21.37</v>
      </c>
      <c r="H634" s="34" t="s">
        <v>112</v>
      </c>
      <c r="I634" s="29">
        <v>0.04</v>
      </c>
      <c r="J634" s="29">
        <v>6.9</v>
      </c>
      <c r="K634" s="36">
        <v>309</v>
      </c>
      <c r="AO634" s="29">
        <v>235</v>
      </c>
      <c r="AP634" s="29">
        <v>125</v>
      </c>
    </row>
    <row r="635" spans="1:42" x14ac:dyDescent="0.35">
      <c r="A635" s="44">
        <v>39673</v>
      </c>
      <c r="B635" s="29">
        <v>112529</v>
      </c>
      <c r="C635" s="29">
        <v>585</v>
      </c>
      <c r="D635" s="29">
        <v>0.374</v>
      </c>
      <c r="E635" s="29">
        <v>8.06</v>
      </c>
      <c r="F635" s="48">
        <v>7.58</v>
      </c>
      <c r="G635" s="29">
        <v>22.29</v>
      </c>
      <c r="H635" s="34" t="s">
        <v>112</v>
      </c>
      <c r="I635" s="29">
        <v>0.1</v>
      </c>
      <c r="J635" s="29">
        <v>7.6</v>
      </c>
      <c r="K635" s="36">
        <v>335</v>
      </c>
      <c r="AO635" s="29">
        <v>235</v>
      </c>
      <c r="AP635" s="29">
        <v>125</v>
      </c>
    </row>
    <row r="636" spans="1:42" x14ac:dyDescent="0.35">
      <c r="A636" s="44">
        <v>39678</v>
      </c>
      <c r="B636" s="29">
        <v>103917</v>
      </c>
      <c r="C636" s="29">
        <v>575.79999999999995</v>
      </c>
      <c r="D636" s="29">
        <v>0.36849999999999999</v>
      </c>
      <c r="E636" s="29">
        <v>7.59</v>
      </c>
      <c r="F636" s="48">
        <v>7.46</v>
      </c>
      <c r="G636" s="29">
        <v>22.21</v>
      </c>
      <c r="H636" s="34" t="s">
        <v>112</v>
      </c>
      <c r="I636" s="29">
        <v>0.2</v>
      </c>
      <c r="J636" s="29">
        <v>7.8</v>
      </c>
      <c r="K636" s="36">
        <v>218</v>
      </c>
      <c r="AO636" s="29">
        <v>235</v>
      </c>
      <c r="AP636" s="29">
        <v>125</v>
      </c>
    </row>
    <row r="637" spans="1:42" x14ac:dyDescent="0.35">
      <c r="A637" s="44">
        <v>39681</v>
      </c>
      <c r="B637" s="29">
        <v>102748</v>
      </c>
      <c r="C637" s="29">
        <v>571.5</v>
      </c>
      <c r="D637" s="29">
        <v>0.36570000000000003</v>
      </c>
      <c r="E637" s="29">
        <v>7.65</v>
      </c>
      <c r="F637" s="48">
        <v>7.84</v>
      </c>
      <c r="G637" s="29">
        <v>23.09</v>
      </c>
      <c r="H637" s="34" t="s">
        <v>112</v>
      </c>
      <c r="I637" s="29">
        <v>0.2</v>
      </c>
      <c r="J637" s="29">
        <v>7.6</v>
      </c>
      <c r="K637" s="36">
        <v>557</v>
      </c>
      <c r="L637" s="257">
        <f>AVERAGE(K633:K637)</f>
        <v>865.6</v>
      </c>
      <c r="M637" s="46">
        <f>GEOMEAN(K633:K637)</f>
        <v>515.95489764000342</v>
      </c>
      <c r="N637" s="47" t="s">
        <v>492</v>
      </c>
      <c r="AO637" s="29">
        <v>235</v>
      </c>
      <c r="AP637" s="29">
        <v>125</v>
      </c>
    </row>
    <row r="638" spans="1:42" x14ac:dyDescent="0.35">
      <c r="A638" s="44">
        <v>39699</v>
      </c>
      <c r="B638" s="29">
        <v>110708</v>
      </c>
      <c r="C638" s="29">
        <v>577.70000000000005</v>
      </c>
      <c r="D638" s="29">
        <v>0.36980000000000002</v>
      </c>
      <c r="E638" s="29">
        <v>5.78</v>
      </c>
      <c r="F638" s="48">
        <v>7.62</v>
      </c>
      <c r="G638" s="29">
        <v>21</v>
      </c>
      <c r="H638" s="34" t="s">
        <v>112</v>
      </c>
      <c r="I638" s="29">
        <v>0.16</v>
      </c>
      <c r="J638" s="29">
        <v>7.5</v>
      </c>
      <c r="K638" s="36">
        <v>305</v>
      </c>
      <c r="AO638" s="29">
        <v>235</v>
      </c>
      <c r="AP638" s="29">
        <v>125</v>
      </c>
    </row>
    <row r="639" spans="1:42" x14ac:dyDescent="0.35">
      <c r="A639" s="44">
        <v>39707</v>
      </c>
      <c r="B639" s="29">
        <v>103933</v>
      </c>
      <c r="C639" s="29">
        <v>606</v>
      </c>
      <c r="D639" s="29">
        <v>0.38800000000000001</v>
      </c>
      <c r="E639" s="29">
        <v>8.18</v>
      </c>
      <c r="F639" s="48">
        <v>7.49</v>
      </c>
      <c r="G639" s="29">
        <v>18.78</v>
      </c>
      <c r="H639" s="34" t="s">
        <v>112</v>
      </c>
      <c r="I639" s="29">
        <v>0.3</v>
      </c>
      <c r="J639" s="29">
        <v>7.9</v>
      </c>
      <c r="K639" s="36">
        <v>1046</v>
      </c>
      <c r="AO639" s="29">
        <v>235</v>
      </c>
      <c r="AP639" s="29">
        <v>125</v>
      </c>
    </row>
    <row r="640" spans="1:42" x14ac:dyDescent="0.35">
      <c r="A640" s="44">
        <v>39709</v>
      </c>
      <c r="B640" s="29">
        <v>100528</v>
      </c>
      <c r="C640" s="29">
        <v>606.9</v>
      </c>
      <c r="D640" s="29">
        <v>0.38840000000000002</v>
      </c>
      <c r="E640" s="29">
        <v>4.92</v>
      </c>
      <c r="F640" s="48">
        <v>7.49</v>
      </c>
      <c r="G640" s="29">
        <v>19.78</v>
      </c>
      <c r="H640" s="34" t="s">
        <v>112</v>
      </c>
      <c r="I640" s="29">
        <v>0.33</v>
      </c>
      <c r="J640" s="29">
        <v>7.6</v>
      </c>
      <c r="K640" s="36">
        <v>309</v>
      </c>
      <c r="AO640" s="29">
        <v>235</v>
      </c>
      <c r="AP640" s="29">
        <v>125</v>
      </c>
    </row>
    <row r="641" spans="1:42" x14ac:dyDescent="0.35">
      <c r="A641" s="44">
        <v>39714</v>
      </c>
      <c r="B641" s="29">
        <v>103853</v>
      </c>
      <c r="C641" s="29">
        <v>580.4</v>
      </c>
      <c r="D641" s="29">
        <v>0.37140000000000001</v>
      </c>
      <c r="E641" s="29">
        <v>7.53</v>
      </c>
      <c r="F641" s="48">
        <v>7.47</v>
      </c>
      <c r="G641" s="29">
        <v>19.14</v>
      </c>
      <c r="H641" s="34" t="s">
        <v>112</v>
      </c>
      <c r="I641" s="29">
        <v>0.61</v>
      </c>
      <c r="J641" s="29">
        <v>7.5</v>
      </c>
      <c r="K641" s="36">
        <v>959</v>
      </c>
      <c r="AO641" s="29">
        <v>235</v>
      </c>
      <c r="AP641" s="29">
        <v>125</v>
      </c>
    </row>
    <row r="642" spans="1:42" x14ac:dyDescent="0.35">
      <c r="A642" s="44">
        <v>39720</v>
      </c>
      <c r="B642" s="29">
        <v>101735</v>
      </c>
      <c r="C642" s="29">
        <v>586</v>
      </c>
      <c r="D642" s="29">
        <v>0.375</v>
      </c>
      <c r="E642" s="29">
        <v>7</v>
      </c>
      <c r="F642" s="48">
        <v>7.66</v>
      </c>
      <c r="G642" s="29">
        <v>18.760000000000002</v>
      </c>
      <c r="H642" s="34" t="s">
        <v>112</v>
      </c>
      <c r="I642" s="29">
        <v>0.1</v>
      </c>
      <c r="J642" s="29">
        <v>7.7</v>
      </c>
      <c r="K642" s="36">
        <v>223</v>
      </c>
      <c r="L642" s="257">
        <f>AVERAGE(K638:K642)</f>
        <v>568.4</v>
      </c>
      <c r="M642" s="46">
        <f>GEOMEAN(K638:K642)</f>
        <v>462.14972048433771</v>
      </c>
      <c r="N642" s="47" t="s">
        <v>493</v>
      </c>
      <c r="AO642" s="29">
        <v>235</v>
      </c>
      <c r="AP642" s="29">
        <v>125</v>
      </c>
    </row>
    <row r="643" spans="1:42" x14ac:dyDescent="0.35">
      <c r="A643" s="44">
        <v>39723</v>
      </c>
      <c r="B643" s="29">
        <v>94419</v>
      </c>
      <c r="C643" s="29">
        <v>583.70000000000005</v>
      </c>
      <c r="D643" s="29">
        <v>0.37359999999999999</v>
      </c>
      <c r="E643" s="29">
        <v>8.64</v>
      </c>
      <c r="F643" s="48">
        <v>7.72</v>
      </c>
      <c r="G643" s="29">
        <v>14.91</v>
      </c>
      <c r="H643" s="34" t="s">
        <v>112</v>
      </c>
      <c r="I643" s="29">
        <v>0.16</v>
      </c>
      <c r="J643" s="29">
        <v>7.5</v>
      </c>
      <c r="K643" s="36">
        <v>233</v>
      </c>
      <c r="AO643" s="29">
        <v>235</v>
      </c>
      <c r="AP643" s="29">
        <v>125</v>
      </c>
    </row>
    <row r="644" spans="1:42" x14ac:dyDescent="0.35">
      <c r="A644" s="44">
        <v>39729</v>
      </c>
      <c r="B644" s="29">
        <v>101712</v>
      </c>
      <c r="C644" s="29">
        <v>480</v>
      </c>
      <c r="D644" s="29">
        <v>0.307</v>
      </c>
      <c r="E644" s="29">
        <v>7.48</v>
      </c>
      <c r="F644" s="48">
        <v>7.92</v>
      </c>
      <c r="G644" s="29">
        <v>17.239999999999998</v>
      </c>
      <c r="H644" s="34" t="s">
        <v>112</v>
      </c>
      <c r="I644" s="29">
        <v>0</v>
      </c>
      <c r="J644" s="29">
        <v>7.7</v>
      </c>
      <c r="K644" s="36">
        <v>24192</v>
      </c>
      <c r="AO644" s="29">
        <v>235</v>
      </c>
      <c r="AP644" s="29">
        <v>125</v>
      </c>
    </row>
    <row r="645" spans="1:42" x14ac:dyDescent="0.35">
      <c r="A645" s="44">
        <v>39734</v>
      </c>
      <c r="B645" s="29">
        <v>105337</v>
      </c>
      <c r="C645" s="29">
        <v>624</v>
      </c>
      <c r="D645" s="29">
        <v>0.4</v>
      </c>
      <c r="E645" s="29">
        <v>7.01</v>
      </c>
      <c r="F645" s="48">
        <v>7.54</v>
      </c>
      <c r="G645" s="29">
        <v>16.850000000000001</v>
      </c>
      <c r="H645" s="34" t="s">
        <v>112</v>
      </c>
      <c r="I645" s="29">
        <v>0.4</v>
      </c>
      <c r="J645" s="29">
        <v>7.9</v>
      </c>
      <c r="K645" s="36">
        <v>413</v>
      </c>
      <c r="AO645" s="29">
        <v>235</v>
      </c>
      <c r="AP645" s="29">
        <v>125</v>
      </c>
    </row>
    <row r="646" spans="1:42" x14ac:dyDescent="0.35">
      <c r="A646" s="44">
        <v>39742</v>
      </c>
      <c r="B646" s="29">
        <v>101807</v>
      </c>
      <c r="C646" s="29">
        <v>626</v>
      </c>
      <c r="D646" s="29">
        <v>0.4007</v>
      </c>
      <c r="E646" s="29">
        <v>7.49</v>
      </c>
      <c r="F646" s="48">
        <v>7.53</v>
      </c>
      <c r="G646" s="29">
        <v>12.29</v>
      </c>
      <c r="H646" s="34" t="s">
        <v>112</v>
      </c>
      <c r="I646" s="29">
        <v>0.45</v>
      </c>
      <c r="J646" s="29">
        <v>7.5</v>
      </c>
      <c r="K646" s="36">
        <v>131</v>
      </c>
      <c r="O646" s="264">
        <v>2.1</v>
      </c>
      <c r="P646" s="264">
        <v>63.6</v>
      </c>
      <c r="Q646" s="264" t="s">
        <v>115</v>
      </c>
      <c r="R646" s="264" t="s">
        <v>115</v>
      </c>
      <c r="S646" s="264" t="s">
        <v>115</v>
      </c>
      <c r="T646" s="264" t="s">
        <v>115</v>
      </c>
      <c r="U646" s="264" t="s">
        <v>115</v>
      </c>
      <c r="V646" s="264" t="s">
        <v>115</v>
      </c>
      <c r="W646" s="264" t="s">
        <v>115</v>
      </c>
      <c r="X646" s="264">
        <v>50.3</v>
      </c>
      <c r="Y646" s="264" t="s">
        <v>115</v>
      </c>
      <c r="Z646" s="264">
        <v>0.33</v>
      </c>
      <c r="AA646" s="264" t="s">
        <v>115</v>
      </c>
      <c r="AB646" s="264">
        <v>37.4</v>
      </c>
      <c r="AC646" s="264" t="s">
        <v>115</v>
      </c>
      <c r="AD646" s="264">
        <v>221</v>
      </c>
      <c r="AE646" s="264" t="s">
        <v>115</v>
      </c>
      <c r="AF646" s="264"/>
      <c r="AG646" s="264"/>
      <c r="AO646" s="29">
        <v>235</v>
      </c>
      <c r="AP646" s="29">
        <v>125</v>
      </c>
    </row>
    <row r="647" spans="1:42" x14ac:dyDescent="0.35">
      <c r="A647" s="44">
        <v>39751</v>
      </c>
      <c r="B647" s="29">
        <v>103226</v>
      </c>
      <c r="C647" s="29">
        <v>582.5</v>
      </c>
      <c r="D647" s="29">
        <v>0.37280000000000002</v>
      </c>
      <c r="E647" s="29">
        <v>9.19</v>
      </c>
      <c r="F647" s="48">
        <v>7.57</v>
      </c>
      <c r="G647" s="29">
        <v>10.199999999999999</v>
      </c>
      <c r="H647" s="34" t="s">
        <v>112</v>
      </c>
      <c r="I647" s="29">
        <v>0.48</v>
      </c>
      <c r="J647" s="29">
        <v>7.2</v>
      </c>
      <c r="K647" s="36">
        <v>292</v>
      </c>
      <c r="L647" s="257">
        <f>AVERAGE(K643:K647)</f>
        <v>5052.2</v>
      </c>
      <c r="M647" s="46">
        <f>GEOMEAN(K643:K647)</f>
        <v>616.49048599307025</v>
      </c>
      <c r="N647" s="47" t="s">
        <v>494</v>
      </c>
      <c r="AO647" s="29">
        <v>235</v>
      </c>
      <c r="AP647" s="29">
        <v>125</v>
      </c>
    </row>
    <row r="648" spans="1:42" x14ac:dyDescent="0.35">
      <c r="A648" s="44">
        <v>39755</v>
      </c>
      <c r="B648" s="29">
        <v>101914</v>
      </c>
      <c r="C648" s="29">
        <v>635.20000000000005</v>
      </c>
      <c r="D648" s="29">
        <v>0.40649999999999997</v>
      </c>
      <c r="E648" s="29">
        <v>7.67</v>
      </c>
      <c r="F648" s="48">
        <v>7.61</v>
      </c>
      <c r="G648" s="29">
        <v>12.59</v>
      </c>
      <c r="H648" s="34" t="s">
        <v>112</v>
      </c>
      <c r="I648" s="29">
        <v>0.43</v>
      </c>
      <c r="J648" s="29">
        <v>7.5</v>
      </c>
      <c r="K648" s="36">
        <v>193</v>
      </c>
      <c r="AO648" s="29">
        <v>235</v>
      </c>
      <c r="AP648" s="29">
        <v>125</v>
      </c>
    </row>
    <row r="649" spans="1:42" x14ac:dyDescent="0.35">
      <c r="A649" s="44">
        <v>39763</v>
      </c>
      <c r="B649" s="29">
        <v>105138</v>
      </c>
      <c r="C649" s="29">
        <v>634</v>
      </c>
      <c r="D649" s="29">
        <v>0.40600000000000003</v>
      </c>
      <c r="E649" s="29">
        <v>9.16</v>
      </c>
      <c r="F649" s="48">
        <v>7.59</v>
      </c>
      <c r="G649" s="29">
        <v>7.18</v>
      </c>
      <c r="H649" s="34" t="s">
        <v>112</v>
      </c>
      <c r="I649" s="29">
        <v>0.5</v>
      </c>
      <c r="J649" s="29">
        <v>7.7</v>
      </c>
      <c r="K649" s="36">
        <v>41</v>
      </c>
      <c r="AO649" s="29">
        <v>235</v>
      </c>
      <c r="AP649" s="29">
        <v>125</v>
      </c>
    </row>
    <row r="650" spans="1:42" x14ac:dyDescent="0.35">
      <c r="A650" s="44">
        <v>39765</v>
      </c>
      <c r="B650" s="29">
        <v>103545</v>
      </c>
      <c r="C650" s="29">
        <v>585.70000000000005</v>
      </c>
      <c r="D650" s="29">
        <v>0.37480000000000002</v>
      </c>
      <c r="E650" s="29">
        <v>10.43</v>
      </c>
      <c r="F650" s="48">
        <v>7.68</v>
      </c>
      <c r="G650" s="29">
        <v>8.67</v>
      </c>
      <c r="H650" s="34" t="s">
        <v>112</v>
      </c>
      <c r="I650" s="29">
        <v>0.08</v>
      </c>
      <c r="J650" s="29">
        <v>7.5</v>
      </c>
      <c r="K650" s="36">
        <v>2481</v>
      </c>
      <c r="AO650" s="29">
        <v>235</v>
      </c>
      <c r="AP650" s="29">
        <v>125</v>
      </c>
    </row>
    <row r="651" spans="1:42" x14ac:dyDescent="0.35">
      <c r="A651" s="44">
        <v>39771</v>
      </c>
      <c r="B651" s="29">
        <v>100804</v>
      </c>
      <c r="C651" s="29">
        <v>613</v>
      </c>
      <c r="D651" s="29">
        <v>0.39200000000000002</v>
      </c>
      <c r="E651" s="29">
        <v>14.62</v>
      </c>
      <c r="F651" s="48">
        <v>7.56</v>
      </c>
      <c r="G651" s="29">
        <v>4.4800000000000004</v>
      </c>
      <c r="H651" s="34" t="s">
        <v>112</v>
      </c>
      <c r="I651" s="29">
        <v>0.2</v>
      </c>
      <c r="J651" s="29">
        <v>7.6</v>
      </c>
      <c r="K651" s="36">
        <v>187</v>
      </c>
      <c r="AO651" s="29">
        <v>235</v>
      </c>
      <c r="AP651" s="29">
        <v>125</v>
      </c>
    </row>
    <row r="652" spans="1:42" x14ac:dyDescent="0.35">
      <c r="A652" s="44">
        <v>39776</v>
      </c>
      <c r="B652" s="29">
        <v>105244</v>
      </c>
      <c r="C652" s="29">
        <v>631</v>
      </c>
      <c r="D652" s="29">
        <v>0.40400000000000003</v>
      </c>
      <c r="E652" s="29">
        <v>10.78</v>
      </c>
      <c r="F652" s="48">
        <v>7.49</v>
      </c>
      <c r="G652" s="29">
        <v>4.58</v>
      </c>
      <c r="H652" s="34" t="s">
        <v>112</v>
      </c>
      <c r="I652" s="29">
        <v>0.2</v>
      </c>
      <c r="J652" s="29">
        <v>7.7</v>
      </c>
      <c r="K652" s="36">
        <v>226</v>
      </c>
      <c r="L652" s="257">
        <f>AVERAGE(K648:K652)</f>
        <v>625.6</v>
      </c>
      <c r="M652" s="46">
        <f>GEOMEAN(K648:K652)</f>
        <v>241.98229712032625</v>
      </c>
      <c r="N652" s="47" t="s">
        <v>495</v>
      </c>
      <c r="AO652" s="29">
        <v>235</v>
      </c>
      <c r="AP652" s="29">
        <v>125</v>
      </c>
    </row>
    <row r="653" spans="1:42" x14ac:dyDescent="0.35">
      <c r="A653" s="44">
        <v>39783</v>
      </c>
      <c r="B653" s="29">
        <v>101106</v>
      </c>
      <c r="C653" s="29">
        <v>616.20000000000005</v>
      </c>
      <c r="D653" s="29">
        <v>0.39439999999999997</v>
      </c>
      <c r="E653" s="29">
        <v>11.03</v>
      </c>
      <c r="F653" s="48">
        <v>7.61</v>
      </c>
      <c r="G653" s="29">
        <v>3.73</v>
      </c>
      <c r="H653" s="34" t="s">
        <v>112</v>
      </c>
      <c r="I653" s="29">
        <v>0.53</v>
      </c>
      <c r="J653" s="29">
        <v>7.9</v>
      </c>
      <c r="K653" s="36">
        <v>41</v>
      </c>
      <c r="AO653" s="29">
        <v>235</v>
      </c>
      <c r="AP653" s="29">
        <v>125</v>
      </c>
    </row>
    <row r="654" spans="1:42" x14ac:dyDescent="0.35">
      <c r="A654" s="44">
        <v>39785</v>
      </c>
      <c r="B654" s="29">
        <v>104101</v>
      </c>
      <c r="C654" s="29">
        <v>643</v>
      </c>
      <c r="D654" s="29">
        <v>0.41199999999999998</v>
      </c>
      <c r="E654" s="29">
        <v>11.49</v>
      </c>
      <c r="F654" s="48">
        <v>7.71</v>
      </c>
      <c r="G654" s="29">
        <v>2.98</v>
      </c>
      <c r="H654" s="34" t="s">
        <v>112</v>
      </c>
      <c r="I654" s="29">
        <v>0.4</v>
      </c>
      <c r="J654" s="29">
        <v>7.4</v>
      </c>
      <c r="K654" s="36">
        <v>20</v>
      </c>
      <c r="AO654" s="29">
        <v>235</v>
      </c>
      <c r="AP654" s="29">
        <v>125</v>
      </c>
    </row>
    <row r="655" spans="1:42" x14ac:dyDescent="0.35">
      <c r="A655" s="44">
        <v>39791</v>
      </c>
      <c r="B655" s="29">
        <v>103110</v>
      </c>
      <c r="C655" s="29">
        <v>595</v>
      </c>
      <c r="D655" s="29">
        <v>0.38100000000000001</v>
      </c>
      <c r="E655" s="29">
        <v>11.36</v>
      </c>
      <c r="F655" s="48">
        <v>7.69</v>
      </c>
      <c r="G655" s="29">
        <v>4.6900000000000004</v>
      </c>
      <c r="H655" s="34" t="s">
        <v>112</v>
      </c>
      <c r="I655" s="29">
        <v>0.3</v>
      </c>
      <c r="J655" s="29">
        <v>7.6</v>
      </c>
      <c r="K655" s="36">
        <v>24192</v>
      </c>
      <c r="AO655" s="29">
        <v>235</v>
      </c>
      <c r="AP655" s="29">
        <v>125</v>
      </c>
    </row>
    <row r="656" spans="1:42" x14ac:dyDescent="0.35">
      <c r="A656" s="44">
        <v>39793</v>
      </c>
      <c r="B656" s="29">
        <v>100716</v>
      </c>
      <c r="C656" s="29">
        <v>529.79999999999995</v>
      </c>
      <c r="D656" s="29">
        <v>0.33910000000000001</v>
      </c>
      <c r="E656" s="29">
        <v>12.01</v>
      </c>
      <c r="F656" s="48">
        <v>7.96</v>
      </c>
      <c r="G656" s="29">
        <v>2.37</v>
      </c>
      <c r="H656" s="34" t="s">
        <v>112</v>
      </c>
      <c r="I656" s="29">
        <v>0.06</v>
      </c>
      <c r="J656" s="29">
        <v>7.7</v>
      </c>
      <c r="K656" s="36">
        <v>399</v>
      </c>
      <c r="AO656" s="29">
        <v>235</v>
      </c>
      <c r="AP656" s="29">
        <v>125</v>
      </c>
    </row>
    <row r="657" spans="1:42" x14ac:dyDescent="0.35">
      <c r="A657" s="44">
        <v>39798</v>
      </c>
      <c r="B657" s="29">
        <v>102057</v>
      </c>
      <c r="C657" s="29">
        <v>596</v>
      </c>
      <c r="D657" s="29">
        <v>0.38100000000000001</v>
      </c>
      <c r="E657" s="29">
        <v>12.33</v>
      </c>
      <c r="F657" s="48">
        <v>7.71</v>
      </c>
      <c r="G657" s="29">
        <v>1.76</v>
      </c>
      <c r="H657" s="34" t="s">
        <v>112</v>
      </c>
      <c r="I657" s="29">
        <v>0.5</v>
      </c>
      <c r="J657" s="29">
        <v>7.6</v>
      </c>
      <c r="K657" s="36">
        <v>314</v>
      </c>
      <c r="L657" s="257">
        <f>AVERAGE(K653:K657)</f>
        <v>4993.2</v>
      </c>
      <c r="M657" s="46">
        <f>GEOMEAN(K653:K657)</f>
        <v>301.35446738958325</v>
      </c>
      <c r="N657" s="47" t="s">
        <v>496</v>
      </c>
      <c r="AO657" s="29">
        <v>235</v>
      </c>
      <c r="AP657" s="29">
        <v>125</v>
      </c>
    </row>
    <row r="658" spans="1:42" x14ac:dyDescent="0.35">
      <c r="A658" s="44">
        <v>39821</v>
      </c>
      <c r="B658" s="40"/>
      <c r="C658" s="39" t="s">
        <v>119</v>
      </c>
      <c r="D658" s="39" t="s">
        <v>119</v>
      </c>
      <c r="E658" s="39" t="s">
        <v>119</v>
      </c>
      <c r="F658" s="39" t="s">
        <v>119</v>
      </c>
      <c r="G658" s="39" t="s">
        <v>119</v>
      </c>
      <c r="H658" s="34" t="s">
        <v>112</v>
      </c>
      <c r="I658" s="39" t="s">
        <v>119</v>
      </c>
      <c r="J658" s="39" t="s">
        <v>119</v>
      </c>
      <c r="K658" s="36">
        <v>86</v>
      </c>
      <c r="AO658" s="29">
        <v>235</v>
      </c>
      <c r="AP658" s="29">
        <v>125</v>
      </c>
    </row>
    <row r="659" spans="1:42" x14ac:dyDescent="0.35">
      <c r="A659" s="44">
        <v>39825</v>
      </c>
      <c r="B659" s="48">
        <v>101840</v>
      </c>
      <c r="C659" s="48">
        <v>617.6</v>
      </c>
      <c r="D659" s="48">
        <v>0.3952</v>
      </c>
      <c r="E659" s="48">
        <v>13.16</v>
      </c>
      <c r="F659" s="48">
        <v>7.79</v>
      </c>
      <c r="G659" s="48">
        <v>1.67</v>
      </c>
      <c r="H659" s="34" t="s">
        <v>112</v>
      </c>
      <c r="I659" s="48">
        <v>0.23</v>
      </c>
      <c r="J659" s="48">
        <v>7.6</v>
      </c>
      <c r="K659" s="36">
        <v>97</v>
      </c>
      <c r="AO659" s="29">
        <v>235</v>
      </c>
      <c r="AP659" s="29">
        <v>125</v>
      </c>
    </row>
    <row r="660" spans="1:42" x14ac:dyDescent="0.35">
      <c r="A660" s="44">
        <v>39828</v>
      </c>
      <c r="B660" s="48">
        <v>104312</v>
      </c>
      <c r="C660" s="48">
        <v>662</v>
      </c>
      <c r="D660" s="48">
        <v>0.42399999999999999</v>
      </c>
      <c r="E660" s="48">
        <v>12.74</v>
      </c>
      <c r="F660" s="48">
        <v>7.47</v>
      </c>
      <c r="G660" s="48">
        <v>-0.05</v>
      </c>
      <c r="H660" s="34" t="s">
        <v>112</v>
      </c>
      <c r="I660" s="48">
        <v>0.8</v>
      </c>
      <c r="J660" s="48">
        <v>7.7</v>
      </c>
      <c r="K660" s="36">
        <v>3255</v>
      </c>
      <c r="AO660" s="29">
        <v>235</v>
      </c>
      <c r="AP660" s="29">
        <v>125</v>
      </c>
    </row>
    <row r="661" spans="1:42" x14ac:dyDescent="0.35">
      <c r="A661" s="44">
        <v>39834</v>
      </c>
      <c r="B661" s="48">
        <v>102015</v>
      </c>
      <c r="C661" s="48">
        <v>579.4</v>
      </c>
      <c r="D661" s="48">
        <v>0.37080000000000002</v>
      </c>
      <c r="E661" s="48">
        <v>12.9</v>
      </c>
      <c r="F661" s="48">
        <v>7.75</v>
      </c>
      <c r="G661" s="48">
        <v>1.18</v>
      </c>
      <c r="H661" s="34" t="s">
        <v>112</v>
      </c>
      <c r="I661" s="48">
        <v>0.17</v>
      </c>
      <c r="J661" s="48">
        <v>7.4</v>
      </c>
      <c r="K661" s="36">
        <v>86</v>
      </c>
      <c r="AO661" s="29">
        <v>235</v>
      </c>
      <c r="AP661" s="29">
        <v>125</v>
      </c>
    </row>
    <row r="662" spans="1:42" x14ac:dyDescent="0.35">
      <c r="A662" s="44">
        <v>39846</v>
      </c>
      <c r="B662" s="48">
        <v>103128</v>
      </c>
      <c r="C662" s="48">
        <v>630</v>
      </c>
      <c r="D662" s="48">
        <v>0.4032</v>
      </c>
      <c r="E662" s="48">
        <v>11.52</v>
      </c>
      <c r="F662" s="48">
        <v>9.08</v>
      </c>
      <c r="G662" s="48">
        <v>4.82</v>
      </c>
      <c r="H662" s="34" t="s">
        <v>112</v>
      </c>
      <c r="I662" s="48">
        <v>0.28999999999999998</v>
      </c>
      <c r="J662" s="48">
        <v>7.4</v>
      </c>
      <c r="K662" s="36">
        <v>31</v>
      </c>
      <c r="L662" s="45">
        <f>AVERAGE(K658:K662)</f>
        <v>711</v>
      </c>
      <c r="M662" s="46">
        <f>GEOMEAN(K658:K662)</f>
        <v>148.571758838287</v>
      </c>
      <c r="N662" s="47" t="s">
        <v>497</v>
      </c>
      <c r="AO662" s="29">
        <v>235</v>
      </c>
      <c r="AP662" s="29">
        <v>125</v>
      </c>
    </row>
    <row r="663" spans="1:42" x14ac:dyDescent="0.35">
      <c r="A663" s="44">
        <v>39853</v>
      </c>
      <c r="B663" s="48">
        <v>105305</v>
      </c>
      <c r="C663" s="48">
        <v>574</v>
      </c>
      <c r="D663" s="48">
        <v>0.3674</v>
      </c>
      <c r="E663" s="48">
        <v>11.42</v>
      </c>
      <c r="F663" s="48">
        <v>7.79</v>
      </c>
      <c r="G663" s="48">
        <v>4</v>
      </c>
      <c r="H663" s="34" t="s">
        <v>112</v>
      </c>
      <c r="I663" s="48">
        <v>0.41</v>
      </c>
      <c r="J663" s="48">
        <v>7.4</v>
      </c>
      <c r="K663" s="36">
        <v>108</v>
      </c>
      <c r="AO663" s="29">
        <v>235</v>
      </c>
      <c r="AP663" s="29">
        <v>125</v>
      </c>
    </row>
    <row r="664" spans="1:42" x14ac:dyDescent="0.35">
      <c r="A664" s="44">
        <v>39856</v>
      </c>
      <c r="B664" s="48">
        <v>102928</v>
      </c>
      <c r="C664" s="48">
        <v>534.79999999999995</v>
      </c>
      <c r="D664" s="48">
        <v>0.34229999999999999</v>
      </c>
      <c r="E664" s="48">
        <v>10.43</v>
      </c>
      <c r="F664" s="48">
        <v>7.67</v>
      </c>
      <c r="G664" s="48">
        <v>5.13</v>
      </c>
      <c r="H664" s="34" t="s">
        <v>112</v>
      </c>
      <c r="I664" s="48">
        <v>0.38</v>
      </c>
      <c r="J664" s="48">
        <v>7.7</v>
      </c>
      <c r="K664" s="36">
        <v>4884</v>
      </c>
      <c r="AO664" s="29">
        <v>235</v>
      </c>
      <c r="AP664" s="29">
        <v>125</v>
      </c>
    </row>
    <row r="665" spans="1:42" x14ac:dyDescent="0.35">
      <c r="A665" s="44">
        <v>39863</v>
      </c>
      <c r="B665" s="48">
        <v>104653</v>
      </c>
      <c r="C665" s="48">
        <v>542</v>
      </c>
      <c r="D665" s="48">
        <v>0.34699999999999998</v>
      </c>
      <c r="E665" s="48">
        <v>11.9</v>
      </c>
      <c r="F665" s="48">
        <v>7.67</v>
      </c>
      <c r="G665" s="48">
        <v>3.17</v>
      </c>
      <c r="H665" s="34" t="s">
        <v>112</v>
      </c>
      <c r="I665" s="48">
        <v>0</v>
      </c>
      <c r="J665" s="48">
        <v>7.7</v>
      </c>
      <c r="K665" s="36">
        <v>52</v>
      </c>
      <c r="AO665" s="29">
        <v>235</v>
      </c>
      <c r="AP665" s="29">
        <v>125</v>
      </c>
    </row>
    <row r="666" spans="1:42" x14ac:dyDescent="0.35">
      <c r="A666" s="44">
        <v>39867</v>
      </c>
      <c r="B666" s="48">
        <v>110332</v>
      </c>
      <c r="C666" s="48">
        <v>563.4</v>
      </c>
      <c r="D666" s="48">
        <v>0.36059999999999998</v>
      </c>
      <c r="E666" s="48">
        <v>14.31</v>
      </c>
      <c r="F666" s="48">
        <v>7.37</v>
      </c>
      <c r="G666" s="48">
        <v>1.85</v>
      </c>
      <c r="H666" s="34" t="s">
        <v>112</v>
      </c>
      <c r="I666" s="48">
        <v>0.72</v>
      </c>
      <c r="J666" s="48">
        <v>7.6</v>
      </c>
      <c r="K666" s="36">
        <v>10</v>
      </c>
      <c r="AO666" s="29">
        <v>235</v>
      </c>
      <c r="AP666" s="29">
        <v>125</v>
      </c>
    </row>
    <row r="667" spans="1:42" x14ac:dyDescent="0.35">
      <c r="A667" s="44">
        <v>39869</v>
      </c>
      <c r="B667" s="48">
        <v>103404</v>
      </c>
      <c r="C667" s="48">
        <v>568.29999999999995</v>
      </c>
      <c r="D667" s="48">
        <v>0.36370000000000002</v>
      </c>
      <c r="E667" s="48">
        <v>12.34</v>
      </c>
      <c r="F667" s="48">
        <v>7.19</v>
      </c>
      <c r="G667" s="48">
        <v>3.22</v>
      </c>
      <c r="H667" s="34" t="s">
        <v>112</v>
      </c>
      <c r="I667" s="48">
        <v>0.43</v>
      </c>
      <c r="J667" s="48">
        <v>7.6</v>
      </c>
      <c r="K667" s="36">
        <v>74</v>
      </c>
      <c r="L667" s="45">
        <f>AVERAGE(K663:K667)</f>
        <v>1025.5999999999999</v>
      </c>
      <c r="M667" s="46">
        <f>GEOMEAN(K663:K667)</f>
        <v>115.20912940474541</v>
      </c>
      <c r="N667" s="47" t="s">
        <v>498</v>
      </c>
      <c r="AO667" s="29">
        <v>235</v>
      </c>
      <c r="AP667" s="29">
        <v>125</v>
      </c>
    </row>
    <row r="668" spans="1:42" x14ac:dyDescent="0.35">
      <c r="A668" s="44">
        <v>39876</v>
      </c>
      <c r="B668" s="48">
        <v>101653</v>
      </c>
      <c r="C668" s="48">
        <v>560</v>
      </c>
      <c r="D668" s="48">
        <v>0.35799999999999998</v>
      </c>
      <c r="E668" s="48">
        <v>13.03</v>
      </c>
      <c r="F668" s="48">
        <v>7.6</v>
      </c>
      <c r="G668" s="48">
        <v>2.21</v>
      </c>
      <c r="H668" s="34" t="s">
        <v>112</v>
      </c>
      <c r="I668" s="48">
        <v>0.5</v>
      </c>
      <c r="J668" s="48">
        <v>7.6</v>
      </c>
      <c r="K668" s="257">
        <v>226</v>
      </c>
      <c r="AO668" s="29">
        <v>235</v>
      </c>
      <c r="AP668" s="29">
        <v>125</v>
      </c>
    </row>
    <row r="669" spans="1:42" x14ac:dyDescent="0.35">
      <c r="A669" s="44">
        <v>39882</v>
      </c>
      <c r="B669" s="48">
        <v>95248</v>
      </c>
      <c r="C669" s="48">
        <v>562.9</v>
      </c>
      <c r="D669" s="48">
        <v>0.36030000000000001</v>
      </c>
      <c r="E669" s="48">
        <v>10.45</v>
      </c>
      <c r="F669" s="48">
        <v>7.8</v>
      </c>
      <c r="G669" s="48">
        <v>9.1999999999999993</v>
      </c>
      <c r="H669" s="34" t="s">
        <v>112</v>
      </c>
      <c r="I669" s="48">
        <v>0.11</v>
      </c>
      <c r="J669" s="48">
        <v>6.9</v>
      </c>
      <c r="K669" s="257">
        <v>450</v>
      </c>
      <c r="O669" s="264" t="s">
        <v>115</v>
      </c>
      <c r="P669" s="264">
        <v>53.4</v>
      </c>
      <c r="Q669" s="264" t="s">
        <v>115</v>
      </c>
      <c r="R669" s="264" t="s">
        <v>115</v>
      </c>
      <c r="S669" s="264" t="s">
        <v>115</v>
      </c>
      <c r="T669" s="264" t="s">
        <v>115</v>
      </c>
      <c r="U669" s="264" t="s">
        <v>115</v>
      </c>
      <c r="V669" s="264" t="s">
        <v>115</v>
      </c>
      <c r="W669" s="264" t="s">
        <v>115</v>
      </c>
      <c r="X669" s="264">
        <v>47.3</v>
      </c>
      <c r="Y669" s="264" t="s">
        <v>115</v>
      </c>
      <c r="Z669" s="264">
        <v>1.7</v>
      </c>
      <c r="AA669" s="264" t="s">
        <v>115</v>
      </c>
      <c r="AB669" s="264">
        <v>33.299999999999997</v>
      </c>
      <c r="AC669" s="264" t="s">
        <v>115</v>
      </c>
      <c r="AD669" s="264">
        <v>226</v>
      </c>
      <c r="AE669" s="264" t="s">
        <v>115</v>
      </c>
      <c r="AF669" s="264"/>
      <c r="AG669" s="264"/>
      <c r="AH669" s="264"/>
      <c r="AI669" s="264"/>
      <c r="AO669" s="29">
        <v>235</v>
      </c>
      <c r="AP669" s="29">
        <v>125</v>
      </c>
    </row>
    <row r="670" spans="1:42" x14ac:dyDescent="0.35">
      <c r="A670" s="44">
        <v>39888</v>
      </c>
      <c r="B670" s="48">
        <v>113329</v>
      </c>
      <c r="C670" s="48">
        <v>572.4</v>
      </c>
      <c r="D670" s="48">
        <v>0.3664</v>
      </c>
      <c r="E670" s="48">
        <v>11.45</v>
      </c>
      <c r="F670" s="48">
        <v>8.1199999999999992</v>
      </c>
      <c r="G670" s="48">
        <v>9.93</v>
      </c>
      <c r="H670" s="34" t="s">
        <v>112</v>
      </c>
      <c r="I670" s="48">
        <v>0.27</v>
      </c>
      <c r="J670" s="48">
        <v>7.7</v>
      </c>
      <c r="K670" s="36">
        <v>278</v>
      </c>
      <c r="AO670" s="29">
        <v>235</v>
      </c>
      <c r="AP670" s="29">
        <v>125</v>
      </c>
    </row>
    <row r="671" spans="1:42" x14ac:dyDescent="0.35">
      <c r="A671" s="44">
        <v>39898</v>
      </c>
      <c r="B671" s="48">
        <v>110626</v>
      </c>
      <c r="C671" s="48">
        <v>573.70000000000005</v>
      </c>
      <c r="D671" s="48">
        <v>0.36720000000000003</v>
      </c>
      <c r="E671" s="48">
        <v>10.54</v>
      </c>
      <c r="F671" s="48">
        <v>8.27</v>
      </c>
      <c r="G671" s="48">
        <v>11.5</v>
      </c>
      <c r="H671" s="34" t="s">
        <v>112</v>
      </c>
      <c r="I671" s="48">
        <v>1.42</v>
      </c>
      <c r="J671" s="48">
        <v>7.3</v>
      </c>
      <c r="K671" s="257">
        <v>521</v>
      </c>
      <c r="AO671" s="29">
        <v>235</v>
      </c>
      <c r="AP671" s="29">
        <v>125</v>
      </c>
    </row>
    <row r="672" spans="1:42" x14ac:dyDescent="0.35">
      <c r="A672" s="44">
        <v>39903</v>
      </c>
      <c r="B672" s="48">
        <v>102540</v>
      </c>
      <c r="C672" s="48">
        <v>548.20000000000005</v>
      </c>
      <c r="D672" s="48">
        <v>0.3508</v>
      </c>
      <c r="E672" s="48">
        <v>9.27</v>
      </c>
      <c r="F672" s="48">
        <v>7.21</v>
      </c>
      <c r="G672" s="48">
        <v>10.95</v>
      </c>
      <c r="H672" s="29"/>
      <c r="I672" s="48">
        <v>0.13</v>
      </c>
      <c r="J672" s="48">
        <v>7.5</v>
      </c>
      <c r="K672" s="36">
        <v>301</v>
      </c>
      <c r="L672" s="45">
        <f>AVERAGE(K668:K672)</f>
        <v>355.2</v>
      </c>
      <c r="M672" s="46">
        <f>GEOMEAN(K668:K672)</f>
        <v>338.34050527691392</v>
      </c>
      <c r="N672" s="47" t="s">
        <v>499</v>
      </c>
      <c r="AO672" s="29">
        <v>235</v>
      </c>
      <c r="AP672" s="29">
        <v>125</v>
      </c>
    </row>
    <row r="673" spans="1:42" x14ac:dyDescent="0.35">
      <c r="A673" s="44">
        <v>39909</v>
      </c>
      <c r="B673" s="48">
        <v>103601</v>
      </c>
      <c r="C673" s="48">
        <v>435.7</v>
      </c>
      <c r="D673" s="48">
        <v>0.27879999999999999</v>
      </c>
      <c r="E673" s="48">
        <v>10.8</v>
      </c>
      <c r="F673" s="48">
        <v>7.78</v>
      </c>
      <c r="G673" s="48">
        <v>9.81</v>
      </c>
      <c r="H673" s="34" t="s">
        <v>112</v>
      </c>
      <c r="I673" s="48">
        <v>0.31</v>
      </c>
      <c r="J673" s="48">
        <v>7.9</v>
      </c>
      <c r="K673" s="36">
        <v>15531</v>
      </c>
      <c r="AO673" s="29">
        <v>235</v>
      </c>
      <c r="AP673" s="29">
        <v>125</v>
      </c>
    </row>
    <row r="674" spans="1:42" x14ac:dyDescent="0.35">
      <c r="A674" s="44">
        <v>39912</v>
      </c>
      <c r="B674" s="48">
        <v>104947</v>
      </c>
      <c r="C674" s="48">
        <v>545</v>
      </c>
      <c r="D674" s="48">
        <v>0.34899999999999998</v>
      </c>
      <c r="E674" s="48">
        <v>11.31</v>
      </c>
      <c r="F674" s="48">
        <v>7.76</v>
      </c>
      <c r="G674" s="48">
        <v>9.49</v>
      </c>
      <c r="H674" s="34" t="s">
        <v>112</v>
      </c>
      <c r="I674" s="48">
        <v>0.1</v>
      </c>
      <c r="J674" s="48">
        <v>7.6</v>
      </c>
      <c r="K674" s="36">
        <v>288</v>
      </c>
      <c r="AO674" s="29">
        <v>235</v>
      </c>
      <c r="AP674" s="29">
        <v>125</v>
      </c>
    </row>
    <row r="675" spans="1:42" x14ac:dyDescent="0.35">
      <c r="A675" s="44">
        <v>39917</v>
      </c>
      <c r="B675" s="48">
        <v>105451</v>
      </c>
      <c r="C675" s="48">
        <v>483.9</v>
      </c>
      <c r="D675" s="48">
        <v>0.30969999999999998</v>
      </c>
      <c r="E675" s="48">
        <v>9.67</v>
      </c>
      <c r="F675" s="48">
        <v>8.4499999999999993</v>
      </c>
      <c r="G675" s="48">
        <v>9.83</v>
      </c>
      <c r="H675" s="34" t="s">
        <v>112</v>
      </c>
      <c r="I675" s="48">
        <v>1.4</v>
      </c>
      <c r="J675" s="48">
        <v>7.5</v>
      </c>
      <c r="K675" s="36">
        <v>7701</v>
      </c>
      <c r="AO675" s="29">
        <v>235</v>
      </c>
      <c r="AP675" s="29">
        <v>125</v>
      </c>
    </row>
    <row r="676" spans="1:42" x14ac:dyDescent="0.35">
      <c r="A676" s="44">
        <v>39918</v>
      </c>
      <c r="B676" s="48">
        <v>103511</v>
      </c>
      <c r="C676" s="48">
        <v>455</v>
      </c>
      <c r="D676" s="48">
        <v>0.29120000000000001</v>
      </c>
      <c r="E676" s="48">
        <v>10.67</v>
      </c>
      <c r="F676" s="48">
        <v>8.3699999999999992</v>
      </c>
      <c r="G676" s="48">
        <v>9.32</v>
      </c>
      <c r="H676" s="34" t="s">
        <v>112</v>
      </c>
      <c r="I676" s="48">
        <v>1.1000000000000001</v>
      </c>
      <c r="J676" s="48">
        <v>7.3</v>
      </c>
      <c r="K676" s="36">
        <v>246</v>
      </c>
      <c r="AO676" s="29">
        <v>235</v>
      </c>
      <c r="AP676" s="29">
        <v>125</v>
      </c>
    </row>
    <row r="677" spans="1:42" x14ac:dyDescent="0.35">
      <c r="A677" s="44">
        <v>39930</v>
      </c>
      <c r="B677" s="48">
        <v>103821</v>
      </c>
      <c r="C677" s="48">
        <v>557.79999999999995</v>
      </c>
      <c r="D677" s="48">
        <v>0.35699999999999998</v>
      </c>
      <c r="E677" s="48">
        <v>9.69</v>
      </c>
      <c r="F677" s="48">
        <v>8.07</v>
      </c>
      <c r="G677" s="48">
        <v>16.739999999999998</v>
      </c>
      <c r="H677" s="34" t="s">
        <v>112</v>
      </c>
      <c r="I677" s="48">
        <v>0.21</v>
      </c>
      <c r="J677" s="48">
        <v>7.4</v>
      </c>
      <c r="K677" s="36">
        <v>74</v>
      </c>
      <c r="L677" s="45">
        <f>AVERAGE(K673:K677)</f>
        <v>4768</v>
      </c>
      <c r="M677" s="46">
        <f>GEOMEAN(K673:K677)</f>
        <v>910.88001063322724</v>
      </c>
      <c r="N677" s="47" t="s">
        <v>500</v>
      </c>
      <c r="AO677" s="29">
        <v>235</v>
      </c>
      <c r="AP677" s="29">
        <v>125</v>
      </c>
    </row>
    <row r="678" spans="1:42" x14ac:dyDescent="0.35">
      <c r="A678" s="44">
        <v>39940</v>
      </c>
      <c r="B678" s="48">
        <v>102652</v>
      </c>
      <c r="C678" s="48">
        <v>522</v>
      </c>
      <c r="D678" s="48">
        <v>0.33400000000000002</v>
      </c>
      <c r="E678" s="48">
        <v>7.19</v>
      </c>
      <c r="F678" s="48">
        <v>8.15</v>
      </c>
      <c r="G678" s="48">
        <v>16.55</v>
      </c>
      <c r="H678" s="34" t="s">
        <v>112</v>
      </c>
      <c r="I678" s="48">
        <v>0.6</v>
      </c>
      <c r="J678" s="48">
        <v>7.7</v>
      </c>
      <c r="K678" s="36">
        <v>465</v>
      </c>
      <c r="AO678" s="29">
        <v>235</v>
      </c>
      <c r="AP678" s="29">
        <v>125</v>
      </c>
    </row>
    <row r="679" spans="1:42" x14ac:dyDescent="0.35">
      <c r="A679" s="44">
        <v>39951</v>
      </c>
      <c r="B679" s="48">
        <v>102205</v>
      </c>
      <c r="C679" s="48">
        <v>514</v>
      </c>
      <c r="D679" s="48">
        <v>0.32900000000000001</v>
      </c>
      <c r="E679" s="48">
        <v>9.42</v>
      </c>
      <c r="F679" s="48">
        <v>7.94</v>
      </c>
      <c r="G679" s="48">
        <v>16.43</v>
      </c>
      <c r="H679" s="34" t="s">
        <v>112</v>
      </c>
      <c r="I679" s="48">
        <v>0.4</v>
      </c>
      <c r="J679" s="48">
        <v>7.9</v>
      </c>
      <c r="K679" s="36">
        <v>98</v>
      </c>
      <c r="AO679" s="29">
        <v>235</v>
      </c>
      <c r="AP679" s="29">
        <v>125</v>
      </c>
    </row>
    <row r="680" spans="1:42" x14ac:dyDescent="0.35">
      <c r="A680" s="44">
        <v>39952</v>
      </c>
      <c r="B680" s="48">
        <v>101746</v>
      </c>
      <c r="C680" s="48">
        <v>541</v>
      </c>
      <c r="D680" s="48">
        <v>0.34620000000000001</v>
      </c>
      <c r="E680" s="48">
        <v>9</v>
      </c>
      <c r="F680" s="48">
        <v>8.0299999999999994</v>
      </c>
      <c r="G680" s="48">
        <v>16.309999999999999</v>
      </c>
      <c r="H680" s="34" t="s">
        <v>112</v>
      </c>
      <c r="I680" s="48">
        <v>0.92</v>
      </c>
      <c r="J680" s="48">
        <v>7.5</v>
      </c>
      <c r="K680" s="36">
        <v>98</v>
      </c>
      <c r="AO680" s="29">
        <v>235</v>
      </c>
      <c r="AP680" s="29">
        <v>125</v>
      </c>
    </row>
    <row r="681" spans="1:42" x14ac:dyDescent="0.35">
      <c r="A681" s="44">
        <v>39953</v>
      </c>
      <c r="B681" s="48">
        <v>103720</v>
      </c>
      <c r="C681" s="48">
        <v>539</v>
      </c>
      <c r="D681" s="48">
        <v>0.34499999999999997</v>
      </c>
      <c r="E681" s="48">
        <v>8.16</v>
      </c>
      <c r="F681" s="48">
        <v>8.24</v>
      </c>
      <c r="G681" s="48">
        <v>16.64</v>
      </c>
      <c r="H681" s="34" t="s">
        <v>112</v>
      </c>
      <c r="I681" s="48">
        <v>1</v>
      </c>
      <c r="J681" s="48">
        <v>8</v>
      </c>
      <c r="K681" s="36">
        <v>86</v>
      </c>
      <c r="AO681" s="29">
        <v>235</v>
      </c>
      <c r="AP681" s="29">
        <v>125</v>
      </c>
    </row>
    <row r="682" spans="1:42" x14ac:dyDescent="0.35">
      <c r="A682" s="44">
        <v>39960</v>
      </c>
      <c r="B682" s="48">
        <v>101441</v>
      </c>
      <c r="C682" s="48">
        <v>546.9</v>
      </c>
      <c r="D682" s="48">
        <v>0.35</v>
      </c>
      <c r="E682" s="48">
        <v>7.44</v>
      </c>
      <c r="F682" s="48">
        <v>7.8</v>
      </c>
      <c r="G682" s="48">
        <v>21.97</v>
      </c>
      <c r="H682" s="34" t="s">
        <v>112</v>
      </c>
      <c r="I682" s="48">
        <v>0.03</v>
      </c>
      <c r="J682" s="48">
        <v>7.7</v>
      </c>
      <c r="K682" s="36">
        <v>275</v>
      </c>
      <c r="L682" s="45">
        <f>AVERAGE(K678:K682)</f>
        <v>204.4</v>
      </c>
      <c r="M682" s="46">
        <f>GEOMEAN(K678:K682)</f>
        <v>160.23126075066884</v>
      </c>
      <c r="N682" s="47" t="s">
        <v>501</v>
      </c>
      <c r="AO682" s="29">
        <v>235</v>
      </c>
      <c r="AP682" s="29">
        <v>125</v>
      </c>
    </row>
    <row r="683" spans="1:42" x14ac:dyDescent="0.35">
      <c r="A683" s="44">
        <v>39965</v>
      </c>
      <c r="B683" s="48">
        <v>102154</v>
      </c>
      <c r="C683" s="48">
        <v>549.1</v>
      </c>
      <c r="D683" s="48">
        <v>0.35139999999999999</v>
      </c>
      <c r="E683" s="48">
        <v>7.83</v>
      </c>
      <c r="F683" s="48">
        <v>7.83</v>
      </c>
      <c r="G683" s="48">
        <v>20.53</v>
      </c>
      <c r="H683" s="34" t="s">
        <v>112</v>
      </c>
      <c r="I683" s="48">
        <v>0.06</v>
      </c>
      <c r="J683" s="48">
        <v>7.5</v>
      </c>
      <c r="K683" s="36">
        <v>733</v>
      </c>
      <c r="AO683" s="29">
        <v>235</v>
      </c>
      <c r="AP683" s="29">
        <v>125</v>
      </c>
    </row>
    <row r="684" spans="1:42" x14ac:dyDescent="0.35">
      <c r="A684" s="44">
        <v>39973</v>
      </c>
      <c r="B684" s="48">
        <v>102321</v>
      </c>
      <c r="C684" s="48">
        <v>576.6</v>
      </c>
      <c r="D684" s="48">
        <v>0.36899999999999999</v>
      </c>
      <c r="E684" s="48">
        <v>7.72</v>
      </c>
      <c r="F684" s="48">
        <v>7.92</v>
      </c>
      <c r="G684" s="48">
        <v>21.25</v>
      </c>
      <c r="H684" s="34" t="s">
        <v>112</v>
      </c>
      <c r="I684" s="48">
        <v>0.27</v>
      </c>
      <c r="J684" s="48">
        <v>7.5</v>
      </c>
      <c r="K684" s="36">
        <v>275</v>
      </c>
      <c r="AO684" s="29">
        <v>235</v>
      </c>
      <c r="AP684" s="29">
        <v>125</v>
      </c>
    </row>
    <row r="685" spans="1:42" x14ac:dyDescent="0.35">
      <c r="A685" s="44">
        <v>39975</v>
      </c>
      <c r="B685" s="48">
        <v>91721</v>
      </c>
      <c r="C685" s="48">
        <v>344.2</v>
      </c>
      <c r="D685" s="48">
        <v>0.2203</v>
      </c>
      <c r="E685" s="48">
        <v>7.46</v>
      </c>
      <c r="F685" s="48">
        <v>7.87</v>
      </c>
      <c r="G685" s="48">
        <v>20.65</v>
      </c>
      <c r="H685" s="34" t="s">
        <v>112</v>
      </c>
      <c r="I685" s="48">
        <v>0.28999999999999998</v>
      </c>
      <c r="J685" s="48">
        <v>7.3</v>
      </c>
      <c r="K685" s="36">
        <v>24192</v>
      </c>
      <c r="AO685" s="29">
        <v>235</v>
      </c>
      <c r="AP685" s="29">
        <v>125</v>
      </c>
    </row>
    <row r="686" spans="1:42" x14ac:dyDescent="0.35">
      <c r="A686" s="44">
        <v>39979</v>
      </c>
      <c r="B686" s="48">
        <v>102544</v>
      </c>
      <c r="C686" s="48">
        <v>505</v>
      </c>
      <c r="D686" s="48">
        <v>0.32300000000000001</v>
      </c>
      <c r="E686" s="48">
        <v>7.96</v>
      </c>
      <c r="F686" s="48">
        <v>7.95</v>
      </c>
      <c r="G686" s="48">
        <v>22.15</v>
      </c>
      <c r="H686" s="34" t="s">
        <v>112</v>
      </c>
      <c r="I686" s="48">
        <v>0.1</v>
      </c>
      <c r="J686" s="48">
        <v>7.5</v>
      </c>
      <c r="K686" s="36">
        <v>605</v>
      </c>
      <c r="AO686" s="29">
        <v>235</v>
      </c>
      <c r="AP686" s="29">
        <v>125</v>
      </c>
    </row>
    <row r="687" spans="1:42" x14ac:dyDescent="0.35">
      <c r="A687" s="44">
        <v>39989</v>
      </c>
      <c r="B687" s="48">
        <v>92607</v>
      </c>
      <c r="C687" s="48">
        <v>521</v>
      </c>
      <c r="D687" s="48">
        <v>0.33339999999999997</v>
      </c>
      <c r="E687" s="48">
        <v>6.68</v>
      </c>
      <c r="F687" s="48">
        <v>7.96</v>
      </c>
      <c r="G687" s="48">
        <v>26.61</v>
      </c>
      <c r="H687" s="34" t="s">
        <v>112</v>
      </c>
      <c r="I687" s="48">
        <v>0.02</v>
      </c>
      <c r="J687" s="48">
        <v>7.7</v>
      </c>
      <c r="K687" s="36">
        <v>185</v>
      </c>
      <c r="L687" s="45">
        <f>AVERAGE(K683:K687)</f>
        <v>5198</v>
      </c>
      <c r="M687" s="46">
        <f>GEOMEAN(K683:K687)</f>
        <v>885.94570911024152</v>
      </c>
      <c r="N687" s="47" t="s">
        <v>502</v>
      </c>
      <c r="AO687" s="29">
        <v>235</v>
      </c>
      <c r="AP687" s="29">
        <v>125</v>
      </c>
    </row>
    <row r="688" spans="1:42" x14ac:dyDescent="0.35">
      <c r="A688" s="44">
        <v>39995</v>
      </c>
      <c r="B688" s="48">
        <v>100131</v>
      </c>
      <c r="C688" s="48">
        <v>607</v>
      </c>
      <c r="D688" s="48">
        <v>0.38900000000000001</v>
      </c>
      <c r="E688" s="48">
        <v>7.37</v>
      </c>
      <c r="F688" s="48">
        <v>7.8</v>
      </c>
      <c r="G688" s="48">
        <v>21.55</v>
      </c>
      <c r="H688" s="34" t="s">
        <v>112</v>
      </c>
      <c r="I688" s="48">
        <v>0.3</v>
      </c>
      <c r="J688" s="48">
        <v>7.6</v>
      </c>
      <c r="K688" s="36">
        <v>350</v>
      </c>
      <c r="AO688" s="29">
        <v>235</v>
      </c>
      <c r="AP688" s="29">
        <v>125</v>
      </c>
    </row>
    <row r="689" spans="1:42" x14ac:dyDescent="0.35">
      <c r="A689" s="44">
        <v>40000</v>
      </c>
      <c r="B689" s="48">
        <v>110051</v>
      </c>
      <c r="C689" s="48">
        <v>574</v>
      </c>
      <c r="D689" s="48">
        <v>0.36799999999999999</v>
      </c>
      <c r="E689" s="48">
        <v>6.43</v>
      </c>
      <c r="F689" s="48">
        <v>7.92</v>
      </c>
      <c r="G689" s="48">
        <v>22.7</v>
      </c>
      <c r="H689" s="34" t="s">
        <v>112</v>
      </c>
      <c r="I689" s="48">
        <v>0.4</v>
      </c>
      <c r="J689" s="48">
        <v>7.6</v>
      </c>
      <c r="K689" s="36">
        <v>350</v>
      </c>
      <c r="AO689" s="29">
        <v>235</v>
      </c>
      <c r="AP689" s="29">
        <v>125</v>
      </c>
    </row>
    <row r="690" spans="1:42" x14ac:dyDescent="0.35">
      <c r="A690" s="44">
        <v>40002</v>
      </c>
      <c r="B690" s="48">
        <v>110143</v>
      </c>
      <c r="C690" s="48">
        <v>614</v>
      </c>
      <c r="D690" s="48">
        <v>0.39300000000000002</v>
      </c>
      <c r="E690" s="48">
        <v>8.34</v>
      </c>
      <c r="F690" s="48">
        <v>7.94</v>
      </c>
      <c r="G690" s="48">
        <v>22.3</v>
      </c>
      <c r="H690" s="34" t="s">
        <v>112</v>
      </c>
      <c r="I690" s="48">
        <v>0.5</v>
      </c>
      <c r="J690" s="48">
        <v>7.6</v>
      </c>
      <c r="K690" s="36">
        <v>345</v>
      </c>
      <c r="O690" s="257">
        <v>1.9</v>
      </c>
      <c r="P690" s="257">
        <v>67.2</v>
      </c>
      <c r="Q690" s="264" t="s">
        <v>115</v>
      </c>
      <c r="R690" s="264" t="s">
        <v>115</v>
      </c>
      <c r="S690" s="264" t="s">
        <v>115</v>
      </c>
      <c r="T690" s="264" t="s">
        <v>115</v>
      </c>
      <c r="U690" s="264" t="s">
        <v>115</v>
      </c>
      <c r="V690" s="264" t="s">
        <v>115</v>
      </c>
      <c r="W690" s="264" t="s">
        <v>115</v>
      </c>
      <c r="X690" s="257">
        <v>42</v>
      </c>
      <c r="Y690" s="264" t="s">
        <v>115</v>
      </c>
      <c r="Z690" s="264">
        <v>0.77</v>
      </c>
      <c r="AA690" s="264" t="s">
        <v>115</v>
      </c>
      <c r="AB690" s="264">
        <v>35.1</v>
      </c>
      <c r="AC690" s="264" t="s">
        <v>115</v>
      </c>
      <c r="AD690" s="257">
        <v>271</v>
      </c>
      <c r="AE690" s="257" t="s">
        <v>115</v>
      </c>
      <c r="AO690" s="29">
        <v>235</v>
      </c>
      <c r="AP690" s="29">
        <v>125</v>
      </c>
    </row>
    <row r="691" spans="1:42" x14ac:dyDescent="0.35">
      <c r="A691" s="44">
        <v>40014</v>
      </c>
      <c r="B691" s="48">
        <v>100357</v>
      </c>
      <c r="C691" s="48">
        <v>623</v>
      </c>
      <c r="D691" s="48">
        <v>0.39900000000000002</v>
      </c>
      <c r="E691" s="48">
        <v>7.56</v>
      </c>
      <c r="F691" s="48">
        <v>7.86</v>
      </c>
      <c r="G691" s="48">
        <v>20.149999999999999</v>
      </c>
      <c r="H691" s="34" t="s">
        <v>112</v>
      </c>
      <c r="I691" s="48">
        <v>0.8</v>
      </c>
      <c r="J691" s="48">
        <v>7.6</v>
      </c>
      <c r="K691" s="36">
        <v>373</v>
      </c>
      <c r="AO691" s="29">
        <v>235</v>
      </c>
      <c r="AP691" s="29">
        <v>125</v>
      </c>
    </row>
    <row r="692" spans="1:42" x14ac:dyDescent="0.35">
      <c r="A692" s="44">
        <v>40016</v>
      </c>
      <c r="B692" s="48">
        <v>100417</v>
      </c>
      <c r="C692" s="48">
        <v>615</v>
      </c>
      <c r="D692" s="48">
        <v>0.39360000000000001</v>
      </c>
      <c r="E692" s="48">
        <v>7.5</v>
      </c>
      <c r="F692" s="48">
        <v>7.69</v>
      </c>
      <c r="G692" s="48">
        <v>21.05</v>
      </c>
      <c r="H692" s="34" t="s">
        <v>112</v>
      </c>
      <c r="I692" s="48">
        <v>0.54</v>
      </c>
      <c r="J692" s="48">
        <v>7.5</v>
      </c>
      <c r="K692" s="36">
        <v>6867</v>
      </c>
      <c r="L692" s="45">
        <f>AVERAGE(K688:K692)</f>
        <v>1657</v>
      </c>
      <c r="M692" s="46">
        <f>GEOMEAN(K688:K692)</f>
        <v>641.04159836006363</v>
      </c>
      <c r="N692" s="47" t="s">
        <v>503</v>
      </c>
      <c r="AO692" s="29">
        <v>235</v>
      </c>
      <c r="AP692" s="29">
        <v>125</v>
      </c>
    </row>
    <row r="693" spans="1:42" x14ac:dyDescent="0.35">
      <c r="A693" s="44">
        <v>40028</v>
      </c>
      <c r="B693" s="48">
        <v>100943</v>
      </c>
      <c r="C693" s="48">
        <v>613.5</v>
      </c>
      <c r="D693" s="48">
        <v>0.39269999999999999</v>
      </c>
      <c r="E693" s="48">
        <v>6.84</v>
      </c>
      <c r="F693" s="48">
        <v>7.91</v>
      </c>
      <c r="G693" s="48">
        <v>21.41</v>
      </c>
      <c r="H693" s="34" t="s">
        <v>112</v>
      </c>
      <c r="I693" s="48">
        <v>0.41</v>
      </c>
      <c r="J693" s="49">
        <v>8</v>
      </c>
      <c r="K693" s="36">
        <v>278</v>
      </c>
      <c r="AO693" s="29">
        <v>235</v>
      </c>
      <c r="AP693" s="29">
        <v>125</v>
      </c>
    </row>
    <row r="694" spans="1:42" x14ac:dyDescent="0.35">
      <c r="A694" s="44">
        <v>40031</v>
      </c>
      <c r="B694" s="48">
        <v>95328</v>
      </c>
      <c r="C694" s="48">
        <v>431.4</v>
      </c>
      <c r="D694" s="48">
        <v>0.27610000000000001</v>
      </c>
      <c r="E694" s="48">
        <v>7.95</v>
      </c>
      <c r="F694" s="48">
        <v>7.81</v>
      </c>
      <c r="G694" s="48">
        <v>22.13</v>
      </c>
      <c r="H694" s="34" t="s">
        <v>112</v>
      </c>
      <c r="I694" s="48">
        <v>0.82</v>
      </c>
      <c r="J694" s="48">
        <v>7.6</v>
      </c>
      <c r="K694" s="36">
        <v>2489</v>
      </c>
      <c r="AO694" s="29">
        <v>235</v>
      </c>
      <c r="AP694" s="29">
        <v>125</v>
      </c>
    </row>
    <row r="695" spans="1:42" x14ac:dyDescent="0.35">
      <c r="A695" s="44">
        <v>40043</v>
      </c>
      <c r="B695" s="48">
        <v>95332</v>
      </c>
      <c r="C695" s="48">
        <v>628.79999999999995</v>
      </c>
      <c r="D695" s="48">
        <v>0.40239999999999998</v>
      </c>
      <c r="E695" s="48">
        <v>5.33</v>
      </c>
      <c r="F695" s="48">
        <v>7.59</v>
      </c>
      <c r="G695" s="48">
        <v>23.96</v>
      </c>
      <c r="H695" s="34" t="s">
        <v>112</v>
      </c>
      <c r="I695" s="48">
        <v>0.43</v>
      </c>
      <c r="J695" s="49">
        <v>7.5</v>
      </c>
      <c r="K695" s="36">
        <v>275</v>
      </c>
      <c r="AO695" s="29">
        <v>235</v>
      </c>
      <c r="AP695" s="29">
        <v>125</v>
      </c>
    </row>
    <row r="696" spans="1:42" x14ac:dyDescent="0.35">
      <c r="A696" s="44">
        <v>40045</v>
      </c>
      <c r="B696" s="48">
        <v>101252</v>
      </c>
      <c r="C696" s="48">
        <v>530.1</v>
      </c>
      <c r="D696" s="48">
        <v>0.33929999999999999</v>
      </c>
      <c r="E696" s="48">
        <v>4.54</v>
      </c>
      <c r="F696" s="48">
        <v>7.72</v>
      </c>
      <c r="G696" s="48">
        <v>23.35</v>
      </c>
      <c r="H696" s="34" t="s">
        <v>112</v>
      </c>
      <c r="I696" s="48">
        <v>0.18</v>
      </c>
      <c r="J696" s="48">
        <v>7.6</v>
      </c>
      <c r="K696" s="36">
        <v>24192</v>
      </c>
      <c r="AO696" s="29">
        <v>235</v>
      </c>
      <c r="AP696" s="29">
        <v>125</v>
      </c>
    </row>
    <row r="697" spans="1:42" x14ac:dyDescent="0.35">
      <c r="A697" s="44">
        <v>40051</v>
      </c>
      <c r="B697" s="48">
        <v>103928</v>
      </c>
      <c r="C697" s="48">
        <v>671.7</v>
      </c>
      <c r="D697" s="48">
        <v>0.4299</v>
      </c>
      <c r="E697" s="48">
        <v>4.3600000000000003</v>
      </c>
      <c r="F697" s="48">
        <v>7.8</v>
      </c>
      <c r="G697" s="48">
        <v>20.56</v>
      </c>
      <c r="H697" s="34" t="s">
        <v>112</v>
      </c>
      <c r="I697" s="48">
        <v>0.69</v>
      </c>
      <c r="J697" s="48">
        <v>7.9</v>
      </c>
      <c r="K697" s="36">
        <v>441</v>
      </c>
      <c r="L697" s="45">
        <f>AVERAGE(K693:K697)</f>
        <v>5535</v>
      </c>
      <c r="M697" s="46">
        <f>GEOMEAN(K693:K697)</f>
        <v>1152.1328244719223</v>
      </c>
      <c r="N697" s="47" t="s">
        <v>504</v>
      </c>
      <c r="AO697" s="29">
        <v>235</v>
      </c>
      <c r="AP697" s="29">
        <v>125</v>
      </c>
    </row>
    <row r="698" spans="1:42" x14ac:dyDescent="0.35">
      <c r="A698" s="44">
        <v>40071</v>
      </c>
      <c r="B698" s="48">
        <v>101738</v>
      </c>
      <c r="C698" s="48">
        <v>683</v>
      </c>
      <c r="D698" s="48">
        <v>0.43709999999999999</v>
      </c>
      <c r="E698" s="48">
        <v>5.7</v>
      </c>
      <c r="F698" s="48">
        <v>7.76</v>
      </c>
      <c r="G698" s="48">
        <v>19.97</v>
      </c>
      <c r="H698" s="34" t="s">
        <v>112</v>
      </c>
      <c r="I698" s="48">
        <v>0.41</v>
      </c>
      <c r="J698" s="48">
        <v>7.8</v>
      </c>
      <c r="K698" s="36">
        <v>63</v>
      </c>
      <c r="AO698" s="29">
        <v>235</v>
      </c>
      <c r="AP698" s="29">
        <v>125</v>
      </c>
    </row>
    <row r="699" spans="1:42" x14ac:dyDescent="0.35">
      <c r="A699" s="44">
        <v>40073</v>
      </c>
      <c r="B699" s="48">
        <v>104347</v>
      </c>
      <c r="C699" s="48">
        <v>684.1</v>
      </c>
      <c r="D699" s="48">
        <v>0.43780000000000002</v>
      </c>
      <c r="E699" s="48">
        <v>5.56</v>
      </c>
      <c r="F699" s="48">
        <v>8.02</v>
      </c>
      <c r="G699" s="48">
        <v>18.38</v>
      </c>
      <c r="H699" s="34" t="s">
        <v>112</v>
      </c>
      <c r="I699" s="48">
        <v>0.34</v>
      </c>
      <c r="J699" s="48">
        <v>7.8</v>
      </c>
      <c r="K699" s="36">
        <v>146</v>
      </c>
      <c r="AO699" s="29">
        <v>235</v>
      </c>
      <c r="AP699" s="29">
        <v>125</v>
      </c>
    </row>
    <row r="700" spans="1:42" x14ac:dyDescent="0.35">
      <c r="A700" s="44">
        <v>40077</v>
      </c>
      <c r="B700" s="48">
        <v>103912</v>
      </c>
      <c r="C700" s="48">
        <v>641.20000000000005</v>
      </c>
      <c r="D700" s="48">
        <v>0.4103</v>
      </c>
      <c r="E700" s="48">
        <v>5.39</v>
      </c>
      <c r="F700" s="48">
        <v>7.87</v>
      </c>
      <c r="G700" s="48">
        <v>19.57</v>
      </c>
      <c r="H700" s="34" t="s">
        <v>112</v>
      </c>
      <c r="I700" s="48">
        <v>0.49</v>
      </c>
      <c r="J700" s="48">
        <v>7.9</v>
      </c>
      <c r="K700" s="36">
        <v>74</v>
      </c>
      <c r="AO700" s="29">
        <v>235</v>
      </c>
      <c r="AP700" s="29">
        <v>125</v>
      </c>
    </row>
    <row r="701" spans="1:42" x14ac:dyDescent="0.35">
      <c r="A701" s="44">
        <v>40080</v>
      </c>
      <c r="B701" s="48">
        <v>101405</v>
      </c>
      <c r="C701" s="48">
        <v>637.20000000000005</v>
      </c>
      <c r="D701" s="48">
        <v>0.4078</v>
      </c>
      <c r="E701" s="48">
        <v>5.36</v>
      </c>
      <c r="F701" s="48">
        <v>7.83</v>
      </c>
      <c r="G701" s="48">
        <v>20.96</v>
      </c>
      <c r="H701" s="34" t="s">
        <v>112</v>
      </c>
      <c r="I701" s="48">
        <v>0.35</v>
      </c>
      <c r="J701" s="48">
        <v>7.6</v>
      </c>
      <c r="K701" s="36">
        <v>933</v>
      </c>
      <c r="AO701" s="29">
        <v>235</v>
      </c>
      <c r="AP701" s="29">
        <v>125</v>
      </c>
    </row>
    <row r="702" spans="1:42" x14ac:dyDescent="0.35">
      <c r="A702" s="44">
        <v>40086</v>
      </c>
      <c r="B702" s="48">
        <v>101805</v>
      </c>
      <c r="C702" s="48">
        <v>625.6</v>
      </c>
      <c r="D702" s="48">
        <v>0.40039999999999998</v>
      </c>
      <c r="E702" s="48">
        <v>7.41</v>
      </c>
      <c r="F702" s="48">
        <v>7.55</v>
      </c>
      <c r="G702" s="48">
        <v>15.44</v>
      </c>
      <c r="H702" s="34" t="s">
        <v>112</v>
      </c>
      <c r="I702" s="48">
        <v>0.27</v>
      </c>
      <c r="J702" s="48">
        <v>7.5</v>
      </c>
      <c r="K702" s="36">
        <v>428</v>
      </c>
      <c r="L702" s="45">
        <f>AVERAGE(K698:K702)</f>
        <v>328.8</v>
      </c>
      <c r="M702" s="46">
        <f>GEOMEAN(K698:K702)</f>
        <v>193.57537423384701</v>
      </c>
      <c r="N702" s="47" t="s">
        <v>505</v>
      </c>
      <c r="AO702" s="29">
        <v>235</v>
      </c>
      <c r="AP702" s="29">
        <v>125</v>
      </c>
    </row>
    <row r="703" spans="1:42" x14ac:dyDescent="0.35">
      <c r="A703" s="44">
        <v>40087</v>
      </c>
      <c r="B703" s="48">
        <v>105126</v>
      </c>
      <c r="C703" s="48">
        <v>653.1</v>
      </c>
      <c r="D703" s="48">
        <v>0.41799999999999998</v>
      </c>
      <c r="E703" s="48">
        <v>8.1199999999999992</v>
      </c>
      <c r="F703" s="48">
        <v>7.58</v>
      </c>
      <c r="G703" s="48">
        <v>14.56</v>
      </c>
      <c r="H703" s="34" t="s">
        <v>112</v>
      </c>
      <c r="I703" s="48">
        <v>0.42</v>
      </c>
      <c r="J703" s="48">
        <v>7.6</v>
      </c>
      <c r="K703" s="36">
        <v>146</v>
      </c>
      <c r="AO703" s="29">
        <v>235</v>
      </c>
      <c r="AP703" s="29">
        <v>125</v>
      </c>
    </row>
    <row r="704" spans="1:42" x14ac:dyDescent="0.35">
      <c r="A704" s="44">
        <v>40092</v>
      </c>
      <c r="B704" s="48">
        <v>101248</v>
      </c>
      <c r="C704" s="48">
        <v>637.1</v>
      </c>
      <c r="D704" s="48">
        <v>0.40770000000000001</v>
      </c>
      <c r="E704" s="48">
        <v>7.42</v>
      </c>
      <c r="F704" s="48">
        <v>7.57</v>
      </c>
      <c r="G704" s="48">
        <v>13.54</v>
      </c>
      <c r="H704" s="34" t="s">
        <v>112</v>
      </c>
      <c r="I704" s="48">
        <v>0.02</v>
      </c>
      <c r="J704" s="48">
        <v>7.6</v>
      </c>
      <c r="K704" s="36">
        <v>85</v>
      </c>
      <c r="O704" s="257">
        <v>2</v>
      </c>
      <c r="P704" s="257">
        <v>74</v>
      </c>
      <c r="Q704" s="264" t="s">
        <v>115</v>
      </c>
      <c r="R704" s="264" t="s">
        <v>115</v>
      </c>
      <c r="S704" s="264" t="s">
        <v>115</v>
      </c>
      <c r="T704" s="264" t="s">
        <v>115</v>
      </c>
      <c r="U704" s="264" t="s">
        <v>115</v>
      </c>
      <c r="V704" s="264" t="s">
        <v>115</v>
      </c>
      <c r="W704" s="264" t="s">
        <v>115</v>
      </c>
      <c r="X704" s="257">
        <v>55</v>
      </c>
      <c r="Y704" s="264" t="s">
        <v>115</v>
      </c>
      <c r="Z704" s="264">
        <v>0.28999999999999998</v>
      </c>
      <c r="AA704" s="264" t="s">
        <v>115</v>
      </c>
      <c r="AB704" s="264" t="s">
        <v>115</v>
      </c>
      <c r="AC704" s="264" t="s">
        <v>115</v>
      </c>
      <c r="AD704" s="257">
        <v>253</v>
      </c>
      <c r="AE704" s="257" t="s">
        <v>506</v>
      </c>
      <c r="AO704" s="29">
        <v>235</v>
      </c>
      <c r="AP704" s="29">
        <v>125</v>
      </c>
    </row>
    <row r="705" spans="1:42" x14ac:dyDescent="0.35">
      <c r="A705" s="44">
        <v>40098</v>
      </c>
      <c r="B705" s="48">
        <v>103400</v>
      </c>
      <c r="C705" s="48">
        <v>577.20000000000005</v>
      </c>
      <c r="D705" s="48">
        <v>0.36940000000000001</v>
      </c>
      <c r="E705" s="48">
        <v>9.17</v>
      </c>
      <c r="F705" s="48">
        <v>7.91</v>
      </c>
      <c r="G705" s="48">
        <v>11.12</v>
      </c>
      <c r="H705" s="34" t="s">
        <v>112</v>
      </c>
      <c r="I705" s="48">
        <v>0.06</v>
      </c>
      <c r="J705" s="48">
        <v>7.5</v>
      </c>
      <c r="K705" s="36">
        <v>738</v>
      </c>
      <c r="AO705" s="29">
        <v>235</v>
      </c>
      <c r="AP705" s="29">
        <v>125</v>
      </c>
    </row>
    <row r="706" spans="1:42" x14ac:dyDescent="0.35">
      <c r="A706" s="44">
        <v>40107</v>
      </c>
      <c r="B706" s="48">
        <v>101219</v>
      </c>
      <c r="C706" s="48">
        <v>689</v>
      </c>
      <c r="D706" s="48">
        <v>0.441</v>
      </c>
      <c r="E706" s="48">
        <v>9.6</v>
      </c>
      <c r="F706" s="48">
        <v>7.36</v>
      </c>
      <c r="G706" s="48">
        <v>11.23</v>
      </c>
      <c r="H706" s="34" t="s">
        <v>112</v>
      </c>
      <c r="I706" s="48">
        <v>0.1</v>
      </c>
      <c r="J706" s="48">
        <v>7.7</v>
      </c>
      <c r="K706" s="36">
        <v>187</v>
      </c>
      <c r="AO706" s="29">
        <v>235</v>
      </c>
      <c r="AP706" s="29">
        <v>125</v>
      </c>
    </row>
    <row r="707" spans="1:42" x14ac:dyDescent="0.35">
      <c r="A707" s="44">
        <v>40115</v>
      </c>
      <c r="B707" s="48">
        <v>100821</v>
      </c>
      <c r="C707" s="48">
        <v>560</v>
      </c>
      <c r="D707" s="48">
        <v>0.35799999999999998</v>
      </c>
      <c r="E707" s="48">
        <v>10.58</v>
      </c>
      <c r="F707" s="48">
        <v>7.78</v>
      </c>
      <c r="G707" s="48">
        <v>12.6</v>
      </c>
      <c r="H707" s="34" t="s">
        <v>112</v>
      </c>
      <c r="I707" s="48">
        <v>0.3</v>
      </c>
      <c r="J707" s="48">
        <v>7.4</v>
      </c>
      <c r="K707" s="36">
        <v>206</v>
      </c>
      <c r="L707" s="45">
        <f>AVERAGE(K703:K707)</f>
        <v>272.39999999999998</v>
      </c>
      <c r="M707" s="46">
        <f>GEOMEAN(K703:K707)</f>
        <v>203.942338135044</v>
      </c>
      <c r="N707" s="47" t="s">
        <v>507</v>
      </c>
      <c r="AO707" s="29">
        <v>235</v>
      </c>
      <c r="AP707" s="29">
        <v>125</v>
      </c>
    </row>
    <row r="708" spans="1:42" x14ac:dyDescent="0.35">
      <c r="A708" s="44">
        <v>40119</v>
      </c>
      <c r="B708" s="48">
        <v>120519</v>
      </c>
      <c r="C708" s="48">
        <v>523</v>
      </c>
      <c r="D708" s="48">
        <v>0.33400000000000002</v>
      </c>
      <c r="E708" s="48">
        <v>12.42</v>
      </c>
      <c r="F708" s="48">
        <v>7.96</v>
      </c>
      <c r="G708" s="48">
        <v>11.07</v>
      </c>
      <c r="H708" s="34" t="s">
        <v>112</v>
      </c>
      <c r="I708" s="48">
        <v>0.5</v>
      </c>
      <c r="J708" s="49">
        <v>7.6</v>
      </c>
      <c r="K708" s="36">
        <v>259</v>
      </c>
      <c r="AO708" s="29">
        <v>235</v>
      </c>
      <c r="AP708" s="29">
        <v>125</v>
      </c>
    </row>
    <row r="709" spans="1:42" x14ac:dyDescent="0.35">
      <c r="A709" s="44">
        <v>40122</v>
      </c>
      <c r="B709" s="48">
        <v>102604</v>
      </c>
      <c r="C709" s="48">
        <v>450</v>
      </c>
      <c r="D709" s="48">
        <v>0.28799999999999998</v>
      </c>
      <c r="E709" s="48">
        <v>7.76</v>
      </c>
      <c r="F709" s="48">
        <v>7.85</v>
      </c>
      <c r="G709" s="48">
        <v>13.78</v>
      </c>
      <c r="H709" s="34" t="s">
        <v>112</v>
      </c>
      <c r="I709" s="48">
        <v>0.2</v>
      </c>
      <c r="J709" s="48">
        <v>7.7</v>
      </c>
      <c r="K709" s="36">
        <v>96</v>
      </c>
      <c r="AO709" s="29">
        <v>235</v>
      </c>
      <c r="AP709" s="29">
        <v>125</v>
      </c>
    </row>
    <row r="710" spans="1:42" x14ac:dyDescent="0.35">
      <c r="A710" s="44">
        <v>40127</v>
      </c>
      <c r="B710" s="48">
        <v>104453</v>
      </c>
      <c r="C710" s="48">
        <v>634</v>
      </c>
      <c r="D710" s="48">
        <v>0.40600000000000003</v>
      </c>
      <c r="E710" s="48">
        <v>9.7100000000000009</v>
      </c>
      <c r="F710" s="48">
        <v>7.79</v>
      </c>
      <c r="G710" s="48">
        <v>12.73</v>
      </c>
      <c r="H710" s="34" t="s">
        <v>112</v>
      </c>
      <c r="I710" s="48">
        <v>0.5</v>
      </c>
      <c r="J710" s="48">
        <v>7.9</v>
      </c>
      <c r="K710" s="36">
        <v>41</v>
      </c>
      <c r="AO710" s="29">
        <v>235</v>
      </c>
      <c r="AP710" s="29">
        <v>125</v>
      </c>
    </row>
    <row r="711" spans="1:42" x14ac:dyDescent="0.35">
      <c r="A711" s="44">
        <v>40133</v>
      </c>
      <c r="B711" s="48">
        <v>105604</v>
      </c>
      <c r="C711" s="48">
        <v>642.9</v>
      </c>
      <c r="D711" s="48">
        <v>0.41139999999999999</v>
      </c>
      <c r="E711" s="48">
        <v>8.84</v>
      </c>
      <c r="F711" s="48">
        <v>7.91</v>
      </c>
      <c r="G711" s="48">
        <v>10.36</v>
      </c>
      <c r="H711" s="34" t="s">
        <v>112</v>
      </c>
      <c r="I711" s="48">
        <v>0.31</v>
      </c>
      <c r="J711" s="48">
        <v>7.1</v>
      </c>
      <c r="K711" s="36">
        <v>161</v>
      </c>
      <c r="AO711" s="29">
        <v>235</v>
      </c>
      <c r="AP711" s="29">
        <v>125</v>
      </c>
    </row>
    <row r="712" spans="1:42" x14ac:dyDescent="0.35">
      <c r="A712" s="44">
        <v>40135</v>
      </c>
      <c r="B712" s="48">
        <v>100102</v>
      </c>
      <c r="C712" s="48">
        <v>587.6</v>
      </c>
      <c r="D712" s="48">
        <v>0.37609999999999999</v>
      </c>
      <c r="E712" s="48">
        <v>10.38</v>
      </c>
      <c r="F712" s="48">
        <v>7.79</v>
      </c>
      <c r="G712" s="48">
        <v>9.43</v>
      </c>
      <c r="H712" s="34" t="s">
        <v>112</v>
      </c>
      <c r="I712" s="48">
        <v>0.23</v>
      </c>
      <c r="J712" s="48">
        <v>7</v>
      </c>
      <c r="K712" s="36">
        <v>6488</v>
      </c>
      <c r="L712" s="45">
        <f>AVERAGE(K708:K712)</f>
        <v>1409</v>
      </c>
      <c r="M712" s="46">
        <f>GEOMEAN(K708:K712)</f>
        <v>254.36556284562414</v>
      </c>
      <c r="N712" s="47" t="s">
        <v>508</v>
      </c>
      <c r="AO712" s="29">
        <v>235</v>
      </c>
      <c r="AP712" s="29">
        <v>125</v>
      </c>
    </row>
    <row r="713" spans="1:42" x14ac:dyDescent="0.35">
      <c r="A713" s="44">
        <v>40148</v>
      </c>
      <c r="B713" s="48">
        <v>103304</v>
      </c>
      <c r="C713" s="48">
        <v>645.20000000000005</v>
      </c>
      <c r="D713" s="48">
        <v>0.41289999999999999</v>
      </c>
      <c r="E713" s="48">
        <v>11.12</v>
      </c>
      <c r="F713" s="48">
        <v>7.5</v>
      </c>
      <c r="G713" s="48">
        <v>6.47</v>
      </c>
      <c r="H713" s="34" t="s">
        <v>112</v>
      </c>
      <c r="I713" s="48">
        <v>0.21</v>
      </c>
      <c r="J713" s="48">
        <v>7.5</v>
      </c>
      <c r="K713" s="257">
        <v>135</v>
      </c>
      <c r="AO713" s="29">
        <v>235</v>
      </c>
      <c r="AP713" s="29">
        <v>125</v>
      </c>
    </row>
    <row r="714" spans="1:42" x14ac:dyDescent="0.35">
      <c r="A714" s="44">
        <v>40154</v>
      </c>
      <c r="B714" s="48">
        <v>110850</v>
      </c>
      <c r="C714" s="48">
        <v>575.70000000000005</v>
      </c>
      <c r="D714" s="48">
        <v>0.36849999999999999</v>
      </c>
      <c r="E714" s="48">
        <v>18.09</v>
      </c>
      <c r="F714" s="48">
        <v>8.1199999999999992</v>
      </c>
      <c r="G714" s="48">
        <v>3.48</v>
      </c>
      <c r="H714" s="34" t="s">
        <v>112</v>
      </c>
      <c r="I714" s="48">
        <v>0.01</v>
      </c>
      <c r="J714" s="48">
        <v>7.6</v>
      </c>
      <c r="K714" s="36">
        <v>146</v>
      </c>
      <c r="AO714" s="29">
        <v>235</v>
      </c>
      <c r="AP714" s="29">
        <v>125</v>
      </c>
    </row>
    <row r="715" spans="1:42" x14ac:dyDescent="0.35">
      <c r="A715" s="44">
        <v>40157</v>
      </c>
      <c r="B715" s="48">
        <v>102946</v>
      </c>
      <c r="C715" s="48">
        <v>529.29999999999995</v>
      </c>
      <c r="D715" s="48">
        <v>0.33879999999999999</v>
      </c>
      <c r="E715" s="48">
        <v>10.73</v>
      </c>
      <c r="F715" s="48">
        <v>7.96</v>
      </c>
      <c r="G715" s="48">
        <v>3.16</v>
      </c>
      <c r="H715" s="34" t="s">
        <v>112</v>
      </c>
      <c r="I715" s="48">
        <v>0.44</v>
      </c>
      <c r="J715" s="48">
        <v>7.4</v>
      </c>
      <c r="K715" s="36">
        <v>1046</v>
      </c>
      <c r="AO715" s="29">
        <v>235</v>
      </c>
      <c r="AP715" s="29">
        <v>125</v>
      </c>
    </row>
    <row r="716" spans="1:42" x14ac:dyDescent="0.35">
      <c r="A716" s="44">
        <v>40161</v>
      </c>
      <c r="B716" s="48">
        <v>103440</v>
      </c>
      <c r="C716" s="48">
        <v>533.6</v>
      </c>
      <c r="D716" s="48">
        <v>0.34150000000000003</v>
      </c>
      <c r="E716" s="48">
        <v>13.09</v>
      </c>
      <c r="F716" s="48">
        <v>8.11</v>
      </c>
      <c r="G716" s="48">
        <v>3.42</v>
      </c>
      <c r="H716" s="34" t="s">
        <v>112</v>
      </c>
      <c r="I716" s="48">
        <v>0.23</v>
      </c>
      <c r="J716" s="48">
        <v>7.4</v>
      </c>
      <c r="K716" s="36">
        <v>620</v>
      </c>
      <c r="AO716" s="29">
        <v>235</v>
      </c>
      <c r="AP716" s="29">
        <v>125</v>
      </c>
    </row>
    <row r="717" spans="1:42" x14ac:dyDescent="0.35">
      <c r="A717" s="44">
        <v>40164</v>
      </c>
      <c r="B717" s="48">
        <v>102825</v>
      </c>
      <c r="C717" s="48">
        <v>569.6</v>
      </c>
      <c r="D717" s="48">
        <v>0.36459999999999998</v>
      </c>
      <c r="E717" s="48">
        <v>11.47</v>
      </c>
      <c r="F717" s="48">
        <v>8.17</v>
      </c>
      <c r="G717" s="48">
        <v>2.02</v>
      </c>
      <c r="H717" s="34" t="s">
        <v>112</v>
      </c>
      <c r="I717" s="48">
        <v>0.14000000000000001</v>
      </c>
      <c r="J717" s="48">
        <v>7.3</v>
      </c>
      <c r="K717" s="36">
        <v>161</v>
      </c>
      <c r="L717" s="45">
        <f>AVERAGE(K713:K717)</f>
        <v>421.6</v>
      </c>
      <c r="M717" s="46">
        <f>GEOMEAN(K713:K717)</f>
        <v>290.19316212958034</v>
      </c>
      <c r="N717" s="47" t="s">
        <v>509</v>
      </c>
      <c r="AO717" s="29">
        <v>235</v>
      </c>
      <c r="AP717" s="29">
        <v>125</v>
      </c>
    </row>
    <row r="718" spans="1:42" x14ac:dyDescent="0.35">
      <c r="A718" s="44">
        <v>40184</v>
      </c>
      <c r="B718" s="48">
        <v>104520</v>
      </c>
      <c r="C718" s="48">
        <v>593.4</v>
      </c>
      <c r="D718" s="48">
        <v>0.37980000000000003</v>
      </c>
      <c r="E718" s="48">
        <v>12.51</v>
      </c>
      <c r="F718" s="48">
        <v>7.33</v>
      </c>
      <c r="G718" s="48">
        <v>0.97</v>
      </c>
      <c r="H718" s="34" t="s">
        <v>112</v>
      </c>
      <c r="I718" s="48">
        <v>0.33</v>
      </c>
      <c r="J718" s="48">
        <v>7.5</v>
      </c>
      <c r="K718" s="36">
        <v>31</v>
      </c>
      <c r="AO718" s="29">
        <v>235</v>
      </c>
      <c r="AP718" s="29">
        <v>125</v>
      </c>
    </row>
    <row r="719" spans="1:42" x14ac:dyDescent="0.35">
      <c r="A719" s="44">
        <v>40189</v>
      </c>
      <c r="B719" s="48">
        <v>105321</v>
      </c>
      <c r="C719" s="48">
        <v>657.5</v>
      </c>
      <c r="D719" s="48">
        <v>0.42080000000000001</v>
      </c>
      <c r="E719" s="48">
        <v>13.97</v>
      </c>
      <c r="F719" s="48">
        <v>7.58</v>
      </c>
      <c r="G719" s="48">
        <v>0.21</v>
      </c>
      <c r="H719" s="34" t="s">
        <v>112</v>
      </c>
      <c r="I719" s="48">
        <v>0.28000000000000003</v>
      </c>
      <c r="J719" s="48">
        <v>7.3</v>
      </c>
      <c r="K719" s="36">
        <v>20</v>
      </c>
      <c r="AO719" s="29">
        <v>235</v>
      </c>
      <c r="AP719" s="29">
        <v>125</v>
      </c>
    </row>
    <row r="720" spans="1:42" x14ac:dyDescent="0.35">
      <c r="A720" s="44">
        <v>40192</v>
      </c>
      <c r="B720" s="48">
        <v>103755</v>
      </c>
      <c r="C720" s="48">
        <v>690.4</v>
      </c>
      <c r="D720" s="48">
        <v>0.44190000000000002</v>
      </c>
      <c r="E720" s="48">
        <v>11.79</v>
      </c>
      <c r="F720" s="48">
        <v>7.9</v>
      </c>
      <c r="G720" s="48">
        <v>1.1100000000000001</v>
      </c>
      <c r="H720" s="34" t="s">
        <v>112</v>
      </c>
      <c r="I720" s="48">
        <v>0.23</v>
      </c>
      <c r="J720" s="48">
        <v>7.8</v>
      </c>
      <c r="K720" s="36">
        <v>31</v>
      </c>
      <c r="AO720" s="29">
        <v>235</v>
      </c>
      <c r="AP720" s="29">
        <v>125</v>
      </c>
    </row>
    <row r="721" spans="1:42" x14ac:dyDescent="0.35">
      <c r="A721" s="44">
        <v>40198</v>
      </c>
      <c r="B721" s="48">
        <v>111920</v>
      </c>
      <c r="C721" s="48">
        <v>697.2</v>
      </c>
      <c r="D721" s="48">
        <v>0.44619999999999999</v>
      </c>
      <c r="E721" s="48">
        <v>13.51</v>
      </c>
      <c r="F721" s="48">
        <v>8.09</v>
      </c>
      <c r="G721" s="48">
        <v>2.2000000000000002</v>
      </c>
      <c r="H721" s="34" t="s">
        <v>112</v>
      </c>
      <c r="I721" s="48">
        <v>0.61</v>
      </c>
      <c r="J721" s="48">
        <v>7.7</v>
      </c>
      <c r="K721" s="36">
        <v>10</v>
      </c>
      <c r="AO721" s="29">
        <v>235</v>
      </c>
      <c r="AP721" s="29">
        <v>125</v>
      </c>
    </row>
    <row r="722" spans="1:42" x14ac:dyDescent="0.35">
      <c r="A722" s="44">
        <v>40205</v>
      </c>
      <c r="B722" s="48">
        <v>104158</v>
      </c>
      <c r="C722" s="48">
        <v>673.2</v>
      </c>
      <c r="D722" s="48">
        <v>0.43090000000000001</v>
      </c>
      <c r="E722" s="48">
        <v>15.01</v>
      </c>
      <c r="F722" s="48">
        <v>8.02</v>
      </c>
      <c r="G722" s="48">
        <v>1.22</v>
      </c>
      <c r="H722" s="34" t="s">
        <v>112</v>
      </c>
      <c r="I722" s="48">
        <v>0.13</v>
      </c>
      <c r="J722" s="49">
        <v>7.3</v>
      </c>
      <c r="K722" s="36">
        <v>20</v>
      </c>
      <c r="L722" s="45">
        <f>AVERAGE(K718:K722)</f>
        <v>22.4</v>
      </c>
      <c r="M722" s="46">
        <f>GEOMEAN(K718:K722)</f>
        <v>20.747065392644174</v>
      </c>
      <c r="N722" s="47" t="s">
        <v>510</v>
      </c>
      <c r="AO722" s="29">
        <v>235</v>
      </c>
      <c r="AP722" s="29">
        <v>125</v>
      </c>
    </row>
    <row r="723" spans="1:42" x14ac:dyDescent="0.35">
      <c r="A723" s="44">
        <v>40211</v>
      </c>
      <c r="B723" s="48">
        <v>103501</v>
      </c>
      <c r="C723" s="48">
        <v>683.3</v>
      </c>
      <c r="D723" s="48">
        <v>0.43730000000000002</v>
      </c>
      <c r="E723" s="48">
        <v>13.09</v>
      </c>
      <c r="F723" s="48">
        <v>8.11</v>
      </c>
      <c r="G723" s="48">
        <v>2.74</v>
      </c>
      <c r="H723" s="34" t="s">
        <v>112</v>
      </c>
      <c r="I723" s="48">
        <v>0.03</v>
      </c>
      <c r="J723" s="48">
        <v>6.9</v>
      </c>
      <c r="K723" s="36">
        <v>41</v>
      </c>
      <c r="AO723" s="29">
        <v>235</v>
      </c>
      <c r="AP723" s="29">
        <v>125</v>
      </c>
    </row>
    <row r="724" spans="1:42" x14ac:dyDescent="0.35">
      <c r="A724" s="44">
        <v>40217</v>
      </c>
      <c r="B724" s="48">
        <v>101237</v>
      </c>
      <c r="C724" s="48">
        <v>766</v>
      </c>
      <c r="D724" s="48">
        <v>0.49030000000000001</v>
      </c>
      <c r="E724" s="48">
        <v>13.26</v>
      </c>
      <c r="F724" s="48">
        <v>8.17</v>
      </c>
      <c r="G724" s="48">
        <v>0.38</v>
      </c>
      <c r="H724" s="34" t="s">
        <v>112</v>
      </c>
      <c r="I724" s="48">
        <v>0.18</v>
      </c>
      <c r="J724" s="48">
        <v>7.6</v>
      </c>
      <c r="K724" s="36">
        <v>31</v>
      </c>
      <c r="AO724" s="29">
        <v>235</v>
      </c>
      <c r="AP724" s="29">
        <v>125</v>
      </c>
    </row>
    <row r="725" spans="1:42" x14ac:dyDescent="0.35">
      <c r="A725" s="44">
        <v>40227</v>
      </c>
      <c r="B725" s="48">
        <v>111027</v>
      </c>
      <c r="C725" s="48">
        <v>783.7</v>
      </c>
      <c r="D725" s="48">
        <v>0.50160000000000005</v>
      </c>
      <c r="E725" s="48">
        <v>13.08</v>
      </c>
      <c r="F725" s="48">
        <v>8.1999999999999993</v>
      </c>
      <c r="G725" s="48">
        <v>3.68</v>
      </c>
      <c r="H725" s="34" t="s">
        <v>112</v>
      </c>
      <c r="I725" s="48">
        <v>0.3</v>
      </c>
      <c r="J725" s="48">
        <v>7.6</v>
      </c>
      <c r="K725" s="36">
        <v>31</v>
      </c>
      <c r="AO725" s="29">
        <v>235</v>
      </c>
      <c r="AP725" s="29">
        <v>125</v>
      </c>
    </row>
    <row r="726" spans="1:42" x14ac:dyDescent="0.35">
      <c r="A726" s="44">
        <v>40231</v>
      </c>
      <c r="B726" s="48">
        <v>104125</v>
      </c>
      <c r="C726" s="48">
        <v>951</v>
      </c>
      <c r="D726" s="48">
        <v>0.60799999999999998</v>
      </c>
      <c r="E726" s="48">
        <v>12.47</v>
      </c>
      <c r="F726" s="48">
        <v>7.93</v>
      </c>
      <c r="G726" s="48">
        <v>4.03</v>
      </c>
      <c r="H726" s="34" t="s">
        <v>112</v>
      </c>
      <c r="I726" s="48">
        <v>0.5</v>
      </c>
      <c r="J726" s="48">
        <v>7.5</v>
      </c>
      <c r="K726" s="36">
        <v>1017</v>
      </c>
      <c r="AO726" s="29">
        <v>235</v>
      </c>
      <c r="AP726" s="29">
        <v>125</v>
      </c>
    </row>
    <row r="727" spans="1:42" x14ac:dyDescent="0.35">
      <c r="A727" s="44">
        <v>40233</v>
      </c>
      <c r="B727" s="48">
        <v>103416</v>
      </c>
      <c r="C727" s="48">
        <v>759.8</v>
      </c>
      <c r="D727" s="48">
        <v>0.48630000000000001</v>
      </c>
      <c r="E727" s="48">
        <v>13.71</v>
      </c>
      <c r="F727" s="48">
        <v>8.31</v>
      </c>
      <c r="G727" s="48">
        <v>2.19</v>
      </c>
      <c r="H727" s="34" t="s">
        <v>112</v>
      </c>
      <c r="I727" s="48">
        <v>0.32</v>
      </c>
      <c r="J727" s="48">
        <v>7.6</v>
      </c>
      <c r="K727" s="36">
        <v>52</v>
      </c>
      <c r="L727" s="45">
        <f>AVERAGE(K723:K727)</f>
        <v>234.4</v>
      </c>
      <c r="M727" s="46">
        <f>GEOMEAN(K723:K727)</f>
        <v>73.074576682399268</v>
      </c>
      <c r="N727" s="47" t="s">
        <v>114</v>
      </c>
      <c r="AO727" s="29">
        <v>235</v>
      </c>
      <c r="AP727" s="29">
        <v>125</v>
      </c>
    </row>
    <row r="728" spans="1:42" x14ac:dyDescent="0.35">
      <c r="A728" s="44">
        <v>40239</v>
      </c>
      <c r="B728" s="48">
        <v>102822</v>
      </c>
      <c r="C728" s="48">
        <v>718</v>
      </c>
      <c r="D728" s="48">
        <v>0.45900000000000002</v>
      </c>
      <c r="E728" s="48">
        <v>16.190000000000001</v>
      </c>
      <c r="F728" s="48">
        <v>8.0299999999999994</v>
      </c>
      <c r="G728" s="48">
        <v>3.38</v>
      </c>
      <c r="H728" s="34" t="s">
        <v>112</v>
      </c>
      <c r="I728" s="48">
        <v>0.1</v>
      </c>
      <c r="J728" s="48">
        <v>7.6</v>
      </c>
      <c r="K728" s="36">
        <v>10</v>
      </c>
      <c r="O728" s="264" t="s">
        <v>115</v>
      </c>
      <c r="P728" s="264">
        <v>73.099999999999994</v>
      </c>
      <c r="Q728" s="264" t="s">
        <v>115</v>
      </c>
      <c r="R728" s="264" t="s">
        <v>115</v>
      </c>
      <c r="S728" s="264" t="s">
        <v>115</v>
      </c>
      <c r="T728" s="264" t="s">
        <v>115</v>
      </c>
      <c r="U728" s="264" t="s">
        <v>115</v>
      </c>
      <c r="V728" s="264" t="s">
        <v>115</v>
      </c>
      <c r="W728" s="264" t="s">
        <v>115</v>
      </c>
      <c r="X728" s="264">
        <v>91.5</v>
      </c>
      <c r="Y728" s="264" t="s">
        <v>115</v>
      </c>
      <c r="Z728" s="264">
        <v>1.8</v>
      </c>
      <c r="AA728" s="264" t="s">
        <v>115</v>
      </c>
      <c r="AB728" s="264">
        <v>46.4</v>
      </c>
      <c r="AC728" s="264" t="s">
        <v>115</v>
      </c>
      <c r="AD728" s="264">
        <v>298</v>
      </c>
      <c r="AE728" s="264" t="s">
        <v>115</v>
      </c>
      <c r="AF728" s="264"/>
      <c r="AG728" s="264"/>
      <c r="AO728" s="29">
        <v>235</v>
      </c>
      <c r="AP728" s="29">
        <v>125</v>
      </c>
    </row>
    <row r="729" spans="1:42" x14ac:dyDescent="0.35">
      <c r="A729" s="44">
        <v>40241</v>
      </c>
      <c r="B729" s="48">
        <v>103251</v>
      </c>
      <c r="C729" s="48">
        <v>690</v>
      </c>
      <c r="D729" s="48">
        <v>0.442</v>
      </c>
      <c r="E729" s="48">
        <v>12.57</v>
      </c>
      <c r="F729" s="48">
        <v>8.16</v>
      </c>
      <c r="G729" s="48">
        <v>3.52</v>
      </c>
      <c r="H729" s="34" t="s">
        <v>112</v>
      </c>
      <c r="I729" s="48">
        <v>0.1</v>
      </c>
      <c r="J729" s="48">
        <v>7.9</v>
      </c>
      <c r="K729" s="36">
        <v>40</v>
      </c>
      <c r="AO729" s="29">
        <v>235</v>
      </c>
      <c r="AP729" s="29">
        <v>125</v>
      </c>
    </row>
    <row r="730" spans="1:42" x14ac:dyDescent="0.35">
      <c r="A730" s="44">
        <v>40252</v>
      </c>
      <c r="B730" s="48">
        <v>101703</v>
      </c>
      <c r="C730" s="48">
        <v>609</v>
      </c>
      <c r="D730" s="48">
        <v>0.39</v>
      </c>
      <c r="E730" s="48">
        <v>12.08</v>
      </c>
      <c r="F730" s="48">
        <v>8.16</v>
      </c>
      <c r="G730" s="48">
        <v>5.67</v>
      </c>
      <c r="H730" s="34" t="s">
        <v>112</v>
      </c>
      <c r="I730" s="48">
        <v>0.2</v>
      </c>
      <c r="J730" s="48">
        <v>7.6</v>
      </c>
      <c r="K730" s="36">
        <v>146</v>
      </c>
      <c r="AO730" s="29">
        <v>235</v>
      </c>
      <c r="AP730" s="29">
        <v>125</v>
      </c>
    </row>
    <row r="731" spans="1:42" x14ac:dyDescent="0.35">
      <c r="A731" s="44">
        <v>40262</v>
      </c>
      <c r="B731" s="48">
        <v>100328</v>
      </c>
      <c r="C731" s="48">
        <v>569.5</v>
      </c>
      <c r="D731" s="48">
        <v>0.36449999999999999</v>
      </c>
      <c r="E731" s="48">
        <v>8.4</v>
      </c>
      <c r="F731" s="48">
        <v>7.5</v>
      </c>
      <c r="G731" s="48">
        <v>10.81</v>
      </c>
      <c r="H731" s="34" t="s">
        <v>112</v>
      </c>
      <c r="I731" s="48">
        <v>0.11</v>
      </c>
      <c r="J731" s="48">
        <v>6.8</v>
      </c>
      <c r="K731" s="36">
        <v>63</v>
      </c>
      <c r="AO731" s="29">
        <v>235</v>
      </c>
      <c r="AP731" s="29">
        <v>125</v>
      </c>
    </row>
    <row r="732" spans="1:42" x14ac:dyDescent="0.35">
      <c r="A732" s="44">
        <v>40268</v>
      </c>
      <c r="B732" s="48">
        <v>101336</v>
      </c>
      <c r="C732" s="48">
        <v>568.1</v>
      </c>
      <c r="D732" s="48">
        <v>0.36359999999999998</v>
      </c>
      <c r="E732" s="48">
        <v>10.78</v>
      </c>
      <c r="F732" s="48">
        <v>7.57</v>
      </c>
      <c r="G732" s="48">
        <v>9.52</v>
      </c>
      <c r="H732" s="34" t="s">
        <v>112</v>
      </c>
      <c r="I732" s="48">
        <v>0</v>
      </c>
      <c r="J732" s="48">
        <v>7.2</v>
      </c>
      <c r="K732" s="36">
        <v>31</v>
      </c>
      <c r="L732" s="45">
        <f>AVERAGE(K728:K732)</f>
        <v>58</v>
      </c>
      <c r="M732" s="46">
        <f>GEOMEAN(K728:K732)</f>
        <v>40.871729751555172</v>
      </c>
      <c r="N732" s="47" t="s">
        <v>116</v>
      </c>
      <c r="AO732" s="29">
        <v>235</v>
      </c>
      <c r="AP732" s="29">
        <v>125</v>
      </c>
    </row>
    <row r="733" spans="1:42" x14ac:dyDescent="0.35">
      <c r="A733" s="44">
        <v>40273</v>
      </c>
      <c r="B733" s="48">
        <v>104450</v>
      </c>
      <c r="C733" s="48">
        <v>599.1</v>
      </c>
      <c r="D733" s="48">
        <v>0.38340000000000002</v>
      </c>
      <c r="E733" s="48">
        <v>10.09</v>
      </c>
      <c r="F733" s="48">
        <v>8.1300000000000008</v>
      </c>
      <c r="G733" s="48">
        <v>14.43</v>
      </c>
      <c r="H733" s="34" t="s">
        <v>112</v>
      </c>
      <c r="I733" s="48">
        <v>0.09</v>
      </c>
      <c r="J733" s="48">
        <v>7.3</v>
      </c>
      <c r="K733" s="36">
        <v>41</v>
      </c>
      <c r="AO733" s="29">
        <v>235</v>
      </c>
      <c r="AP733" s="29">
        <v>125</v>
      </c>
    </row>
    <row r="734" spans="1:42" x14ac:dyDescent="0.35">
      <c r="A734" s="44">
        <v>40276</v>
      </c>
      <c r="B734" s="48">
        <v>102602</v>
      </c>
      <c r="C734" s="48">
        <v>564.1</v>
      </c>
      <c r="D734" s="48">
        <v>0.36099999999999999</v>
      </c>
      <c r="E734" s="48">
        <v>9</v>
      </c>
      <c r="F734" s="48">
        <v>8.09</v>
      </c>
      <c r="G734" s="48">
        <v>13.74</v>
      </c>
      <c r="H734" s="34" t="s">
        <v>112</v>
      </c>
      <c r="I734" s="48">
        <v>0.27</v>
      </c>
      <c r="J734" s="48">
        <v>7.7</v>
      </c>
      <c r="K734" s="36">
        <v>7701</v>
      </c>
      <c r="AO734" s="29">
        <v>235</v>
      </c>
      <c r="AP734" s="29">
        <v>125</v>
      </c>
    </row>
    <row r="735" spans="1:42" x14ac:dyDescent="0.35">
      <c r="A735" s="44">
        <v>40282</v>
      </c>
      <c r="B735" s="48">
        <v>103203</v>
      </c>
      <c r="C735" s="48">
        <v>431.2</v>
      </c>
      <c r="D735" s="48">
        <v>0.27600000000000002</v>
      </c>
      <c r="E735" s="48">
        <v>9.6</v>
      </c>
      <c r="F735" s="48">
        <v>8.1</v>
      </c>
      <c r="G735" s="48">
        <v>16.54</v>
      </c>
      <c r="H735" s="34" t="s">
        <v>112</v>
      </c>
      <c r="I735" s="48">
        <v>0.8</v>
      </c>
      <c r="J735" s="48">
        <v>7.7</v>
      </c>
      <c r="K735" s="36">
        <v>135</v>
      </c>
      <c r="AO735" s="29">
        <v>235</v>
      </c>
      <c r="AP735" s="29">
        <v>125</v>
      </c>
    </row>
    <row r="736" spans="1:42" x14ac:dyDescent="0.35">
      <c r="A736" s="44">
        <v>40283</v>
      </c>
      <c r="B736" s="48">
        <v>103857</v>
      </c>
      <c r="C736" s="48">
        <v>588.29999999999995</v>
      </c>
      <c r="D736" s="48">
        <v>0.3765</v>
      </c>
      <c r="E736" s="48">
        <v>7.65</v>
      </c>
      <c r="F736" s="48">
        <v>8.02</v>
      </c>
      <c r="G736" s="48">
        <v>18.03</v>
      </c>
      <c r="H736" s="34" t="s">
        <v>112</v>
      </c>
      <c r="I736" s="48">
        <v>0.66</v>
      </c>
      <c r="J736" s="48">
        <v>7.6</v>
      </c>
      <c r="K736" s="36">
        <v>98</v>
      </c>
      <c r="AO736" s="29">
        <v>235</v>
      </c>
      <c r="AP736" s="29">
        <v>125</v>
      </c>
    </row>
    <row r="737" spans="1:42" x14ac:dyDescent="0.35">
      <c r="A737" s="44">
        <v>40294</v>
      </c>
      <c r="B737" s="48">
        <v>103606</v>
      </c>
      <c r="C737" s="48">
        <v>593</v>
      </c>
      <c r="D737" s="48">
        <v>0.3795</v>
      </c>
      <c r="E737" s="48">
        <v>8.52</v>
      </c>
      <c r="F737" s="48">
        <v>7.83</v>
      </c>
      <c r="G737" s="48">
        <v>14.83</v>
      </c>
      <c r="H737" s="34" t="s">
        <v>112</v>
      </c>
      <c r="I737" s="48">
        <v>0.62</v>
      </c>
      <c r="J737" s="48">
        <v>7.1</v>
      </c>
      <c r="K737" s="36">
        <v>860</v>
      </c>
      <c r="L737" s="45">
        <f>AVERAGE(K733:K737)</f>
        <v>1767</v>
      </c>
      <c r="M737" s="46">
        <f>GEOMEAN(K733:K737)</f>
        <v>324.39776627972168</v>
      </c>
      <c r="N737" s="47" t="s">
        <v>117</v>
      </c>
      <c r="AO737" s="29">
        <v>235</v>
      </c>
      <c r="AP737" s="29">
        <v>125</v>
      </c>
    </row>
    <row r="738" spans="1:42" x14ac:dyDescent="0.35">
      <c r="A738" s="44">
        <v>40310</v>
      </c>
      <c r="B738" s="48">
        <v>102902</v>
      </c>
      <c r="C738" s="48">
        <v>539.1</v>
      </c>
      <c r="D738" s="48">
        <v>0.34499999999999997</v>
      </c>
      <c r="E738" s="48">
        <v>7.61</v>
      </c>
      <c r="F738" s="48">
        <v>7.91</v>
      </c>
      <c r="G738" s="48">
        <v>16.23</v>
      </c>
      <c r="H738" s="34" t="s">
        <v>112</v>
      </c>
      <c r="I738" s="48">
        <v>7.0000000000000007E-2</v>
      </c>
      <c r="J738" s="48">
        <v>7.8</v>
      </c>
      <c r="K738" s="36">
        <v>24192</v>
      </c>
      <c r="AO738" s="29">
        <v>235</v>
      </c>
      <c r="AP738" s="29">
        <v>125</v>
      </c>
    </row>
    <row r="739" spans="1:42" x14ac:dyDescent="0.35">
      <c r="A739" s="44">
        <v>40315</v>
      </c>
      <c r="B739" s="48">
        <v>104449</v>
      </c>
      <c r="C739" s="48">
        <v>247.5</v>
      </c>
      <c r="D739" s="48">
        <v>0.15840000000000001</v>
      </c>
      <c r="E739" s="48">
        <v>8.48</v>
      </c>
      <c r="F739" s="48">
        <v>7.82</v>
      </c>
      <c r="G739" s="48">
        <v>16.78</v>
      </c>
      <c r="H739" s="34" t="s">
        <v>112</v>
      </c>
      <c r="I739" s="48">
        <v>0.21</v>
      </c>
      <c r="J739" s="48">
        <v>7</v>
      </c>
      <c r="K739" s="36">
        <v>63</v>
      </c>
      <c r="AO739" s="29">
        <v>235</v>
      </c>
      <c r="AP739" s="29">
        <v>125</v>
      </c>
    </row>
    <row r="740" spans="1:42" x14ac:dyDescent="0.35">
      <c r="A740" s="44">
        <v>40317</v>
      </c>
      <c r="B740" s="48">
        <v>101510</v>
      </c>
      <c r="C740" s="48">
        <v>587.5</v>
      </c>
      <c r="D740" s="48">
        <v>0.376</v>
      </c>
      <c r="E740" s="48">
        <v>9.08</v>
      </c>
      <c r="F740" s="48">
        <v>7.94</v>
      </c>
      <c r="G740" s="48">
        <v>16.37</v>
      </c>
      <c r="H740" s="34" t="s">
        <v>112</v>
      </c>
      <c r="I740" s="48">
        <v>0.06</v>
      </c>
      <c r="J740" s="48">
        <v>7.2</v>
      </c>
      <c r="K740" s="36">
        <v>464</v>
      </c>
      <c r="AO740" s="29">
        <v>235</v>
      </c>
      <c r="AP740" s="29">
        <v>125</v>
      </c>
    </row>
    <row r="741" spans="1:42" x14ac:dyDescent="0.35">
      <c r="A741" s="44">
        <v>40324</v>
      </c>
      <c r="B741" s="48">
        <v>101836</v>
      </c>
      <c r="C741" s="48">
        <v>610</v>
      </c>
      <c r="D741" s="48">
        <v>0.39040000000000002</v>
      </c>
      <c r="E741" s="48">
        <v>9.48</v>
      </c>
      <c r="F741" s="48">
        <v>7.83</v>
      </c>
      <c r="G741" s="48">
        <v>23.49</v>
      </c>
      <c r="H741" s="34" t="s">
        <v>112</v>
      </c>
      <c r="I741" s="48">
        <v>0.02</v>
      </c>
      <c r="J741" s="48">
        <v>7.6</v>
      </c>
      <c r="K741" s="36">
        <v>231</v>
      </c>
      <c r="AO741" s="29">
        <v>235</v>
      </c>
      <c r="AP741" s="29">
        <v>125</v>
      </c>
    </row>
    <row r="742" spans="1:42" x14ac:dyDescent="0.35">
      <c r="A742" s="44">
        <v>40325</v>
      </c>
      <c r="B742" s="48">
        <v>102121</v>
      </c>
      <c r="C742" s="48">
        <v>603</v>
      </c>
      <c r="D742" s="48">
        <v>0.38600000000000001</v>
      </c>
      <c r="E742" s="48">
        <v>7.3</v>
      </c>
      <c r="F742" s="48">
        <v>8.01</v>
      </c>
      <c r="G742" s="48">
        <v>23.99</v>
      </c>
      <c r="H742" s="34" t="s">
        <v>112</v>
      </c>
      <c r="I742" s="48">
        <v>0.4</v>
      </c>
      <c r="J742" s="48">
        <v>7.9</v>
      </c>
      <c r="K742" s="36">
        <v>86</v>
      </c>
      <c r="L742" s="45">
        <f>AVERAGE(K738:K742)</f>
        <v>5007.2</v>
      </c>
      <c r="M742" s="46">
        <f>GEOMEAN(K738:K742)</f>
        <v>426.11629964600996</v>
      </c>
      <c r="N742" s="47" t="s">
        <v>118</v>
      </c>
      <c r="AO742" s="29">
        <v>235</v>
      </c>
      <c r="AP742" s="29">
        <v>125</v>
      </c>
    </row>
    <row r="743" spans="1:42" x14ac:dyDescent="0.35">
      <c r="A743" s="44">
        <v>40337</v>
      </c>
      <c r="B743" s="29">
        <v>101238</v>
      </c>
      <c r="C743" s="29">
        <v>601.4</v>
      </c>
      <c r="D743" s="29">
        <v>0.38490000000000002</v>
      </c>
      <c r="E743" s="29">
        <v>7.94</v>
      </c>
      <c r="F743" s="29">
        <v>7.95</v>
      </c>
      <c r="G743" s="29">
        <v>22.68</v>
      </c>
      <c r="H743" s="34" t="s">
        <v>112</v>
      </c>
      <c r="I743" s="29">
        <v>0.21</v>
      </c>
      <c r="J743" s="29">
        <v>7.1</v>
      </c>
      <c r="K743" s="36">
        <v>435</v>
      </c>
      <c r="AO743" s="29">
        <v>235</v>
      </c>
      <c r="AP743" s="29">
        <v>125</v>
      </c>
    </row>
    <row r="744" spans="1:42" x14ac:dyDescent="0.35">
      <c r="A744" s="44">
        <v>40339</v>
      </c>
      <c r="B744" s="48">
        <v>101754</v>
      </c>
      <c r="C744" s="48">
        <v>535.29999999999995</v>
      </c>
      <c r="D744" s="48">
        <v>0.34260000000000002</v>
      </c>
      <c r="E744" s="48">
        <v>7.81</v>
      </c>
      <c r="F744" s="48">
        <v>7.89</v>
      </c>
      <c r="G744" s="48">
        <v>22.72</v>
      </c>
      <c r="H744" s="34" t="s">
        <v>112</v>
      </c>
      <c r="I744" s="48">
        <v>0.12</v>
      </c>
      <c r="J744" s="48">
        <v>7.4</v>
      </c>
      <c r="K744" s="36">
        <v>1789</v>
      </c>
      <c r="AO744" s="29">
        <v>235</v>
      </c>
      <c r="AP744" s="29">
        <v>125</v>
      </c>
    </row>
    <row r="745" spans="1:42" x14ac:dyDescent="0.35">
      <c r="A745" s="44">
        <v>40343</v>
      </c>
      <c r="B745" s="48">
        <v>103222</v>
      </c>
      <c r="C745" s="48">
        <v>514.70000000000005</v>
      </c>
      <c r="D745" s="48">
        <v>0.32940000000000003</v>
      </c>
      <c r="E745" s="48">
        <v>7.5</v>
      </c>
      <c r="F745" s="48">
        <v>8.0399999999999991</v>
      </c>
      <c r="G745" s="48">
        <v>24.69</v>
      </c>
      <c r="H745" s="34" t="s">
        <v>112</v>
      </c>
      <c r="I745" s="48">
        <v>0.04</v>
      </c>
      <c r="J745" s="48">
        <v>7.7</v>
      </c>
      <c r="K745" s="36">
        <v>1281</v>
      </c>
      <c r="AO745" s="29">
        <v>235</v>
      </c>
      <c r="AP745" s="29">
        <v>125</v>
      </c>
    </row>
    <row r="746" spans="1:42" x14ac:dyDescent="0.35">
      <c r="A746" s="44">
        <v>40353</v>
      </c>
      <c r="B746" s="48">
        <v>100851</v>
      </c>
      <c r="C746" s="48">
        <v>444</v>
      </c>
      <c r="D746" s="48">
        <v>0.28410000000000002</v>
      </c>
      <c r="E746" s="48">
        <v>5.56</v>
      </c>
      <c r="F746" s="48">
        <v>7.97</v>
      </c>
      <c r="G746" s="48">
        <v>24.86</v>
      </c>
      <c r="H746" s="34" t="s">
        <v>112</v>
      </c>
      <c r="I746" s="48">
        <v>0.21</v>
      </c>
      <c r="J746" s="48">
        <v>7.6</v>
      </c>
      <c r="K746" s="36">
        <v>586</v>
      </c>
      <c r="AO746" s="29">
        <v>235</v>
      </c>
      <c r="AP746" s="29">
        <v>125</v>
      </c>
    </row>
    <row r="747" spans="1:42" x14ac:dyDescent="0.35">
      <c r="A747" s="44">
        <v>40359</v>
      </c>
      <c r="B747" s="29"/>
      <c r="C747" s="39" t="s">
        <v>119</v>
      </c>
      <c r="D747" s="39" t="s">
        <v>119</v>
      </c>
      <c r="E747" s="39" t="s">
        <v>119</v>
      </c>
      <c r="F747" s="39" t="s">
        <v>119</v>
      </c>
      <c r="G747" s="39" t="s">
        <v>119</v>
      </c>
      <c r="H747" s="34" t="s">
        <v>112</v>
      </c>
      <c r="I747" s="39" t="s">
        <v>119</v>
      </c>
      <c r="J747" s="39" t="s">
        <v>119</v>
      </c>
      <c r="K747" s="36">
        <v>199</v>
      </c>
      <c r="L747" s="45">
        <f>AVERAGE(K743:K747)</f>
        <v>858</v>
      </c>
      <c r="M747" s="46">
        <f>GEOMEAN(K743:K747)</f>
        <v>650.24928591558864</v>
      </c>
      <c r="N747" s="47" t="s">
        <v>120</v>
      </c>
      <c r="AO747" s="29">
        <v>235</v>
      </c>
      <c r="AP747" s="29">
        <v>125</v>
      </c>
    </row>
    <row r="748" spans="1:42" x14ac:dyDescent="0.35">
      <c r="A748" s="44">
        <v>40360</v>
      </c>
      <c r="B748" s="48">
        <v>95636</v>
      </c>
      <c r="C748" s="48">
        <v>286.8</v>
      </c>
      <c r="D748" s="48">
        <v>0.18360000000000001</v>
      </c>
      <c r="E748" s="48">
        <v>7.67</v>
      </c>
      <c r="F748" s="48">
        <v>8.1999999999999993</v>
      </c>
      <c r="G748" s="48">
        <v>23.71</v>
      </c>
      <c r="H748" s="34" t="s">
        <v>112</v>
      </c>
      <c r="I748" s="48">
        <v>0.47</v>
      </c>
      <c r="J748" s="48">
        <v>6.7</v>
      </c>
      <c r="K748" s="36">
        <v>259</v>
      </c>
      <c r="AO748" s="29">
        <v>235</v>
      </c>
      <c r="AP748" s="29">
        <v>125</v>
      </c>
    </row>
    <row r="749" spans="1:42" x14ac:dyDescent="0.35">
      <c r="A749" s="44">
        <v>40367</v>
      </c>
      <c r="B749" s="48">
        <v>100010</v>
      </c>
      <c r="C749" s="48">
        <v>490.9</v>
      </c>
      <c r="D749" s="48">
        <v>0.31419999999999998</v>
      </c>
      <c r="E749" s="48">
        <v>5.86</v>
      </c>
      <c r="F749" s="48">
        <v>7.97</v>
      </c>
      <c r="G749" s="48">
        <v>26.06</v>
      </c>
      <c r="H749" s="34" t="s">
        <v>112</v>
      </c>
      <c r="I749" s="48">
        <v>0.88</v>
      </c>
      <c r="J749" s="49">
        <v>7.8</v>
      </c>
      <c r="K749" s="36">
        <v>228</v>
      </c>
      <c r="AO749" s="29">
        <v>235</v>
      </c>
      <c r="AP749" s="29">
        <v>125</v>
      </c>
    </row>
    <row r="750" spans="1:42" x14ac:dyDescent="0.35">
      <c r="A750" s="44">
        <v>40371</v>
      </c>
      <c r="B750" s="48">
        <v>104418</v>
      </c>
      <c r="C750" s="48">
        <v>422.8</v>
      </c>
      <c r="D750" s="48">
        <v>0.27060000000000001</v>
      </c>
      <c r="E750" s="48">
        <v>6.15</v>
      </c>
      <c r="F750" s="48">
        <v>8.0500000000000007</v>
      </c>
      <c r="G750" s="48">
        <v>25.43</v>
      </c>
      <c r="H750" s="34" t="s">
        <v>112</v>
      </c>
      <c r="I750" s="48">
        <v>0.37</v>
      </c>
      <c r="J750" s="48">
        <v>8</v>
      </c>
      <c r="K750" s="36">
        <v>4884</v>
      </c>
      <c r="AO750" s="29">
        <v>235</v>
      </c>
      <c r="AP750" s="29">
        <v>125</v>
      </c>
    </row>
    <row r="751" spans="1:42" x14ac:dyDescent="0.35">
      <c r="A751" s="44">
        <v>40385</v>
      </c>
      <c r="B751" s="48">
        <v>102324</v>
      </c>
      <c r="C751" s="48">
        <v>498</v>
      </c>
      <c r="D751" s="48">
        <v>0.31900000000000001</v>
      </c>
      <c r="E751" s="48">
        <v>7.25</v>
      </c>
      <c r="F751" s="48">
        <v>8.0399999999999991</v>
      </c>
      <c r="G751" s="48">
        <v>25.4</v>
      </c>
      <c r="H751" s="34" t="s">
        <v>112</v>
      </c>
      <c r="I751" s="48">
        <v>0</v>
      </c>
      <c r="J751" s="49">
        <v>7.5</v>
      </c>
      <c r="K751" s="36">
        <v>906</v>
      </c>
      <c r="AO751" s="29">
        <v>235</v>
      </c>
      <c r="AP751" s="29">
        <v>125</v>
      </c>
    </row>
    <row r="752" spans="1:42" x14ac:dyDescent="0.35">
      <c r="A752" s="44">
        <v>40387</v>
      </c>
      <c r="B752" s="48">
        <v>103557</v>
      </c>
      <c r="C752" s="48">
        <v>546</v>
      </c>
      <c r="D752" s="48">
        <v>0.35</v>
      </c>
      <c r="E752" s="48">
        <v>8.17</v>
      </c>
      <c r="F752" s="48">
        <v>7.56</v>
      </c>
      <c r="G752" s="48">
        <v>26.18</v>
      </c>
      <c r="H752" s="34" t="s">
        <v>112</v>
      </c>
      <c r="I752" s="48">
        <v>0</v>
      </c>
      <c r="J752" s="48">
        <v>7.9</v>
      </c>
      <c r="K752" s="36">
        <v>278</v>
      </c>
      <c r="L752" s="45">
        <f>AVERAGE(K748:K752)</f>
        <v>1311</v>
      </c>
      <c r="M752" s="46">
        <f>GEOMEAN(K748:K752)</f>
        <v>591.88407066236755</v>
      </c>
      <c r="N752" s="47" t="s">
        <v>121</v>
      </c>
      <c r="O752" s="264">
        <v>2.4</v>
      </c>
      <c r="P752" s="264">
        <v>55.1</v>
      </c>
      <c r="Q752" s="264" t="s">
        <v>115</v>
      </c>
      <c r="R752" s="264" t="s">
        <v>115</v>
      </c>
      <c r="S752" s="264" t="s">
        <v>115</v>
      </c>
      <c r="T752" s="264" t="s">
        <v>115</v>
      </c>
      <c r="U752" s="264" t="s">
        <v>115</v>
      </c>
      <c r="V752" s="264" t="s">
        <v>115</v>
      </c>
      <c r="W752" s="264" t="s">
        <v>115</v>
      </c>
      <c r="X752" s="264">
        <v>40.700000000000003</v>
      </c>
      <c r="Y752" s="264" t="s">
        <v>115</v>
      </c>
      <c r="Z752" s="264">
        <v>0.35</v>
      </c>
      <c r="AA752" s="264" t="s">
        <v>115</v>
      </c>
      <c r="AB752" s="264">
        <v>29.3</v>
      </c>
      <c r="AC752" s="264">
        <v>0.26</v>
      </c>
      <c r="AD752" s="264">
        <v>235</v>
      </c>
      <c r="AE752" s="264" t="s">
        <v>115</v>
      </c>
      <c r="AF752" s="264"/>
      <c r="AG752" s="264"/>
      <c r="AO752" s="29">
        <v>235</v>
      </c>
      <c r="AP752" s="29">
        <v>125</v>
      </c>
    </row>
    <row r="753" spans="1:42" x14ac:dyDescent="0.35">
      <c r="A753" s="44">
        <v>40392</v>
      </c>
      <c r="B753" s="48">
        <v>101320</v>
      </c>
      <c r="C753" s="48">
        <v>485.5</v>
      </c>
      <c r="D753" s="48">
        <v>0.31069999999999998</v>
      </c>
      <c r="E753" s="48">
        <v>8.83</v>
      </c>
      <c r="F753" s="48">
        <v>7.9</v>
      </c>
      <c r="G753" s="48">
        <v>25.04</v>
      </c>
      <c r="H753" s="34" t="s">
        <v>112</v>
      </c>
      <c r="I753" s="48">
        <v>7.0000000000000007E-2</v>
      </c>
      <c r="J753" s="48">
        <v>7.4</v>
      </c>
      <c r="K753" s="36">
        <v>373</v>
      </c>
      <c r="AO753" s="29">
        <v>235</v>
      </c>
      <c r="AP753" s="29">
        <v>125</v>
      </c>
    </row>
    <row r="754" spans="1:42" x14ac:dyDescent="0.35">
      <c r="A754" s="44">
        <v>40395</v>
      </c>
      <c r="B754" s="48">
        <v>93824</v>
      </c>
      <c r="C754" s="48">
        <v>526</v>
      </c>
      <c r="D754" s="48">
        <v>0.33700000000000002</v>
      </c>
      <c r="E754" s="48">
        <v>8.15</v>
      </c>
      <c r="F754" s="48">
        <v>7.66</v>
      </c>
      <c r="G754" s="48">
        <v>26.33</v>
      </c>
      <c r="H754" s="34" t="s">
        <v>112</v>
      </c>
      <c r="I754" s="48">
        <v>0.3</v>
      </c>
      <c r="J754" s="48">
        <v>7.7</v>
      </c>
      <c r="K754" s="36">
        <v>5172</v>
      </c>
      <c r="AO754" s="29">
        <v>235</v>
      </c>
      <c r="AP754" s="29">
        <v>125</v>
      </c>
    </row>
    <row r="755" spans="1:42" x14ac:dyDescent="0.35">
      <c r="A755" s="44">
        <v>40407</v>
      </c>
      <c r="B755" s="48">
        <v>95215</v>
      </c>
      <c r="C755" s="48">
        <v>551.5</v>
      </c>
      <c r="D755" s="48">
        <v>0.35289999999999999</v>
      </c>
      <c r="E755" s="48">
        <v>7.27</v>
      </c>
      <c r="F755" s="48">
        <v>7.76</v>
      </c>
      <c r="G755" s="48">
        <v>22.99</v>
      </c>
      <c r="H755" s="34" t="s">
        <v>112</v>
      </c>
      <c r="I755" s="48">
        <v>0.47</v>
      </c>
      <c r="J755" s="48">
        <v>7.1</v>
      </c>
      <c r="K755" s="36">
        <v>573</v>
      </c>
      <c r="AO755" s="29">
        <v>235</v>
      </c>
      <c r="AP755" s="29">
        <v>125</v>
      </c>
    </row>
    <row r="756" spans="1:42" x14ac:dyDescent="0.35">
      <c r="A756" s="44">
        <v>40409</v>
      </c>
      <c r="B756" s="48">
        <v>103236</v>
      </c>
      <c r="C756" s="48">
        <v>583.79999999999995</v>
      </c>
      <c r="D756" s="48">
        <v>0.37359999999999999</v>
      </c>
      <c r="E756" s="48">
        <v>6.83</v>
      </c>
      <c r="F756" s="48">
        <v>7.56</v>
      </c>
      <c r="G756" s="48">
        <v>24.31</v>
      </c>
      <c r="H756" s="34" t="s">
        <v>112</v>
      </c>
      <c r="I756" s="48">
        <v>0.08</v>
      </c>
      <c r="J756" s="48">
        <v>7.6</v>
      </c>
      <c r="K756" s="36">
        <v>624</v>
      </c>
      <c r="AO756" s="29">
        <v>235</v>
      </c>
      <c r="AP756" s="29">
        <v>125</v>
      </c>
    </row>
    <row r="757" spans="1:42" x14ac:dyDescent="0.35">
      <c r="A757" s="44">
        <v>40415</v>
      </c>
      <c r="B757" s="48">
        <v>101822</v>
      </c>
      <c r="C757" s="48">
        <v>670</v>
      </c>
      <c r="D757" s="48">
        <v>0.42899999999999999</v>
      </c>
      <c r="E757" s="48">
        <v>6.97</v>
      </c>
      <c r="F757" s="48">
        <v>7.58</v>
      </c>
      <c r="G757" s="48">
        <v>21.61</v>
      </c>
      <c r="H757" s="34" t="s">
        <v>112</v>
      </c>
      <c r="I757" s="48">
        <v>0.3</v>
      </c>
      <c r="J757" s="48">
        <v>7.8</v>
      </c>
      <c r="K757" s="36">
        <v>109</v>
      </c>
      <c r="L757" s="45">
        <f>AVERAGE(K753:K757)</f>
        <v>1370.2</v>
      </c>
      <c r="M757" s="46">
        <f>GEOMEAN(K753:K757)</f>
        <v>595.97303655937787</v>
      </c>
      <c r="N757" s="47" t="s">
        <v>122</v>
      </c>
      <c r="AO757" s="29">
        <v>235</v>
      </c>
      <c r="AP757" s="29">
        <v>125</v>
      </c>
    </row>
    <row r="758" spans="1:42" x14ac:dyDescent="0.35">
      <c r="A758" s="44">
        <v>40435</v>
      </c>
      <c r="B758" s="48">
        <v>102127</v>
      </c>
      <c r="C758" s="48">
        <v>660.6</v>
      </c>
      <c r="D758" s="48">
        <v>0.42280000000000001</v>
      </c>
      <c r="E758" s="48">
        <v>5.54</v>
      </c>
      <c r="F758" s="48">
        <v>7.45</v>
      </c>
      <c r="G758" s="48">
        <v>19.690000000000001</v>
      </c>
      <c r="H758" s="34" t="s">
        <v>112</v>
      </c>
      <c r="I758" s="48">
        <v>0.19</v>
      </c>
      <c r="J758" s="48">
        <v>7.7</v>
      </c>
      <c r="K758" s="36">
        <v>3654</v>
      </c>
      <c r="AO758" s="29">
        <v>235</v>
      </c>
      <c r="AP758" s="29">
        <v>125</v>
      </c>
    </row>
    <row r="759" spans="1:42" x14ac:dyDescent="0.35">
      <c r="A759" s="44">
        <v>40437</v>
      </c>
      <c r="B759" s="48">
        <v>100021</v>
      </c>
      <c r="C759" s="48">
        <v>615</v>
      </c>
      <c r="D759" s="48">
        <v>0.39300000000000002</v>
      </c>
      <c r="E759" s="48">
        <v>5.41</v>
      </c>
      <c r="F759" s="48">
        <v>7.43</v>
      </c>
      <c r="G759" s="48">
        <v>21.36</v>
      </c>
      <c r="H759" s="34" t="s">
        <v>112</v>
      </c>
      <c r="I759" s="48">
        <v>0.3</v>
      </c>
      <c r="J759" s="48">
        <v>7.7</v>
      </c>
      <c r="K759" s="36">
        <v>905</v>
      </c>
      <c r="AO759" s="29">
        <v>235</v>
      </c>
      <c r="AP759" s="29">
        <v>125</v>
      </c>
    </row>
    <row r="760" spans="1:42" x14ac:dyDescent="0.35">
      <c r="A760" s="44">
        <v>40441</v>
      </c>
      <c r="B760" s="48">
        <v>104538</v>
      </c>
      <c r="C760" s="48">
        <v>596.20000000000005</v>
      </c>
      <c r="D760" s="48">
        <v>0.38159999999999999</v>
      </c>
      <c r="E760" s="48">
        <v>4.9800000000000004</v>
      </c>
      <c r="F760" s="48">
        <v>7.71</v>
      </c>
      <c r="G760" s="48">
        <v>20.96</v>
      </c>
      <c r="H760" s="34" t="s">
        <v>112</v>
      </c>
      <c r="I760" s="48">
        <v>0.47</v>
      </c>
      <c r="J760" s="48">
        <v>8</v>
      </c>
      <c r="K760" s="36">
        <v>2489</v>
      </c>
      <c r="AO760" s="29">
        <v>235</v>
      </c>
      <c r="AP760" s="29">
        <v>125</v>
      </c>
    </row>
    <row r="761" spans="1:42" x14ac:dyDescent="0.35">
      <c r="A761" s="44">
        <v>40443</v>
      </c>
      <c r="B761" s="48">
        <v>101842</v>
      </c>
      <c r="C761" s="48">
        <v>630.4</v>
      </c>
      <c r="D761" s="48">
        <v>0.40350000000000003</v>
      </c>
      <c r="E761" s="48">
        <v>5.0199999999999996</v>
      </c>
      <c r="F761" s="48">
        <v>7.74</v>
      </c>
      <c r="G761" s="48">
        <v>21.71</v>
      </c>
      <c r="H761" s="34" t="s">
        <v>112</v>
      </c>
      <c r="I761" s="48">
        <v>0.53</v>
      </c>
      <c r="J761" s="48">
        <v>7.6</v>
      </c>
      <c r="K761" s="36">
        <v>323</v>
      </c>
      <c r="AO761" s="29">
        <v>235</v>
      </c>
      <c r="AP761" s="29">
        <v>125</v>
      </c>
    </row>
    <row r="762" spans="1:42" x14ac:dyDescent="0.35">
      <c r="A762" s="44">
        <v>40444</v>
      </c>
      <c r="B762" s="48">
        <v>102302</v>
      </c>
      <c r="C762" s="48">
        <v>616</v>
      </c>
      <c r="D762" s="48">
        <v>0.39400000000000002</v>
      </c>
      <c r="E762" s="48">
        <v>5.45</v>
      </c>
      <c r="F762" s="48">
        <v>7.4</v>
      </c>
      <c r="G762" s="48">
        <v>21.08</v>
      </c>
      <c r="H762" s="34" t="s">
        <v>112</v>
      </c>
      <c r="I762" s="48">
        <v>0.1</v>
      </c>
      <c r="J762" s="48">
        <v>7.6</v>
      </c>
      <c r="K762" s="36">
        <v>11199</v>
      </c>
      <c r="L762" s="45">
        <f>AVERAGE(K758:K762)</f>
        <v>3714</v>
      </c>
      <c r="M762" s="46">
        <f>GEOMEAN(K758:K762)</f>
        <v>1971.354629797557</v>
      </c>
      <c r="N762" s="47" t="s">
        <v>123</v>
      </c>
      <c r="AO762" s="29">
        <v>235</v>
      </c>
      <c r="AP762" s="29">
        <v>125</v>
      </c>
    </row>
    <row r="763" spans="1:42" x14ac:dyDescent="0.35">
      <c r="A763" s="44">
        <v>40451</v>
      </c>
      <c r="B763" s="48">
        <v>100352</v>
      </c>
      <c r="C763" s="48">
        <v>627</v>
      </c>
      <c r="D763" s="48">
        <v>0.40100000000000002</v>
      </c>
      <c r="E763" s="48">
        <v>7.37</v>
      </c>
      <c r="F763" s="48">
        <v>7.61</v>
      </c>
      <c r="G763" s="48">
        <v>16.14</v>
      </c>
      <c r="H763" s="34" t="s">
        <v>112</v>
      </c>
      <c r="I763" s="48">
        <v>0.1</v>
      </c>
      <c r="J763" s="48">
        <v>7.8</v>
      </c>
      <c r="K763" s="36">
        <v>121</v>
      </c>
      <c r="AO763" s="29">
        <v>235</v>
      </c>
      <c r="AP763" s="29">
        <v>125</v>
      </c>
    </row>
    <row r="764" spans="1:42" x14ac:dyDescent="0.35">
      <c r="A764" s="44">
        <v>40456</v>
      </c>
      <c r="B764" s="48">
        <v>105459</v>
      </c>
      <c r="C764" s="48">
        <v>615</v>
      </c>
      <c r="D764" s="48">
        <v>0.39400000000000002</v>
      </c>
      <c r="E764" s="48">
        <v>8.6300000000000008</v>
      </c>
      <c r="F764" s="48">
        <v>7.56</v>
      </c>
      <c r="G764" s="48">
        <v>13.01</v>
      </c>
      <c r="H764" s="34" t="s">
        <v>112</v>
      </c>
      <c r="I764" s="48">
        <v>0.4</v>
      </c>
      <c r="J764" s="48">
        <v>7.6</v>
      </c>
      <c r="K764" s="36">
        <v>2143</v>
      </c>
      <c r="O764" s="257">
        <v>2.1</v>
      </c>
      <c r="P764" s="257">
        <v>81.7</v>
      </c>
      <c r="Q764" s="264" t="s">
        <v>115</v>
      </c>
      <c r="R764" s="264" t="s">
        <v>115</v>
      </c>
      <c r="S764" s="264" t="s">
        <v>115</v>
      </c>
      <c r="T764" s="264" t="s">
        <v>115</v>
      </c>
      <c r="U764" s="264" t="s">
        <v>115</v>
      </c>
      <c r="V764" s="264" t="s">
        <v>115</v>
      </c>
      <c r="W764" s="264" t="s">
        <v>115</v>
      </c>
      <c r="X764" s="257">
        <v>56</v>
      </c>
      <c r="Y764" s="264" t="s">
        <v>115</v>
      </c>
      <c r="Z764" s="264">
        <v>0.34</v>
      </c>
      <c r="AA764" s="264" t="s">
        <v>115</v>
      </c>
      <c r="AB764" s="264">
        <v>42.1</v>
      </c>
      <c r="AC764" s="264" t="s">
        <v>115</v>
      </c>
      <c r="AD764" s="257">
        <v>260</v>
      </c>
      <c r="AE764" s="264" t="s">
        <v>115</v>
      </c>
      <c r="AF764" s="264"/>
      <c r="AG764" s="264"/>
      <c r="AO764" s="29">
        <v>235</v>
      </c>
      <c r="AP764" s="29">
        <v>125</v>
      </c>
    </row>
    <row r="765" spans="1:42" x14ac:dyDescent="0.35">
      <c r="A765" s="44">
        <v>40462</v>
      </c>
      <c r="B765" s="48">
        <v>102902</v>
      </c>
      <c r="C765" s="48">
        <v>696.1</v>
      </c>
      <c r="D765" s="48">
        <v>0.44550000000000001</v>
      </c>
      <c r="E765" s="48">
        <v>6.58</v>
      </c>
      <c r="F765" s="48">
        <v>7.48</v>
      </c>
      <c r="G765" s="48">
        <v>16.5</v>
      </c>
      <c r="H765" s="34" t="s">
        <v>112</v>
      </c>
      <c r="I765" s="48">
        <v>0.03</v>
      </c>
      <c r="J765" s="48">
        <v>7.5</v>
      </c>
      <c r="K765" s="36">
        <v>158</v>
      </c>
      <c r="AO765" s="29">
        <v>235</v>
      </c>
      <c r="AP765" s="29">
        <v>125</v>
      </c>
    </row>
    <row r="766" spans="1:42" x14ac:dyDescent="0.35">
      <c r="A766" s="44">
        <v>40471</v>
      </c>
      <c r="B766" s="48">
        <v>101951</v>
      </c>
      <c r="C766" s="48">
        <v>682</v>
      </c>
      <c r="D766" s="48">
        <v>0.4365</v>
      </c>
      <c r="E766" s="48">
        <v>6.63</v>
      </c>
      <c r="F766" s="48">
        <v>7.29</v>
      </c>
      <c r="G766" s="48">
        <v>12.43</v>
      </c>
      <c r="H766" s="34" t="s">
        <v>112</v>
      </c>
      <c r="I766" s="48">
        <v>0.09</v>
      </c>
      <c r="J766" s="48">
        <v>7.7</v>
      </c>
      <c r="K766" s="36">
        <v>520</v>
      </c>
      <c r="L766" s="45">
        <f>AVERAGE(K762:K766)</f>
        <v>2828.2</v>
      </c>
      <c r="M766" s="46">
        <f>GEOMEAN(K762:K766)</f>
        <v>750.80895404819603</v>
      </c>
      <c r="N766" s="47" t="s">
        <v>124</v>
      </c>
      <c r="AO766" s="29">
        <v>235</v>
      </c>
      <c r="AP766" s="29">
        <v>125</v>
      </c>
    </row>
    <row r="767" spans="1:42" x14ac:dyDescent="0.35">
      <c r="A767" s="44">
        <v>40483</v>
      </c>
      <c r="B767" s="48">
        <v>101425</v>
      </c>
      <c r="C767" s="48">
        <v>673</v>
      </c>
      <c r="D767" s="48">
        <v>0.43099999999999999</v>
      </c>
      <c r="E767" s="48">
        <v>9.77</v>
      </c>
      <c r="F767" s="48">
        <v>8.14</v>
      </c>
      <c r="G767" s="48">
        <v>9.1</v>
      </c>
      <c r="H767" s="34" t="s">
        <v>112</v>
      </c>
      <c r="I767" s="48">
        <v>0.6</v>
      </c>
      <c r="J767" s="48">
        <v>7.1</v>
      </c>
      <c r="K767" s="36">
        <v>780</v>
      </c>
      <c r="AO767" s="29">
        <v>235</v>
      </c>
      <c r="AP767" s="29">
        <v>125</v>
      </c>
    </row>
    <row r="768" spans="1:42" x14ac:dyDescent="0.35">
      <c r="A768" s="44">
        <v>40486</v>
      </c>
      <c r="B768" s="48">
        <v>102510</v>
      </c>
      <c r="C768" s="48">
        <v>683</v>
      </c>
      <c r="D768" s="48">
        <v>0.43709999999999999</v>
      </c>
      <c r="E768" s="48">
        <v>6.87</v>
      </c>
      <c r="F768" s="48">
        <v>7.39</v>
      </c>
      <c r="G768" s="48">
        <v>9.65</v>
      </c>
      <c r="H768" s="34" t="s">
        <v>112</v>
      </c>
      <c r="I768" s="48">
        <v>0.19</v>
      </c>
      <c r="J768" s="48">
        <v>7.3</v>
      </c>
      <c r="K768" s="36">
        <v>299</v>
      </c>
      <c r="AO768" s="29">
        <v>235</v>
      </c>
      <c r="AP768" s="29">
        <v>125</v>
      </c>
    </row>
    <row r="769" spans="1:42" x14ac:dyDescent="0.35">
      <c r="A769" s="44">
        <v>40491</v>
      </c>
      <c r="B769" s="48">
        <v>102729</v>
      </c>
      <c r="C769" s="48">
        <v>661.5</v>
      </c>
      <c r="D769" s="48">
        <v>0.42330000000000001</v>
      </c>
      <c r="E769" s="48">
        <v>10.25</v>
      </c>
      <c r="F769" s="48">
        <v>7.58</v>
      </c>
      <c r="G769" s="48">
        <v>9.17</v>
      </c>
      <c r="H769" s="34" t="s">
        <v>112</v>
      </c>
      <c r="I769" s="48">
        <v>0.04</v>
      </c>
      <c r="J769" s="48">
        <v>7.8</v>
      </c>
      <c r="K769" s="36">
        <v>195</v>
      </c>
      <c r="AO769" s="29">
        <v>235</v>
      </c>
      <c r="AP769" s="29">
        <v>125</v>
      </c>
    </row>
    <row r="770" spans="1:42" x14ac:dyDescent="0.35">
      <c r="A770" s="44">
        <v>40497</v>
      </c>
      <c r="B770" s="48">
        <v>102813</v>
      </c>
      <c r="C770" s="48">
        <v>626.4</v>
      </c>
      <c r="D770" s="48">
        <v>0.40089999999999998</v>
      </c>
      <c r="E770" s="48">
        <v>9.99</v>
      </c>
      <c r="F770" s="48">
        <v>7.44</v>
      </c>
      <c r="G770" s="48">
        <v>11.78</v>
      </c>
      <c r="H770" s="34" t="s">
        <v>112</v>
      </c>
      <c r="I770" s="48">
        <v>0.19</v>
      </c>
      <c r="J770" s="48">
        <v>7.8</v>
      </c>
      <c r="K770" s="36">
        <v>135</v>
      </c>
      <c r="AO770" s="29">
        <v>235</v>
      </c>
      <c r="AP770" s="29">
        <v>125</v>
      </c>
    </row>
    <row r="771" spans="1:42" x14ac:dyDescent="0.35">
      <c r="A771" s="44">
        <v>40499</v>
      </c>
      <c r="B771" s="48">
        <v>102009</v>
      </c>
      <c r="C771" s="48">
        <v>608</v>
      </c>
      <c r="D771" s="48">
        <v>0.38900000000000001</v>
      </c>
      <c r="E771" s="48">
        <v>10.74</v>
      </c>
      <c r="F771" s="48">
        <v>7.66</v>
      </c>
      <c r="G771" s="48">
        <v>7.17</v>
      </c>
      <c r="H771" s="34" t="s">
        <v>112</v>
      </c>
      <c r="I771" s="48">
        <v>0.1</v>
      </c>
      <c r="J771" s="48">
        <v>7.8</v>
      </c>
      <c r="K771" s="36">
        <v>2909</v>
      </c>
      <c r="L771" s="45">
        <f>AVERAGE(K767:K771)</f>
        <v>863.6</v>
      </c>
      <c r="M771" s="46">
        <f>GEOMEAN(K767:K771)</f>
        <v>447.07005177456665</v>
      </c>
      <c r="N771" s="47" t="s">
        <v>125</v>
      </c>
      <c r="AO771" s="29">
        <v>235</v>
      </c>
      <c r="AP771" s="29">
        <v>125</v>
      </c>
    </row>
    <row r="772" spans="1:42" x14ac:dyDescent="0.35">
      <c r="A772" s="44">
        <v>40512</v>
      </c>
      <c r="B772" s="48">
        <v>100253</v>
      </c>
      <c r="C772" s="48">
        <v>445</v>
      </c>
      <c r="D772" s="48">
        <v>0.28399999999999997</v>
      </c>
      <c r="E772" s="48">
        <v>8.1300000000000008</v>
      </c>
      <c r="F772" s="48">
        <v>7.84</v>
      </c>
      <c r="G772" s="48">
        <v>12.81</v>
      </c>
      <c r="H772" s="34" t="s">
        <v>112</v>
      </c>
      <c r="I772" s="48">
        <v>0.5</v>
      </c>
      <c r="J772" s="48">
        <v>7.7</v>
      </c>
      <c r="K772" s="36">
        <v>1616</v>
      </c>
      <c r="AO772" s="29">
        <v>235</v>
      </c>
      <c r="AP772" s="29">
        <v>125</v>
      </c>
    </row>
    <row r="773" spans="1:42" x14ac:dyDescent="0.35">
      <c r="A773" s="44">
        <v>40518</v>
      </c>
      <c r="B773" s="48">
        <v>102614</v>
      </c>
      <c r="C773" s="48">
        <v>613.6</v>
      </c>
      <c r="D773" s="48">
        <v>0.39269999999999999</v>
      </c>
      <c r="E773" s="48">
        <v>14.11</v>
      </c>
      <c r="F773" s="48">
        <v>7.71</v>
      </c>
      <c r="G773" s="48">
        <v>1.55</v>
      </c>
      <c r="H773" s="34" t="s">
        <v>112</v>
      </c>
      <c r="I773" s="48">
        <v>0.1</v>
      </c>
      <c r="J773" s="48">
        <v>7.8</v>
      </c>
      <c r="K773" s="36">
        <v>74</v>
      </c>
      <c r="AO773" s="29">
        <v>235</v>
      </c>
      <c r="AP773" s="29">
        <v>125</v>
      </c>
    </row>
    <row r="774" spans="1:42" x14ac:dyDescent="0.35">
      <c r="A774" s="44">
        <v>40521</v>
      </c>
      <c r="B774" s="48">
        <v>101935</v>
      </c>
      <c r="C774" s="48">
        <v>673</v>
      </c>
      <c r="D774" s="48">
        <v>0.43099999999999999</v>
      </c>
      <c r="E774" s="48">
        <v>12.21</v>
      </c>
      <c r="F774" s="48">
        <v>7.54</v>
      </c>
      <c r="G774" s="48">
        <v>2.17</v>
      </c>
      <c r="H774" s="34" t="s">
        <v>112</v>
      </c>
      <c r="I774" s="48">
        <v>0.17</v>
      </c>
      <c r="J774" s="48">
        <v>7.5</v>
      </c>
      <c r="K774" s="36">
        <v>97</v>
      </c>
      <c r="AO774" s="29">
        <v>235</v>
      </c>
      <c r="AP774" s="29">
        <v>125</v>
      </c>
    </row>
    <row r="775" spans="1:42" x14ac:dyDescent="0.35">
      <c r="A775" s="44">
        <v>40525</v>
      </c>
      <c r="B775" s="48">
        <v>110519</v>
      </c>
      <c r="C775" s="48">
        <v>637</v>
      </c>
      <c r="D775" s="48">
        <v>0.40799999999999997</v>
      </c>
      <c r="E775" s="48">
        <v>14.8</v>
      </c>
      <c r="F775" s="48">
        <v>8.02</v>
      </c>
      <c r="G775" s="48">
        <v>0.47</v>
      </c>
      <c r="H775" s="34" t="s">
        <v>112</v>
      </c>
      <c r="I775" s="48">
        <v>0.5</v>
      </c>
      <c r="J775" s="48">
        <v>7.9</v>
      </c>
      <c r="K775" s="36">
        <v>233</v>
      </c>
      <c r="AO775" s="29">
        <v>235</v>
      </c>
      <c r="AP775" s="29">
        <v>125</v>
      </c>
    </row>
    <row r="776" spans="1:42" x14ac:dyDescent="0.35">
      <c r="A776" s="44">
        <v>40528</v>
      </c>
      <c r="B776" s="29"/>
      <c r="G776" s="29" t="s">
        <v>126</v>
      </c>
      <c r="L776" s="45">
        <f>AVERAGE(K772:K776)</f>
        <v>505</v>
      </c>
      <c r="M776" s="46">
        <f>GEOMEAN(K772:K776)</f>
        <v>228.00805130873587</v>
      </c>
      <c r="N776" s="47" t="s">
        <v>127</v>
      </c>
      <c r="AO776" s="29">
        <v>235</v>
      </c>
      <c r="AP776" s="29">
        <v>125</v>
      </c>
    </row>
    <row r="777" spans="1:42" x14ac:dyDescent="0.35">
      <c r="A777" s="44">
        <v>40548</v>
      </c>
      <c r="B777" s="48">
        <v>101313</v>
      </c>
      <c r="C777" s="48">
        <v>633.9</v>
      </c>
      <c r="D777" s="48">
        <v>0.40570000000000001</v>
      </c>
      <c r="E777" s="48">
        <v>12.71</v>
      </c>
      <c r="F777" s="48">
        <v>7.88</v>
      </c>
      <c r="G777" s="48">
        <v>1.82</v>
      </c>
      <c r="H777" s="34" t="s">
        <v>112</v>
      </c>
      <c r="I777" s="48">
        <v>0.45</v>
      </c>
      <c r="J777" s="48">
        <v>7.7</v>
      </c>
      <c r="K777" s="36">
        <v>109</v>
      </c>
      <c r="AO777" s="29">
        <v>235</v>
      </c>
      <c r="AP777" s="29">
        <v>125</v>
      </c>
    </row>
    <row r="778" spans="1:42" x14ac:dyDescent="0.35">
      <c r="A778" s="44">
        <v>40553</v>
      </c>
      <c r="B778" s="48">
        <v>100334</v>
      </c>
      <c r="C778" s="48">
        <v>681</v>
      </c>
      <c r="D778" s="48">
        <v>0.436</v>
      </c>
      <c r="E778" s="48">
        <v>18.12</v>
      </c>
      <c r="F778" s="48">
        <v>7.61</v>
      </c>
      <c r="G778" s="48">
        <v>1.24</v>
      </c>
      <c r="H778" s="34" t="s">
        <v>112</v>
      </c>
      <c r="I778" s="48">
        <v>0.3</v>
      </c>
      <c r="J778" s="48">
        <v>7.9</v>
      </c>
      <c r="K778" s="36">
        <v>98</v>
      </c>
      <c r="AO778" s="29">
        <v>235</v>
      </c>
      <c r="AP778" s="29">
        <v>125</v>
      </c>
    </row>
    <row r="779" spans="1:42" x14ac:dyDescent="0.35">
      <c r="A779" s="44">
        <v>40556</v>
      </c>
      <c r="B779" s="48">
        <v>93600</v>
      </c>
      <c r="C779" s="48">
        <v>711.2</v>
      </c>
      <c r="D779" s="48">
        <v>0.45519999999999999</v>
      </c>
      <c r="E779" s="48">
        <v>12.79</v>
      </c>
      <c r="F779" s="48">
        <v>7.76</v>
      </c>
      <c r="G779" s="48">
        <v>0.7</v>
      </c>
      <c r="H779" s="34" t="s">
        <v>112</v>
      </c>
      <c r="I779" s="48">
        <v>0.64</v>
      </c>
      <c r="J779" s="48">
        <v>7.7</v>
      </c>
      <c r="K779" s="36">
        <v>63</v>
      </c>
      <c r="AO779" s="29">
        <v>235</v>
      </c>
      <c r="AP779" s="29">
        <v>125</v>
      </c>
    </row>
    <row r="780" spans="1:42" x14ac:dyDescent="0.35">
      <c r="A780" s="44">
        <v>40562</v>
      </c>
      <c r="B780" s="48">
        <v>102258</v>
      </c>
      <c r="C780" s="48">
        <v>844</v>
      </c>
      <c r="D780" s="48">
        <v>0.54</v>
      </c>
      <c r="E780" s="48">
        <v>12.33</v>
      </c>
      <c r="F780" s="48">
        <v>7.78</v>
      </c>
      <c r="G780" s="48">
        <v>2.81</v>
      </c>
      <c r="H780" s="34" t="s">
        <v>112</v>
      </c>
      <c r="I780" s="48">
        <v>0.2</v>
      </c>
      <c r="J780" s="48">
        <v>7.8</v>
      </c>
      <c r="K780" s="36">
        <v>496</v>
      </c>
      <c r="AO780" s="29">
        <v>235</v>
      </c>
      <c r="AP780" s="29">
        <v>125</v>
      </c>
    </row>
    <row r="781" spans="1:42" x14ac:dyDescent="0.35">
      <c r="A781" s="44">
        <v>40569</v>
      </c>
      <c r="B781" s="48">
        <v>95934</v>
      </c>
      <c r="C781" s="48">
        <v>733</v>
      </c>
      <c r="D781" s="48">
        <v>0.46899999999999997</v>
      </c>
      <c r="E781" s="48">
        <v>14.18</v>
      </c>
      <c r="F781" s="48">
        <v>7.66</v>
      </c>
      <c r="G781" s="48">
        <v>1.1200000000000001</v>
      </c>
      <c r="H781" s="34" t="s">
        <v>112</v>
      </c>
      <c r="I781" s="48">
        <v>0.2</v>
      </c>
      <c r="J781" s="48">
        <v>7.4</v>
      </c>
      <c r="K781" s="36">
        <v>85</v>
      </c>
      <c r="L781" s="45">
        <f>AVERAGE(K777:K781)</f>
        <v>170.2</v>
      </c>
      <c r="M781" s="46">
        <f>GEOMEAN(K777:K781)</f>
        <v>123.19093318348085</v>
      </c>
      <c r="N781" s="47" t="s">
        <v>128</v>
      </c>
      <c r="AO781" s="29">
        <v>235</v>
      </c>
      <c r="AP781" s="29">
        <v>125</v>
      </c>
    </row>
    <row r="782" spans="1:42" x14ac:dyDescent="0.35">
      <c r="A782" s="44">
        <v>40581</v>
      </c>
      <c r="B782" s="48">
        <v>102731</v>
      </c>
      <c r="C782" s="48">
        <v>854</v>
      </c>
      <c r="D782" s="48">
        <v>0.54700000000000004</v>
      </c>
      <c r="E782" s="48">
        <v>12.23</v>
      </c>
      <c r="F782" s="48">
        <v>7.84</v>
      </c>
      <c r="G782" s="48">
        <v>4.58</v>
      </c>
      <c r="H782" s="34" t="s">
        <v>112</v>
      </c>
      <c r="I782" s="48">
        <v>0</v>
      </c>
      <c r="J782" s="48">
        <v>7.8</v>
      </c>
      <c r="K782" s="257">
        <v>145</v>
      </c>
      <c r="AO782" s="29">
        <v>235</v>
      </c>
      <c r="AP782" s="29">
        <v>125</v>
      </c>
    </row>
    <row r="783" spans="1:42" x14ac:dyDescent="0.35">
      <c r="A783" s="44">
        <v>40584</v>
      </c>
      <c r="B783" s="48">
        <v>101259</v>
      </c>
      <c r="C783" s="48">
        <v>859.7</v>
      </c>
      <c r="D783" s="48">
        <v>0.55020000000000002</v>
      </c>
      <c r="E783" s="48">
        <v>14.53</v>
      </c>
      <c r="F783" s="48">
        <v>7.68</v>
      </c>
      <c r="G783" s="48">
        <v>0.43</v>
      </c>
      <c r="H783" s="34" t="s">
        <v>112</v>
      </c>
      <c r="I783" s="48">
        <v>0.11</v>
      </c>
      <c r="J783" s="48">
        <v>7.8</v>
      </c>
      <c r="K783" s="36">
        <v>10</v>
      </c>
      <c r="AO783" s="29">
        <v>235</v>
      </c>
      <c r="AP783" s="29">
        <v>125</v>
      </c>
    </row>
    <row r="784" spans="1:42" x14ac:dyDescent="0.35">
      <c r="A784" s="44">
        <v>40588</v>
      </c>
      <c r="B784" s="48">
        <v>121731</v>
      </c>
      <c r="C784" s="48">
        <v>1031</v>
      </c>
      <c r="D784" s="48">
        <v>0.65969999999999995</v>
      </c>
      <c r="E784" s="48">
        <v>11.91</v>
      </c>
      <c r="F784" s="48">
        <v>7.85</v>
      </c>
      <c r="G784" s="48">
        <v>4.8600000000000003</v>
      </c>
      <c r="H784" s="34" t="s">
        <v>112</v>
      </c>
      <c r="I784" s="48">
        <v>0</v>
      </c>
      <c r="J784" s="48">
        <v>7.9</v>
      </c>
      <c r="K784" s="36">
        <v>624</v>
      </c>
      <c r="AO784" s="29">
        <v>235</v>
      </c>
      <c r="AP784" s="29">
        <v>125</v>
      </c>
    </row>
    <row r="785" spans="1:42" x14ac:dyDescent="0.35">
      <c r="A785" s="44">
        <v>40591</v>
      </c>
      <c r="B785" s="48">
        <v>102952</v>
      </c>
      <c r="C785" s="48">
        <v>726</v>
      </c>
      <c r="D785" s="48">
        <v>0.46500000000000002</v>
      </c>
      <c r="E785" s="48">
        <v>10.52</v>
      </c>
      <c r="F785" s="48">
        <v>7.73</v>
      </c>
      <c r="G785" s="48">
        <v>5.45</v>
      </c>
      <c r="H785" s="34" t="s">
        <v>112</v>
      </c>
      <c r="I785" s="48">
        <v>0.1</v>
      </c>
      <c r="J785" s="48">
        <v>7.6</v>
      </c>
      <c r="K785" s="36">
        <v>175</v>
      </c>
      <c r="AO785" s="29">
        <v>235</v>
      </c>
      <c r="AP785" s="29">
        <v>125</v>
      </c>
    </row>
    <row r="786" spans="1:42" x14ac:dyDescent="0.35">
      <c r="A786" s="44">
        <v>40597</v>
      </c>
      <c r="B786" s="48">
        <v>103511</v>
      </c>
      <c r="C786" s="48">
        <v>608.70000000000005</v>
      </c>
      <c r="D786" s="48">
        <v>0.3896</v>
      </c>
      <c r="E786" s="48">
        <v>13.19</v>
      </c>
      <c r="F786" s="48">
        <v>7.69</v>
      </c>
      <c r="G786" s="48">
        <v>2.96</v>
      </c>
      <c r="H786" s="34" t="s">
        <v>112</v>
      </c>
      <c r="I786" s="48">
        <v>0.22</v>
      </c>
      <c r="J786" s="48">
        <v>7.6</v>
      </c>
      <c r="K786" s="36">
        <v>52</v>
      </c>
      <c r="L786" s="45">
        <f>AVERAGE(K782:K786)</f>
        <v>201.2</v>
      </c>
      <c r="M786" s="46">
        <f>GEOMEAN(K782:K786)</f>
        <v>96.187535364177691</v>
      </c>
      <c r="N786" s="47" t="s">
        <v>129</v>
      </c>
      <c r="AO786" s="29">
        <v>235</v>
      </c>
      <c r="AP786" s="29">
        <v>125</v>
      </c>
    </row>
    <row r="787" spans="1:42" x14ac:dyDescent="0.35">
      <c r="A787" s="44">
        <v>40603</v>
      </c>
      <c r="B787" s="48">
        <v>101124</v>
      </c>
      <c r="C787" s="48">
        <v>461.1</v>
      </c>
      <c r="D787" s="48">
        <v>0.29509999999999997</v>
      </c>
      <c r="E787" s="48">
        <v>11.79</v>
      </c>
      <c r="F787" s="48">
        <v>7.65</v>
      </c>
      <c r="G787" s="48">
        <v>5.36</v>
      </c>
      <c r="H787" s="34" t="s">
        <v>112</v>
      </c>
      <c r="I787" s="48">
        <v>0.4</v>
      </c>
      <c r="J787" s="48">
        <v>7.7</v>
      </c>
      <c r="K787" s="36">
        <v>5172</v>
      </c>
      <c r="O787" s="257">
        <v>1.2</v>
      </c>
      <c r="P787" s="257">
        <v>56.9</v>
      </c>
      <c r="Q787" s="264" t="s">
        <v>115</v>
      </c>
      <c r="R787" s="264" t="s">
        <v>115</v>
      </c>
      <c r="S787" s="264" t="s">
        <v>115</v>
      </c>
      <c r="T787" s="264">
        <v>3.1</v>
      </c>
      <c r="U787" s="264" t="s">
        <v>115</v>
      </c>
      <c r="V787" s="264">
        <v>1.1000000000000001</v>
      </c>
      <c r="W787" s="264" t="s">
        <v>115</v>
      </c>
      <c r="X787" s="257">
        <v>46.4</v>
      </c>
      <c r="Y787" s="264">
        <v>0.72</v>
      </c>
      <c r="Z787" s="264">
        <v>2.8</v>
      </c>
      <c r="AA787" s="264" t="s">
        <v>115</v>
      </c>
      <c r="AB787" s="264">
        <v>30.7</v>
      </c>
      <c r="AC787" s="264">
        <v>0.245</v>
      </c>
      <c r="AD787" s="257">
        <v>195</v>
      </c>
      <c r="AE787" s="257" t="s">
        <v>115</v>
      </c>
      <c r="AO787" s="29">
        <v>235</v>
      </c>
      <c r="AP787" s="29">
        <v>125</v>
      </c>
    </row>
    <row r="788" spans="1:42" x14ac:dyDescent="0.35">
      <c r="A788" s="44">
        <v>40605</v>
      </c>
      <c r="C788" s="39" t="s">
        <v>119</v>
      </c>
      <c r="D788" s="39" t="s">
        <v>119</v>
      </c>
      <c r="E788" s="39" t="s">
        <v>119</v>
      </c>
      <c r="F788" s="39" t="s">
        <v>119</v>
      </c>
      <c r="G788" s="39" t="s">
        <v>119</v>
      </c>
      <c r="H788" s="34" t="s">
        <v>112</v>
      </c>
      <c r="I788" s="39" t="s">
        <v>119</v>
      </c>
      <c r="J788" s="39" t="s">
        <v>119</v>
      </c>
      <c r="K788" s="36">
        <v>441</v>
      </c>
      <c r="AO788" s="29">
        <v>235</v>
      </c>
      <c r="AP788" s="29">
        <v>125</v>
      </c>
    </row>
    <row r="789" spans="1:42" x14ac:dyDescent="0.35">
      <c r="A789" s="44">
        <v>40616</v>
      </c>
      <c r="B789" s="48">
        <v>94332</v>
      </c>
      <c r="C789" s="48">
        <v>404.5</v>
      </c>
      <c r="D789" s="48">
        <v>0.25890000000000002</v>
      </c>
      <c r="E789" s="48">
        <v>11.97</v>
      </c>
      <c r="F789" s="48">
        <v>7.74</v>
      </c>
      <c r="G789" s="48">
        <v>6.44</v>
      </c>
      <c r="H789" s="34" t="s">
        <v>112</v>
      </c>
      <c r="I789" s="48">
        <v>0.3</v>
      </c>
      <c r="J789" s="48">
        <v>7.6</v>
      </c>
      <c r="K789" s="36">
        <v>52</v>
      </c>
      <c r="AO789" s="29">
        <v>235</v>
      </c>
      <c r="AP789" s="29">
        <v>125</v>
      </c>
    </row>
    <row r="790" spans="1:42" x14ac:dyDescent="0.35">
      <c r="A790" s="44">
        <v>40626</v>
      </c>
      <c r="B790" s="48">
        <v>93833</v>
      </c>
      <c r="C790" s="48">
        <v>527</v>
      </c>
      <c r="D790" s="48">
        <v>0.33700000000000002</v>
      </c>
      <c r="E790" s="48">
        <v>10.94</v>
      </c>
      <c r="F790" s="48">
        <v>7.71</v>
      </c>
      <c r="G790" s="48">
        <v>10.31</v>
      </c>
      <c r="H790" s="34" t="s">
        <v>112</v>
      </c>
      <c r="I790" s="48">
        <v>0.2</v>
      </c>
      <c r="J790" s="48">
        <v>7.5</v>
      </c>
      <c r="K790" s="36">
        <v>20</v>
      </c>
      <c r="AO790" s="29">
        <v>235</v>
      </c>
      <c r="AP790" s="29">
        <v>125</v>
      </c>
    </row>
    <row r="791" spans="1:42" x14ac:dyDescent="0.35">
      <c r="A791" s="44">
        <v>40632</v>
      </c>
      <c r="B791" s="48">
        <v>101052</v>
      </c>
      <c r="C791" s="48">
        <v>538.79999999999995</v>
      </c>
      <c r="D791" s="48">
        <v>0.3448</v>
      </c>
      <c r="E791" s="48">
        <v>11.17</v>
      </c>
      <c r="F791" s="48">
        <v>7.82</v>
      </c>
      <c r="G791" s="48">
        <v>7.4</v>
      </c>
      <c r="H791" s="34" t="s">
        <v>112</v>
      </c>
      <c r="I791" s="48">
        <v>0</v>
      </c>
      <c r="J791" s="48">
        <v>7.3</v>
      </c>
      <c r="K791" s="36">
        <v>63</v>
      </c>
      <c r="L791" s="45">
        <f>AVERAGE(K787:K791)</f>
        <v>1149.5999999999999</v>
      </c>
      <c r="M791" s="46">
        <f>GEOMEAN(K787:K791)</f>
        <v>171.74899280438746</v>
      </c>
      <c r="N791" s="47" t="s">
        <v>130</v>
      </c>
      <c r="AO791" s="29">
        <v>235</v>
      </c>
      <c r="AP791" s="29">
        <v>125</v>
      </c>
    </row>
    <row r="792" spans="1:42" x14ac:dyDescent="0.35">
      <c r="A792" s="44">
        <v>40637</v>
      </c>
      <c r="B792" s="50">
        <v>0.43888888888888888</v>
      </c>
      <c r="C792" s="29">
        <v>443.3</v>
      </c>
      <c r="D792" s="29">
        <v>0.28789999999999999</v>
      </c>
      <c r="E792" s="29">
        <v>8.9600000000000009</v>
      </c>
      <c r="F792" s="29">
        <v>8.1300000000000008</v>
      </c>
      <c r="G792" s="29">
        <v>13.2</v>
      </c>
      <c r="K792" s="36">
        <v>24192</v>
      </c>
      <c r="AO792" s="29">
        <v>235</v>
      </c>
      <c r="AP792" s="29">
        <v>125</v>
      </c>
    </row>
    <row r="793" spans="1:42" x14ac:dyDescent="0.35">
      <c r="A793" s="44">
        <v>40640</v>
      </c>
      <c r="B793" s="51">
        <v>0.43501157407407409</v>
      </c>
      <c r="C793" s="29">
        <v>480.3</v>
      </c>
      <c r="D793" s="29">
        <v>0.312</v>
      </c>
      <c r="E793" s="29">
        <v>11.26</v>
      </c>
      <c r="F793" s="29">
        <v>8.11</v>
      </c>
      <c r="G793" s="29">
        <v>10.1</v>
      </c>
      <c r="K793" s="36">
        <v>98</v>
      </c>
      <c r="AO793" s="29">
        <v>235</v>
      </c>
      <c r="AP793" s="29">
        <v>125</v>
      </c>
    </row>
    <row r="794" spans="1:42" x14ac:dyDescent="0.35">
      <c r="A794" s="44">
        <v>40644</v>
      </c>
      <c r="B794" s="51">
        <v>0.45886574074074077</v>
      </c>
      <c r="C794" s="29">
        <v>523</v>
      </c>
      <c r="D794" s="29">
        <v>0.34</v>
      </c>
      <c r="E794" s="29">
        <v>9.86</v>
      </c>
      <c r="F794" s="29">
        <v>8.07</v>
      </c>
      <c r="G794" s="29">
        <v>13.7</v>
      </c>
      <c r="K794" s="36">
        <v>74</v>
      </c>
      <c r="AO794" s="29">
        <v>235</v>
      </c>
      <c r="AP794" s="29">
        <v>125</v>
      </c>
    </row>
    <row r="795" spans="1:42" x14ac:dyDescent="0.35">
      <c r="A795" s="44">
        <v>40647</v>
      </c>
      <c r="B795" s="51">
        <v>0.4371990740740741</v>
      </c>
      <c r="C795" s="29">
        <v>457.5</v>
      </c>
      <c r="D795" s="29">
        <v>0.29699999999999999</v>
      </c>
      <c r="E795" s="29">
        <v>10.199999999999999</v>
      </c>
      <c r="F795" s="29">
        <v>8.2100000000000009</v>
      </c>
      <c r="G795" s="29">
        <v>13.6</v>
      </c>
      <c r="K795" s="36">
        <v>52</v>
      </c>
      <c r="AO795" s="29">
        <v>235</v>
      </c>
      <c r="AP795" s="29">
        <v>125</v>
      </c>
    </row>
    <row r="796" spans="1:42" x14ac:dyDescent="0.35">
      <c r="A796" s="44">
        <v>40658</v>
      </c>
      <c r="B796" s="52">
        <v>0.42752314814814812</v>
      </c>
      <c r="C796" s="29">
        <v>387.8</v>
      </c>
      <c r="D796" s="29">
        <v>0.25219999999999998</v>
      </c>
      <c r="E796" s="29">
        <v>11.07</v>
      </c>
      <c r="F796" s="29">
        <v>8.1300000000000008</v>
      </c>
      <c r="G796" s="29">
        <v>13</v>
      </c>
      <c r="K796" s="36">
        <v>2143</v>
      </c>
      <c r="L796" s="45">
        <f>AVERAGE(K792:K796)</f>
        <v>5311.8</v>
      </c>
      <c r="M796" s="46">
        <f>GEOMEAN(K792:K796)</f>
        <v>455.23014897161306</v>
      </c>
      <c r="N796" s="47" t="s">
        <v>131</v>
      </c>
      <c r="AO796" s="29">
        <v>235</v>
      </c>
      <c r="AP796" s="29">
        <v>125</v>
      </c>
    </row>
    <row r="797" spans="1:42" x14ac:dyDescent="0.35">
      <c r="A797" s="44">
        <v>40667</v>
      </c>
      <c r="B797" s="52">
        <v>0.48133101851851851</v>
      </c>
      <c r="C797" s="29">
        <v>427.5</v>
      </c>
      <c r="D797" s="29">
        <v>0.2782</v>
      </c>
      <c r="E797" s="29">
        <v>9.49</v>
      </c>
      <c r="F797" s="29">
        <v>8.16</v>
      </c>
      <c r="G797" s="29">
        <v>13.3</v>
      </c>
      <c r="K797" s="36">
        <v>5172</v>
      </c>
      <c r="AO797" s="29">
        <v>235</v>
      </c>
      <c r="AP797" s="29">
        <v>125</v>
      </c>
    </row>
    <row r="798" spans="1:42" x14ac:dyDescent="0.35">
      <c r="A798" s="44">
        <v>40674</v>
      </c>
      <c r="B798" s="52">
        <v>0.42143518518518519</v>
      </c>
      <c r="C798" s="29">
        <v>525</v>
      </c>
      <c r="D798" s="29">
        <v>0.3412</v>
      </c>
      <c r="E798" s="29">
        <v>9.14</v>
      </c>
      <c r="F798" s="29">
        <v>8.1199999999999992</v>
      </c>
      <c r="G798" s="29">
        <v>17.5</v>
      </c>
      <c r="K798" s="36">
        <v>86</v>
      </c>
      <c r="AO798" s="29">
        <v>235</v>
      </c>
      <c r="AP798" s="29">
        <v>125</v>
      </c>
    </row>
    <row r="799" spans="1:42" x14ac:dyDescent="0.35">
      <c r="A799" s="44">
        <v>40679</v>
      </c>
      <c r="B799" s="52">
        <v>0.41682870370370373</v>
      </c>
      <c r="C799" s="29">
        <v>611</v>
      </c>
      <c r="D799" s="29">
        <v>0.39650000000000002</v>
      </c>
      <c r="E799" s="29">
        <v>5.87</v>
      </c>
      <c r="F799" s="29">
        <v>8.09</v>
      </c>
      <c r="G799" s="29">
        <v>21.7</v>
      </c>
      <c r="K799" s="36">
        <v>1236</v>
      </c>
      <c r="AO799" s="29">
        <v>235</v>
      </c>
      <c r="AP799" s="29">
        <v>125</v>
      </c>
    </row>
    <row r="800" spans="1:42" x14ac:dyDescent="0.35">
      <c r="A800" s="44">
        <v>40681</v>
      </c>
      <c r="B800" s="52">
        <v>0.42692129629629627</v>
      </c>
      <c r="C800" s="29">
        <v>499.2</v>
      </c>
      <c r="D800" s="29">
        <v>0.32440000000000002</v>
      </c>
      <c r="E800" s="29">
        <v>9.6</v>
      </c>
      <c r="F800" s="29">
        <v>8.16</v>
      </c>
      <c r="G800" s="29">
        <v>15.7</v>
      </c>
      <c r="K800" s="36">
        <v>131</v>
      </c>
      <c r="AO800" s="29">
        <v>235</v>
      </c>
      <c r="AP800" s="29">
        <v>125</v>
      </c>
    </row>
    <row r="801" spans="1:42" x14ac:dyDescent="0.35">
      <c r="A801" s="44">
        <v>40688</v>
      </c>
      <c r="B801" s="52">
        <v>0.47899305555555555</v>
      </c>
      <c r="C801" s="29">
        <v>553</v>
      </c>
      <c r="D801" s="29">
        <v>0.35749999999999998</v>
      </c>
      <c r="E801" s="29">
        <v>10.74</v>
      </c>
      <c r="F801" s="29">
        <v>8.07</v>
      </c>
      <c r="G801" s="29">
        <v>20.6</v>
      </c>
      <c r="K801" s="36">
        <v>262</v>
      </c>
      <c r="L801" s="45">
        <f>AVERAGE(K797:K801)</f>
        <v>1377.4</v>
      </c>
      <c r="M801" s="46">
        <f>GEOMEAN(K797:K801)</f>
        <v>452.01162576705326</v>
      </c>
      <c r="N801" s="47" t="s">
        <v>132</v>
      </c>
      <c r="AO801" s="29">
        <v>235</v>
      </c>
      <c r="AP801" s="29">
        <v>125</v>
      </c>
    </row>
    <row r="802" spans="1:42" x14ac:dyDescent="0.35">
      <c r="A802" s="44">
        <v>40701</v>
      </c>
      <c r="B802" s="52">
        <v>0.40616898148148151</v>
      </c>
      <c r="C802" s="29">
        <v>561</v>
      </c>
      <c r="D802" s="29">
        <v>0.36399999999999999</v>
      </c>
      <c r="E802" s="29">
        <v>7.29</v>
      </c>
      <c r="F802" s="29">
        <v>7.99</v>
      </c>
      <c r="G802" s="29">
        <v>23.5</v>
      </c>
      <c r="K802" s="36">
        <v>448</v>
      </c>
      <c r="AO802" s="29">
        <v>235</v>
      </c>
      <c r="AP802" s="29">
        <v>125</v>
      </c>
    </row>
    <row r="803" spans="1:42" x14ac:dyDescent="0.35">
      <c r="A803" s="44">
        <v>40703</v>
      </c>
      <c r="B803" s="52">
        <v>0.43063657407407407</v>
      </c>
      <c r="C803" s="29">
        <v>587</v>
      </c>
      <c r="D803" s="29">
        <v>0.38350000000000001</v>
      </c>
      <c r="E803" s="29">
        <v>7</v>
      </c>
      <c r="F803" s="29">
        <v>8.0299999999999994</v>
      </c>
      <c r="G803" s="29">
        <v>24.5</v>
      </c>
      <c r="K803" s="36">
        <v>246</v>
      </c>
      <c r="AO803" s="29">
        <v>235</v>
      </c>
      <c r="AP803" s="29">
        <v>125</v>
      </c>
    </row>
    <row r="804" spans="1:42" x14ac:dyDescent="0.35">
      <c r="A804" s="44">
        <v>40707</v>
      </c>
      <c r="B804" s="52">
        <v>0.43872685185185184</v>
      </c>
      <c r="C804" s="29">
        <v>525</v>
      </c>
      <c r="D804" s="29">
        <v>0.33800000000000002</v>
      </c>
      <c r="E804" s="29">
        <v>7.49</v>
      </c>
      <c r="F804" s="29">
        <v>8.2200000000000006</v>
      </c>
      <c r="G804" s="29">
        <v>23.3</v>
      </c>
      <c r="K804" s="36">
        <v>426</v>
      </c>
      <c r="AO804" s="29">
        <v>235</v>
      </c>
      <c r="AP804" s="29">
        <v>125</v>
      </c>
    </row>
    <row r="805" spans="1:42" x14ac:dyDescent="0.35">
      <c r="A805" s="44">
        <v>40717</v>
      </c>
      <c r="B805" s="52">
        <v>0.41771990740740739</v>
      </c>
      <c r="C805" s="29">
        <v>467.4</v>
      </c>
      <c r="D805" s="29">
        <v>0.30359999999999998</v>
      </c>
      <c r="E805" s="29">
        <v>7.65</v>
      </c>
      <c r="F805" s="29">
        <v>8.1199999999999992</v>
      </c>
      <c r="G805" s="29">
        <v>22.3</v>
      </c>
      <c r="K805" s="36">
        <v>538</v>
      </c>
      <c r="AO805" s="29">
        <v>235</v>
      </c>
      <c r="AP805" s="29">
        <v>125</v>
      </c>
    </row>
    <row r="806" spans="1:42" x14ac:dyDescent="0.35">
      <c r="A806" s="44">
        <v>40723</v>
      </c>
      <c r="B806" s="52">
        <v>0.40226851851851847</v>
      </c>
      <c r="C806" s="29">
        <v>563</v>
      </c>
      <c r="D806" s="29">
        <v>0.36399999999999999</v>
      </c>
      <c r="E806" s="29">
        <v>7.54</v>
      </c>
      <c r="F806" s="29">
        <v>7.99</v>
      </c>
      <c r="G806" s="29">
        <v>22.1</v>
      </c>
      <c r="K806" s="36">
        <v>404</v>
      </c>
      <c r="L806" s="45">
        <f>AVERAGE(K802:K806)</f>
        <v>412.4</v>
      </c>
      <c r="M806" s="46">
        <f>GEOMEAN(K802:K806)</f>
        <v>399.72128252539909</v>
      </c>
      <c r="N806" s="47" t="s">
        <v>133</v>
      </c>
      <c r="AO806" s="29">
        <v>235</v>
      </c>
      <c r="AP806" s="29">
        <v>125</v>
      </c>
    </row>
    <row r="807" spans="1:42" x14ac:dyDescent="0.35">
      <c r="A807" s="44">
        <v>40724</v>
      </c>
      <c r="B807" s="52">
        <v>0.46120370370370373</v>
      </c>
      <c r="C807" s="29">
        <v>567</v>
      </c>
      <c r="D807" s="29">
        <v>0.3705</v>
      </c>
      <c r="E807" s="29">
        <v>8.26</v>
      </c>
      <c r="F807" s="29">
        <v>8.0299999999999994</v>
      </c>
      <c r="G807" s="29">
        <v>23.1</v>
      </c>
      <c r="K807" s="36">
        <v>185</v>
      </c>
      <c r="AO807" s="29">
        <v>235</v>
      </c>
      <c r="AP807" s="29">
        <v>125</v>
      </c>
    </row>
    <row r="808" spans="1:42" x14ac:dyDescent="0.35">
      <c r="A808" s="44">
        <v>40731</v>
      </c>
      <c r="B808" s="52">
        <v>0.41021990740740738</v>
      </c>
      <c r="C808" s="29">
        <v>610</v>
      </c>
      <c r="D808" s="29">
        <v>0.39650000000000002</v>
      </c>
      <c r="E808" s="29">
        <v>6.04</v>
      </c>
      <c r="F808" s="29">
        <v>7.83</v>
      </c>
      <c r="G808" s="29">
        <v>24.8</v>
      </c>
      <c r="K808" s="36">
        <v>557</v>
      </c>
      <c r="AO808" s="29">
        <v>235</v>
      </c>
      <c r="AP808" s="29">
        <v>125</v>
      </c>
    </row>
    <row r="809" spans="1:42" x14ac:dyDescent="0.35">
      <c r="A809" s="44">
        <v>40736</v>
      </c>
      <c r="B809" s="52">
        <v>0.39693287037037034</v>
      </c>
      <c r="C809" s="29">
        <v>621</v>
      </c>
      <c r="D809" s="29">
        <v>0.40300000000000002</v>
      </c>
      <c r="E809" s="29">
        <v>5.44</v>
      </c>
      <c r="F809" s="29">
        <v>7.8</v>
      </c>
      <c r="G809" s="29">
        <v>25.6</v>
      </c>
      <c r="K809" s="36">
        <v>359</v>
      </c>
      <c r="AO809" s="29">
        <v>235</v>
      </c>
      <c r="AP809" s="29">
        <v>125</v>
      </c>
    </row>
    <row r="810" spans="1:42" x14ac:dyDescent="0.35">
      <c r="A810" s="44">
        <v>40749</v>
      </c>
      <c r="B810" s="51">
        <v>0.45046296296296301</v>
      </c>
      <c r="C810" s="29">
        <v>487.8</v>
      </c>
      <c r="D810" s="29">
        <v>0.31719999999999998</v>
      </c>
      <c r="E810" s="29">
        <v>7.68</v>
      </c>
      <c r="F810" s="29">
        <v>7.98</v>
      </c>
      <c r="G810" s="29">
        <v>26.3</v>
      </c>
      <c r="K810" s="36">
        <v>2909</v>
      </c>
      <c r="AO810" s="29">
        <v>235</v>
      </c>
      <c r="AP810" s="29">
        <v>125</v>
      </c>
    </row>
    <row r="811" spans="1:42" x14ac:dyDescent="0.35">
      <c r="A811" s="44">
        <v>40751</v>
      </c>
      <c r="B811" s="53">
        <v>0.41693287037037036</v>
      </c>
      <c r="C811" s="29">
        <v>533</v>
      </c>
      <c r="D811" s="29">
        <v>0.34449999999999997</v>
      </c>
      <c r="E811" s="29">
        <v>6.98</v>
      </c>
      <c r="F811" s="29">
        <v>7.98</v>
      </c>
      <c r="G811" s="29">
        <v>26</v>
      </c>
      <c r="K811" s="36">
        <v>336</v>
      </c>
      <c r="L811" s="45">
        <f>AVERAGE(K807:K811)</f>
        <v>869.2</v>
      </c>
      <c r="M811" s="46">
        <f>GEOMEAN(K807:K811)</f>
        <v>514.80276894598376</v>
      </c>
      <c r="N811" s="47" t="s">
        <v>134</v>
      </c>
      <c r="O811" s="257">
        <v>2.6</v>
      </c>
      <c r="P811" s="257">
        <v>61.2</v>
      </c>
      <c r="Q811" s="264" t="s">
        <v>115</v>
      </c>
      <c r="R811" s="264" t="s">
        <v>115</v>
      </c>
      <c r="S811" s="264" t="s">
        <v>115</v>
      </c>
      <c r="T811" s="264" t="s">
        <v>115</v>
      </c>
      <c r="U811" s="264" t="s">
        <v>115</v>
      </c>
      <c r="V811" s="264" t="s">
        <v>115</v>
      </c>
      <c r="W811" s="264">
        <v>14.7</v>
      </c>
      <c r="X811" s="257">
        <v>55.8</v>
      </c>
      <c r="Y811" s="264" t="s">
        <v>115</v>
      </c>
      <c r="Z811" s="264">
        <v>0.74</v>
      </c>
      <c r="AA811" s="264" t="s">
        <v>115</v>
      </c>
      <c r="AB811" s="264">
        <v>38</v>
      </c>
      <c r="AC811" s="264" t="s">
        <v>115</v>
      </c>
      <c r="AD811" s="257">
        <v>226</v>
      </c>
      <c r="AE811" s="257" t="s">
        <v>115</v>
      </c>
      <c r="AO811" s="29">
        <v>235</v>
      </c>
      <c r="AP811" s="29">
        <v>125</v>
      </c>
    </row>
    <row r="812" spans="1:42" x14ac:dyDescent="0.35">
      <c r="A812" s="44">
        <v>40756</v>
      </c>
      <c r="B812" s="52">
        <v>0.41827546296296297</v>
      </c>
      <c r="C812" s="29">
        <v>273</v>
      </c>
      <c r="D812" s="29">
        <v>0.17749999999999999</v>
      </c>
      <c r="E812" s="29">
        <v>8.34</v>
      </c>
      <c r="F812" s="29">
        <v>7.99</v>
      </c>
      <c r="G812" s="29">
        <v>26.5</v>
      </c>
      <c r="K812" s="36">
        <v>226</v>
      </c>
      <c r="AO812" s="29">
        <v>235</v>
      </c>
      <c r="AP812" s="29">
        <v>125</v>
      </c>
    </row>
    <row r="813" spans="1:42" x14ac:dyDescent="0.35">
      <c r="A813" s="44">
        <v>40759</v>
      </c>
      <c r="B813" s="52">
        <v>0.42002314814814817</v>
      </c>
      <c r="C813" s="29">
        <v>563</v>
      </c>
      <c r="D813" s="29">
        <v>0.36399999999999999</v>
      </c>
      <c r="E813" s="29">
        <v>6.17</v>
      </c>
      <c r="F813" s="29">
        <v>7.98</v>
      </c>
      <c r="G813" s="29">
        <v>24.8</v>
      </c>
      <c r="K813" s="36">
        <v>359</v>
      </c>
      <c r="AO813" s="29">
        <v>235</v>
      </c>
      <c r="AP813" s="29">
        <v>125</v>
      </c>
    </row>
    <row r="814" spans="1:42" x14ac:dyDescent="0.35">
      <c r="A814" s="44">
        <v>40771</v>
      </c>
      <c r="B814" s="52">
        <v>0.41711805555555559</v>
      </c>
      <c r="C814" s="29">
        <v>439</v>
      </c>
      <c r="D814" s="29">
        <v>0.28539999999999999</v>
      </c>
      <c r="E814" s="29">
        <v>7.47</v>
      </c>
      <c r="F814" s="29">
        <v>7.97</v>
      </c>
      <c r="G814" s="29">
        <v>23.7</v>
      </c>
      <c r="K814" s="36">
        <v>683</v>
      </c>
      <c r="AO814" s="29">
        <v>235</v>
      </c>
      <c r="AP814" s="29">
        <v>125</v>
      </c>
    </row>
    <row r="815" spans="1:42" x14ac:dyDescent="0.35">
      <c r="A815" s="44">
        <v>40773</v>
      </c>
      <c r="B815" s="52">
        <v>0.42659722222222224</v>
      </c>
      <c r="C815" s="29">
        <v>518</v>
      </c>
      <c r="D815" s="29">
        <v>0.33800000000000002</v>
      </c>
      <c r="E815" s="29">
        <v>6.82</v>
      </c>
      <c r="F815" s="29">
        <v>7.94</v>
      </c>
      <c r="G815" s="29">
        <v>24.1</v>
      </c>
      <c r="K815" s="36">
        <v>521</v>
      </c>
      <c r="AO815" s="29">
        <v>235</v>
      </c>
      <c r="AP815" s="29">
        <v>125</v>
      </c>
    </row>
    <row r="816" spans="1:42" x14ac:dyDescent="0.35">
      <c r="A816" s="44">
        <v>40779</v>
      </c>
      <c r="B816" s="52">
        <v>0.41710648148148149</v>
      </c>
      <c r="C816" s="29">
        <v>633</v>
      </c>
      <c r="D816" s="29">
        <v>0.40949999999999998</v>
      </c>
      <c r="E816" s="29">
        <v>4.83</v>
      </c>
      <c r="F816" s="29">
        <v>7.85</v>
      </c>
      <c r="G816" s="29">
        <v>22</v>
      </c>
      <c r="K816" s="36">
        <v>1935</v>
      </c>
      <c r="L816" s="45">
        <f>AVERAGE(K812:K816)</f>
        <v>744.8</v>
      </c>
      <c r="M816" s="46">
        <f>GEOMEAN(K812:K816)</f>
        <v>561.60175567560816</v>
      </c>
      <c r="N816" s="47" t="s">
        <v>135</v>
      </c>
      <c r="AO816" s="29">
        <v>235</v>
      </c>
      <c r="AP816" s="29">
        <v>125</v>
      </c>
    </row>
    <row r="817" spans="1:42" x14ac:dyDescent="0.35">
      <c r="A817" s="44">
        <v>40799</v>
      </c>
      <c r="B817" s="51">
        <v>0.42045138888888894</v>
      </c>
      <c r="C817" s="29">
        <v>581</v>
      </c>
      <c r="D817" s="29">
        <v>0.377</v>
      </c>
      <c r="E817" s="29">
        <v>6.53</v>
      </c>
      <c r="F817" s="29">
        <v>7.89</v>
      </c>
      <c r="G817" s="29">
        <v>19.899999999999999</v>
      </c>
      <c r="K817" s="36">
        <v>256</v>
      </c>
      <c r="AO817" s="29">
        <v>235</v>
      </c>
      <c r="AP817" s="29">
        <v>125</v>
      </c>
    </row>
    <row r="818" spans="1:42" x14ac:dyDescent="0.35">
      <c r="A818" s="44">
        <v>40801</v>
      </c>
      <c r="B818" s="52">
        <v>0.4098148148148148</v>
      </c>
      <c r="C818" s="29">
        <v>535</v>
      </c>
      <c r="D818" s="29">
        <v>0.3478</v>
      </c>
      <c r="E818" s="29">
        <v>7.07</v>
      </c>
      <c r="F818" s="29">
        <v>7.96</v>
      </c>
      <c r="G818" s="29">
        <v>17.3</v>
      </c>
      <c r="K818" s="36">
        <v>175</v>
      </c>
      <c r="AO818" s="29">
        <v>235</v>
      </c>
      <c r="AP818" s="29">
        <v>125</v>
      </c>
    </row>
    <row r="819" spans="1:42" x14ac:dyDescent="0.35">
      <c r="A819" s="44">
        <v>40805</v>
      </c>
      <c r="B819" s="53">
        <v>0.43451388888888887</v>
      </c>
      <c r="C819" s="29">
        <v>367.5</v>
      </c>
      <c r="D819" s="29">
        <v>0.23860000000000001</v>
      </c>
      <c r="E819" s="29">
        <v>8.26</v>
      </c>
      <c r="F819" s="29">
        <v>8.27</v>
      </c>
      <c r="G819" s="29">
        <v>18.899999999999999</v>
      </c>
      <c r="K819" s="36">
        <v>24192</v>
      </c>
      <c r="AO819" s="29">
        <v>235</v>
      </c>
      <c r="AP819" s="29">
        <v>125</v>
      </c>
    </row>
    <row r="820" spans="1:42" x14ac:dyDescent="0.35">
      <c r="A820" s="44">
        <v>40808</v>
      </c>
      <c r="AO820" s="29">
        <v>235</v>
      </c>
      <c r="AP820" s="29">
        <v>125</v>
      </c>
    </row>
    <row r="821" spans="1:42" x14ac:dyDescent="0.35">
      <c r="A821" s="44">
        <v>40814</v>
      </c>
      <c r="B821" s="53">
        <v>0.4288541666666667</v>
      </c>
      <c r="C821" s="29">
        <v>447.4</v>
      </c>
      <c r="D821" s="29">
        <v>0.29060000000000002</v>
      </c>
      <c r="E821" s="29">
        <v>9</v>
      </c>
      <c r="F821" s="29">
        <v>8.23</v>
      </c>
      <c r="G821" s="29">
        <v>17.3</v>
      </c>
      <c r="K821" s="36">
        <v>404</v>
      </c>
      <c r="L821" s="45">
        <f>AVERAGE(K817:K821)</f>
        <v>6256.75</v>
      </c>
      <c r="M821" s="46">
        <f>GEOMEAN(K817:K821)</f>
        <v>813.45360512133777</v>
      </c>
      <c r="N821" s="47" t="s">
        <v>136</v>
      </c>
      <c r="AO821" s="29">
        <v>235</v>
      </c>
      <c r="AP821" s="29">
        <v>125</v>
      </c>
    </row>
    <row r="822" spans="1:42" x14ac:dyDescent="0.35">
      <c r="A822" s="44">
        <v>40815</v>
      </c>
      <c r="B822" s="53">
        <v>0.43476851851851855</v>
      </c>
      <c r="C822" s="29">
        <v>174.6</v>
      </c>
      <c r="D822" s="29">
        <v>0.1138</v>
      </c>
      <c r="E822" s="29">
        <v>11.03</v>
      </c>
      <c r="F822" s="29">
        <v>8.09</v>
      </c>
      <c r="G822" s="29">
        <v>17</v>
      </c>
      <c r="K822" s="36">
        <v>426</v>
      </c>
      <c r="AO822" s="29">
        <v>235</v>
      </c>
      <c r="AP822" s="29">
        <v>125</v>
      </c>
    </row>
    <row r="823" spans="1:42" x14ac:dyDescent="0.35">
      <c r="A823" s="44">
        <v>40820</v>
      </c>
      <c r="B823" s="53">
        <v>0.43197916666666664</v>
      </c>
      <c r="C823" s="29">
        <v>324.5</v>
      </c>
      <c r="D823" s="29">
        <v>0.21060000000000001</v>
      </c>
      <c r="E823" s="29">
        <v>9.91</v>
      </c>
      <c r="F823" s="29">
        <v>8.27</v>
      </c>
      <c r="G823" s="29">
        <v>14.3</v>
      </c>
      <c r="K823" s="54">
        <v>120</v>
      </c>
      <c r="O823" s="257">
        <v>2.1</v>
      </c>
      <c r="P823" s="264">
        <v>61.9</v>
      </c>
      <c r="Q823" s="291" t="s">
        <v>115</v>
      </c>
      <c r="R823" s="291" t="s">
        <v>115</v>
      </c>
      <c r="S823" s="291" t="s">
        <v>115</v>
      </c>
      <c r="T823" s="291" t="s">
        <v>115</v>
      </c>
      <c r="U823" s="291" t="s">
        <v>115</v>
      </c>
      <c r="V823" s="291" t="s">
        <v>115</v>
      </c>
      <c r="W823" s="291" t="s">
        <v>115</v>
      </c>
      <c r="X823" s="264">
        <v>46.6</v>
      </c>
      <c r="Y823" s="291" t="s">
        <v>115</v>
      </c>
      <c r="Z823" s="264">
        <v>0.4</v>
      </c>
      <c r="AA823" s="291" t="s">
        <v>115</v>
      </c>
      <c r="AB823" s="264">
        <v>36.799999999999997</v>
      </c>
      <c r="AC823" s="291" t="s">
        <v>137</v>
      </c>
      <c r="AD823" s="264">
        <v>215</v>
      </c>
      <c r="AE823" s="291" t="s">
        <v>115</v>
      </c>
      <c r="AF823" s="291"/>
      <c r="AG823" s="291"/>
      <c r="AO823" s="29">
        <v>235</v>
      </c>
      <c r="AP823" s="29">
        <v>125</v>
      </c>
    </row>
    <row r="824" spans="1:42" x14ac:dyDescent="0.35">
      <c r="A824" s="44">
        <v>40826</v>
      </c>
      <c r="B824" s="52">
        <v>0.44407407407407407</v>
      </c>
      <c r="C824" s="29">
        <v>567</v>
      </c>
      <c r="D824" s="29">
        <v>0.36849999999999999</v>
      </c>
      <c r="E824" s="29">
        <v>8.4600000000000009</v>
      </c>
      <c r="F824" s="29">
        <v>7.99</v>
      </c>
      <c r="G824" s="29">
        <v>17</v>
      </c>
      <c r="K824" s="54">
        <v>189</v>
      </c>
      <c r="AO824" s="29">
        <v>235</v>
      </c>
      <c r="AP824" s="29">
        <v>125</v>
      </c>
    </row>
    <row r="825" spans="1:42" x14ac:dyDescent="0.35">
      <c r="A825" s="44">
        <v>40835</v>
      </c>
      <c r="B825" s="52">
        <v>0.45348379629629632</v>
      </c>
      <c r="C825" s="29">
        <v>521</v>
      </c>
      <c r="D825" s="29">
        <v>0.3387</v>
      </c>
      <c r="E825" s="29">
        <v>11.13</v>
      </c>
      <c r="F825" s="29">
        <v>8.15</v>
      </c>
      <c r="G825" s="29">
        <v>11.9</v>
      </c>
      <c r="K825" s="54">
        <v>19863</v>
      </c>
      <c r="AO825" s="29">
        <v>235</v>
      </c>
      <c r="AP825" s="29">
        <v>125</v>
      </c>
    </row>
    <row r="826" spans="1:42" x14ac:dyDescent="0.35">
      <c r="A826" s="44">
        <v>40847</v>
      </c>
      <c r="B826" s="55">
        <v>0.46567129629629633</v>
      </c>
      <c r="C826" s="29">
        <v>517</v>
      </c>
      <c r="D826" s="29">
        <v>0.33610000000000001</v>
      </c>
      <c r="E826" s="29">
        <v>9.91</v>
      </c>
      <c r="F826" s="29">
        <v>8.09</v>
      </c>
      <c r="G826" s="29">
        <v>10.7</v>
      </c>
      <c r="K826" s="54">
        <v>10</v>
      </c>
      <c r="L826" s="45">
        <f>AVERAGE(K822:K826)</f>
        <v>4121.6000000000004</v>
      </c>
      <c r="M826" s="46">
        <f>GEOMEAN(K822:K826)</f>
        <v>286.16696555937591</v>
      </c>
      <c r="N826" s="47" t="s">
        <v>138</v>
      </c>
      <c r="AO826" s="29">
        <v>235</v>
      </c>
      <c r="AP826" s="29">
        <v>125</v>
      </c>
    </row>
    <row r="827" spans="1:42" x14ac:dyDescent="0.35">
      <c r="A827" s="44">
        <v>40849</v>
      </c>
      <c r="B827" s="55">
        <v>0.42873842592592593</v>
      </c>
      <c r="C827" s="29">
        <v>545</v>
      </c>
      <c r="D827" s="29">
        <v>0.35420000000000001</v>
      </c>
      <c r="E827" s="29">
        <v>10.47</v>
      </c>
      <c r="F827" s="48"/>
      <c r="G827" s="29">
        <v>10.5</v>
      </c>
      <c r="K827" s="54">
        <v>20</v>
      </c>
      <c r="AO827" s="29">
        <v>235</v>
      </c>
      <c r="AP827" s="29">
        <v>125</v>
      </c>
    </row>
    <row r="828" spans="1:42" x14ac:dyDescent="0.35">
      <c r="A828" s="44">
        <v>40854</v>
      </c>
      <c r="B828" s="52">
        <v>0.48777777777777781</v>
      </c>
      <c r="C828" s="29">
        <v>553</v>
      </c>
      <c r="D828" s="29">
        <v>0.3594</v>
      </c>
      <c r="E828" s="29">
        <v>10.67</v>
      </c>
      <c r="F828" s="29">
        <v>8.0399999999999991</v>
      </c>
      <c r="G828" s="29">
        <v>11.7</v>
      </c>
      <c r="K828" s="54">
        <v>31</v>
      </c>
      <c r="AO828" s="29">
        <v>235</v>
      </c>
      <c r="AP828" s="29">
        <v>125</v>
      </c>
    </row>
    <row r="829" spans="1:42" x14ac:dyDescent="0.35">
      <c r="A829" s="44">
        <v>40861</v>
      </c>
      <c r="B829" s="55">
        <v>0.47473379629629631</v>
      </c>
      <c r="C829" s="29">
        <v>597</v>
      </c>
      <c r="D829" s="29">
        <v>0.3881</v>
      </c>
      <c r="E829" s="29">
        <v>7.79</v>
      </c>
      <c r="F829" s="29">
        <v>8.43</v>
      </c>
      <c r="G829" s="29">
        <v>12.8</v>
      </c>
      <c r="K829" s="54">
        <v>41</v>
      </c>
      <c r="AO829" s="29">
        <v>235</v>
      </c>
      <c r="AP829" s="29">
        <v>125</v>
      </c>
    </row>
    <row r="830" spans="1:42" x14ac:dyDescent="0.35">
      <c r="A830" s="44">
        <v>40863</v>
      </c>
      <c r="B830" s="55">
        <v>0.41097222222222224</v>
      </c>
      <c r="C830" s="29">
        <v>487.2</v>
      </c>
      <c r="D830" s="29">
        <v>0.3165</v>
      </c>
      <c r="E830" s="29">
        <v>11.67</v>
      </c>
      <c r="F830" s="29">
        <v>8.09</v>
      </c>
      <c r="G830" s="29">
        <v>11</v>
      </c>
      <c r="K830" s="54">
        <v>426</v>
      </c>
      <c r="AO830" s="29">
        <v>235</v>
      </c>
      <c r="AP830" s="29">
        <v>125</v>
      </c>
    </row>
    <row r="831" spans="1:42" x14ac:dyDescent="0.35">
      <c r="A831" s="44">
        <v>40876</v>
      </c>
      <c r="B831" s="55">
        <v>0.46247685185185183</v>
      </c>
      <c r="C831" s="29">
        <v>456.9</v>
      </c>
      <c r="D831" s="29">
        <v>0.29699999999999999</v>
      </c>
      <c r="E831" s="49" t="s">
        <v>139</v>
      </c>
      <c r="F831" s="29">
        <v>8.23</v>
      </c>
      <c r="G831" s="29">
        <v>7.9</v>
      </c>
      <c r="K831" s="54">
        <v>8164</v>
      </c>
      <c r="L831" s="45">
        <f>AVERAGE(K827:K831)</f>
        <v>1736.4</v>
      </c>
      <c r="M831" s="46">
        <f>GEOMEAN(K827:K831)</f>
        <v>154.63137876472297</v>
      </c>
      <c r="N831" s="47" t="s">
        <v>140</v>
      </c>
      <c r="AO831" s="29">
        <v>235</v>
      </c>
      <c r="AP831" s="29">
        <v>125</v>
      </c>
    </row>
    <row r="832" spans="1:42" x14ac:dyDescent="0.35">
      <c r="A832" s="44">
        <v>40884</v>
      </c>
      <c r="B832" s="52">
        <v>0.41420138888888891</v>
      </c>
      <c r="C832" s="29">
        <v>536</v>
      </c>
      <c r="D832" s="29">
        <v>0.34839999999999999</v>
      </c>
      <c r="E832" s="29">
        <v>13.1</v>
      </c>
      <c r="F832" s="29">
        <v>8.17</v>
      </c>
      <c r="G832" s="29">
        <v>5.8</v>
      </c>
      <c r="K832" s="54">
        <v>134</v>
      </c>
      <c r="AO832" s="29">
        <v>235</v>
      </c>
      <c r="AP832" s="29">
        <v>125</v>
      </c>
    </row>
    <row r="833" spans="1:42" x14ac:dyDescent="0.35">
      <c r="A833" s="44">
        <v>40889</v>
      </c>
      <c r="B833" s="51">
        <v>0.43641203703703701</v>
      </c>
      <c r="C833" s="29">
        <v>526</v>
      </c>
      <c r="D833" s="29">
        <v>0.34189999999999998</v>
      </c>
      <c r="E833" s="29">
        <v>14.23</v>
      </c>
      <c r="F833" s="29">
        <v>8.15</v>
      </c>
      <c r="G833" s="29">
        <v>3.5</v>
      </c>
      <c r="K833" s="54">
        <v>62</v>
      </c>
      <c r="AO833" s="29">
        <v>235</v>
      </c>
      <c r="AP833" s="29">
        <v>125</v>
      </c>
    </row>
    <row r="834" spans="1:42" x14ac:dyDescent="0.35">
      <c r="A834" s="44">
        <v>40892</v>
      </c>
      <c r="B834" s="53">
        <v>0.42249999999999999</v>
      </c>
      <c r="C834" s="29">
        <v>462.2</v>
      </c>
      <c r="D834" s="29">
        <v>0.30030000000000001</v>
      </c>
      <c r="E834" s="29">
        <v>14.14</v>
      </c>
      <c r="F834" s="29">
        <v>8.1999999999999993</v>
      </c>
      <c r="G834" s="29">
        <v>8</v>
      </c>
      <c r="K834" s="54">
        <v>15531</v>
      </c>
      <c r="AO834" s="29">
        <v>235</v>
      </c>
      <c r="AP834" s="29">
        <v>125</v>
      </c>
    </row>
    <row r="835" spans="1:42" x14ac:dyDescent="0.35">
      <c r="A835" s="44">
        <v>40897</v>
      </c>
      <c r="B835" s="52">
        <v>0.40493055555555557</v>
      </c>
      <c r="C835" s="29">
        <v>543</v>
      </c>
      <c r="D835" s="29">
        <v>0.35289999999999999</v>
      </c>
      <c r="E835" s="29">
        <v>12.63</v>
      </c>
      <c r="F835" s="29">
        <v>7.88</v>
      </c>
      <c r="G835" s="29">
        <v>5.8</v>
      </c>
      <c r="K835" s="54">
        <v>52</v>
      </c>
      <c r="AO835" s="29">
        <v>235</v>
      </c>
      <c r="AP835" s="29">
        <v>125</v>
      </c>
    </row>
    <row r="836" spans="1:42" x14ac:dyDescent="0.35">
      <c r="A836" s="44">
        <v>40899</v>
      </c>
      <c r="B836" s="52">
        <v>0.43695601851851856</v>
      </c>
      <c r="C836" s="29">
        <v>436.8</v>
      </c>
      <c r="D836" s="29">
        <v>0.28410000000000002</v>
      </c>
      <c r="E836" s="29">
        <v>16.05</v>
      </c>
      <c r="F836" s="29">
        <v>8.33</v>
      </c>
      <c r="G836" s="29">
        <v>6.5</v>
      </c>
      <c r="K836" s="54">
        <v>512</v>
      </c>
      <c r="L836" s="45">
        <f>AVERAGE(K832:K836)</f>
        <v>3258.2</v>
      </c>
      <c r="M836" s="46">
        <f>GEOMEAN(K832:K836)</f>
        <v>321.50952398691322</v>
      </c>
      <c r="N836" s="47" t="s">
        <v>141</v>
      </c>
      <c r="AO836" s="29">
        <v>235</v>
      </c>
      <c r="AP836" s="29">
        <v>125</v>
      </c>
    </row>
    <row r="837" spans="1:42" x14ac:dyDescent="0.35">
      <c r="A837" s="44">
        <v>40913</v>
      </c>
      <c r="B837" s="53">
        <v>0.42093750000000002</v>
      </c>
      <c r="C837" s="29">
        <v>555</v>
      </c>
      <c r="D837" s="29">
        <v>0.36080000000000001</v>
      </c>
      <c r="E837" s="29">
        <v>13.77</v>
      </c>
      <c r="F837" s="29">
        <v>8.7200000000000006</v>
      </c>
      <c r="G837" s="29">
        <v>2.7</v>
      </c>
      <c r="K837" s="257">
        <v>10</v>
      </c>
      <c r="AO837" s="29">
        <v>235</v>
      </c>
      <c r="AP837" s="29">
        <v>125</v>
      </c>
    </row>
    <row r="838" spans="1:42" x14ac:dyDescent="0.35">
      <c r="A838" s="44">
        <v>40918</v>
      </c>
      <c r="B838" s="52">
        <v>0.41809027777777774</v>
      </c>
      <c r="C838" s="29">
        <v>574</v>
      </c>
      <c r="D838" s="29">
        <v>0.37309999999999999</v>
      </c>
      <c r="E838" s="29">
        <v>14.1</v>
      </c>
      <c r="F838" s="29">
        <v>8.51</v>
      </c>
      <c r="G838" s="29">
        <v>3.7</v>
      </c>
      <c r="K838" s="36">
        <v>10</v>
      </c>
      <c r="AO838" s="29">
        <v>235</v>
      </c>
      <c r="AP838" s="29">
        <v>125</v>
      </c>
    </row>
    <row r="839" spans="1:42" x14ac:dyDescent="0.35">
      <c r="A839" s="44">
        <v>40920</v>
      </c>
      <c r="B839" s="52">
        <v>0.41357638888888887</v>
      </c>
      <c r="C839" s="29">
        <v>545</v>
      </c>
      <c r="D839" s="29">
        <v>0.35420000000000001</v>
      </c>
      <c r="E839" s="29">
        <v>12.99</v>
      </c>
      <c r="F839" s="29">
        <v>8.2799999999999994</v>
      </c>
      <c r="G839" s="29">
        <v>4.5999999999999996</v>
      </c>
      <c r="K839" s="257">
        <v>52</v>
      </c>
      <c r="AO839" s="29">
        <v>235</v>
      </c>
      <c r="AP839" s="29">
        <v>125</v>
      </c>
    </row>
    <row r="840" spans="1:42" x14ac:dyDescent="0.35">
      <c r="A840" s="44">
        <v>40932</v>
      </c>
      <c r="B840" s="52">
        <v>0.40255787037037033</v>
      </c>
      <c r="C840" s="29">
        <v>568</v>
      </c>
      <c r="D840" s="29">
        <v>0.36919999999999997</v>
      </c>
      <c r="E840" s="29">
        <v>21.51</v>
      </c>
      <c r="F840" s="29">
        <v>8.1199999999999992</v>
      </c>
      <c r="G840" s="29">
        <v>2.2000000000000002</v>
      </c>
      <c r="K840" s="54">
        <v>332</v>
      </c>
      <c r="AO840" s="29">
        <v>235</v>
      </c>
      <c r="AP840" s="29">
        <v>125</v>
      </c>
    </row>
    <row r="841" spans="1:42" x14ac:dyDescent="0.35">
      <c r="A841" s="44">
        <v>40938</v>
      </c>
      <c r="B841" s="53">
        <v>0.42966435185185187</v>
      </c>
      <c r="C841" s="29">
        <v>581</v>
      </c>
      <c r="D841" s="29">
        <v>0.37759999999999999</v>
      </c>
      <c r="E841" s="29">
        <v>14.54</v>
      </c>
      <c r="F841" s="29">
        <v>8.25</v>
      </c>
      <c r="G841" s="29">
        <v>2.1</v>
      </c>
      <c r="K841" s="54">
        <v>74</v>
      </c>
      <c r="L841" s="45">
        <f>AVERAGE(K837:K841)</f>
        <v>95.6</v>
      </c>
      <c r="M841" s="46">
        <f>GEOMEAN(K837:K841)</f>
        <v>41.809466841006817</v>
      </c>
      <c r="N841" s="47" t="s">
        <v>142</v>
      </c>
      <c r="AO841" s="29">
        <v>235</v>
      </c>
      <c r="AP841" s="29">
        <v>125</v>
      </c>
    </row>
    <row r="842" spans="1:42" x14ac:dyDescent="0.35">
      <c r="A842" s="44">
        <v>40947</v>
      </c>
      <c r="B842" s="52">
        <v>0.42363425925925924</v>
      </c>
      <c r="C842" s="29">
        <v>593</v>
      </c>
      <c r="D842" s="29">
        <v>0.38540000000000002</v>
      </c>
      <c r="E842" s="29">
        <v>13.41</v>
      </c>
      <c r="F842" s="29">
        <v>8.1999999999999993</v>
      </c>
      <c r="G842" s="29">
        <v>4.5</v>
      </c>
      <c r="K842" s="54">
        <v>20</v>
      </c>
      <c r="AO842" s="29">
        <v>235</v>
      </c>
      <c r="AP842" s="29">
        <v>125</v>
      </c>
    </row>
    <row r="843" spans="1:42" x14ac:dyDescent="0.35">
      <c r="A843" s="44">
        <v>40955</v>
      </c>
      <c r="B843" s="51">
        <v>0.44370370370370371</v>
      </c>
      <c r="C843" s="29">
        <v>680</v>
      </c>
      <c r="D843" s="29">
        <v>0.442</v>
      </c>
      <c r="E843" s="29">
        <v>13.24</v>
      </c>
      <c r="F843" s="29">
        <v>8.1300000000000008</v>
      </c>
      <c r="G843" s="29">
        <v>4.8</v>
      </c>
      <c r="K843" s="54">
        <v>369</v>
      </c>
      <c r="AO843" s="29">
        <v>235</v>
      </c>
      <c r="AP843" s="29">
        <v>125</v>
      </c>
    </row>
    <row r="844" spans="1:42" x14ac:dyDescent="0.35">
      <c r="A844" s="44">
        <v>40959</v>
      </c>
      <c r="B844" s="52">
        <v>0.43100694444444443</v>
      </c>
      <c r="C844" s="29">
        <v>601</v>
      </c>
      <c r="D844" s="29">
        <v>0.39069999999999999</v>
      </c>
      <c r="E844" s="29">
        <v>15.18</v>
      </c>
      <c r="F844" s="29">
        <v>8.26</v>
      </c>
      <c r="G844" s="29">
        <v>2.9</v>
      </c>
      <c r="K844" s="54">
        <v>20</v>
      </c>
      <c r="AO844" s="29">
        <v>235</v>
      </c>
      <c r="AP844" s="29">
        <v>125</v>
      </c>
    </row>
    <row r="845" spans="1:42" x14ac:dyDescent="0.35">
      <c r="A845" s="44">
        <v>40961</v>
      </c>
      <c r="B845" s="52">
        <v>0.42627314814814815</v>
      </c>
      <c r="C845" s="29">
        <v>628</v>
      </c>
      <c r="D845" s="29">
        <v>0.40820000000000001</v>
      </c>
      <c r="E845" s="29">
        <v>13.43</v>
      </c>
      <c r="F845" s="29">
        <v>8.27</v>
      </c>
      <c r="G845" s="29">
        <v>4.5999999999999996</v>
      </c>
      <c r="K845" s="54">
        <v>10</v>
      </c>
      <c r="AO845" s="29">
        <v>235</v>
      </c>
      <c r="AP845" s="29">
        <v>125</v>
      </c>
    </row>
    <row r="846" spans="1:42" x14ac:dyDescent="0.35">
      <c r="A846" s="44">
        <v>40967</v>
      </c>
      <c r="B846" s="53">
        <v>0.49635416666666665</v>
      </c>
      <c r="C846" s="29">
        <v>587</v>
      </c>
      <c r="D846" s="29">
        <v>0.38150000000000001</v>
      </c>
      <c r="E846" s="29">
        <v>15.01</v>
      </c>
      <c r="F846" s="29">
        <v>8.41</v>
      </c>
      <c r="G846" s="29">
        <v>5.9</v>
      </c>
      <c r="K846" s="54">
        <v>10</v>
      </c>
      <c r="L846" s="45">
        <f>AVERAGE(K842:K846)</f>
        <v>85.8</v>
      </c>
      <c r="M846" s="46">
        <f>GEOMEAN(K842:K846)</f>
        <v>27.152965730605267</v>
      </c>
      <c r="N846" s="47" t="s">
        <v>143</v>
      </c>
      <c r="AO846" s="29">
        <v>235</v>
      </c>
      <c r="AP846" s="29">
        <v>125</v>
      </c>
    </row>
    <row r="847" spans="1:42" x14ac:dyDescent="0.35">
      <c r="A847" s="44">
        <v>40974</v>
      </c>
      <c r="B847" s="52">
        <v>0.41793981481481479</v>
      </c>
      <c r="C847" s="29">
        <v>597</v>
      </c>
      <c r="D847" s="29">
        <v>0.3881</v>
      </c>
      <c r="E847" s="29">
        <v>13.54</v>
      </c>
      <c r="F847" s="29">
        <v>8.26</v>
      </c>
      <c r="G847" s="29">
        <v>4.5</v>
      </c>
      <c r="H847" s="281"/>
      <c r="K847" s="264">
        <v>185</v>
      </c>
      <c r="L847" s="264"/>
      <c r="M847" s="292"/>
      <c r="N847" s="264"/>
      <c r="O847" s="291" t="s">
        <v>115</v>
      </c>
      <c r="P847" s="264">
        <v>58.7</v>
      </c>
      <c r="Q847" s="291" t="s">
        <v>115</v>
      </c>
      <c r="R847" s="291" t="s">
        <v>115</v>
      </c>
      <c r="S847" s="291" t="s">
        <v>115</v>
      </c>
      <c r="T847" s="291" t="s">
        <v>115</v>
      </c>
      <c r="U847" s="291" t="s">
        <v>115</v>
      </c>
      <c r="V847" s="291" t="s">
        <v>115</v>
      </c>
      <c r="W847" s="291" t="s">
        <v>115</v>
      </c>
      <c r="X847" s="257">
        <v>47.6</v>
      </c>
      <c r="Y847" s="291" t="s">
        <v>115</v>
      </c>
      <c r="Z847" s="29">
        <v>1.5</v>
      </c>
      <c r="AA847" s="39" t="s">
        <v>115</v>
      </c>
      <c r="AB847" s="257">
        <v>36.299999999999997</v>
      </c>
      <c r="AC847" s="291" t="s">
        <v>115</v>
      </c>
      <c r="AD847" s="257">
        <v>248</v>
      </c>
      <c r="AE847" s="291" t="s">
        <v>115</v>
      </c>
      <c r="AF847" s="291"/>
      <c r="AG847" s="291"/>
      <c r="AO847" s="29">
        <v>235</v>
      </c>
      <c r="AP847" s="29">
        <v>125</v>
      </c>
    </row>
    <row r="848" spans="1:42" x14ac:dyDescent="0.35">
      <c r="A848" s="44">
        <v>40980</v>
      </c>
      <c r="B848" s="53">
        <v>0.4294675925925926</v>
      </c>
      <c r="C848" s="29">
        <v>626</v>
      </c>
      <c r="D848" s="29">
        <v>0.40689999999999998</v>
      </c>
      <c r="E848" s="29">
        <v>12.24</v>
      </c>
      <c r="F848" s="29">
        <v>8.36</v>
      </c>
      <c r="G848" s="29">
        <v>9</v>
      </c>
      <c r="K848" s="54">
        <v>148</v>
      </c>
      <c r="AO848" s="29">
        <v>235</v>
      </c>
      <c r="AP848" s="29">
        <v>125</v>
      </c>
    </row>
    <row r="849" spans="1:42" x14ac:dyDescent="0.35">
      <c r="A849" s="44">
        <v>40989</v>
      </c>
      <c r="B849" s="52">
        <v>0.40542824074074074</v>
      </c>
      <c r="C849" s="29">
        <v>582</v>
      </c>
      <c r="D849" s="29">
        <v>0.37759999999999999</v>
      </c>
      <c r="E849" s="29">
        <v>7.72</v>
      </c>
      <c r="F849" s="29">
        <v>8.09</v>
      </c>
      <c r="G849" s="29">
        <v>17.100000000000001</v>
      </c>
      <c r="K849" s="54">
        <v>84</v>
      </c>
      <c r="AO849" s="29">
        <v>235</v>
      </c>
      <c r="AP849" s="29">
        <v>125</v>
      </c>
    </row>
    <row r="850" spans="1:42" x14ac:dyDescent="0.35">
      <c r="A850" s="44">
        <v>40994</v>
      </c>
      <c r="B850" s="53">
        <v>0.43760416666666663</v>
      </c>
      <c r="C850" s="29">
        <v>632</v>
      </c>
      <c r="D850" s="29">
        <v>0.40949999999999998</v>
      </c>
      <c r="E850" s="29">
        <v>9.85</v>
      </c>
      <c r="F850" s="29">
        <v>8.25</v>
      </c>
      <c r="G850" s="29">
        <v>16.399999999999999</v>
      </c>
      <c r="K850" s="54">
        <v>189</v>
      </c>
      <c r="AO850" s="29">
        <v>235</v>
      </c>
      <c r="AP850" s="29">
        <v>125</v>
      </c>
    </row>
    <row r="851" spans="1:42" x14ac:dyDescent="0.35">
      <c r="A851" s="44">
        <v>40997</v>
      </c>
      <c r="B851" s="52">
        <v>0.42170138888888892</v>
      </c>
      <c r="C851" s="29">
        <v>601</v>
      </c>
      <c r="D851" s="29">
        <v>0.39069999999999999</v>
      </c>
      <c r="E851" s="29">
        <v>9.5500000000000007</v>
      </c>
      <c r="F851" s="29">
        <v>8.18</v>
      </c>
      <c r="G851" s="29">
        <v>13.7</v>
      </c>
      <c r="K851" s="257">
        <v>108</v>
      </c>
      <c r="L851" s="45">
        <f>AVERAGE(K847:K851)</f>
        <v>142.80000000000001</v>
      </c>
      <c r="M851" s="46">
        <f>GEOMEAN(K847:K851)</f>
        <v>136.24471284375133</v>
      </c>
      <c r="N851" s="47" t="s">
        <v>144</v>
      </c>
      <c r="AO851" s="29">
        <v>235</v>
      </c>
      <c r="AP851" s="29">
        <v>125</v>
      </c>
    </row>
    <row r="852" spans="1:42" x14ac:dyDescent="0.35">
      <c r="A852" s="44">
        <v>41002</v>
      </c>
      <c r="B852" s="52">
        <v>0.42120370370370369</v>
      </c>
      <c r="C852" s="29">
        <v>602</v>
      </c>
      <c r="D852" s="29">
        <v>0.39129999999999998</v>
      </c>
      <c r="E852" s="29">
        <v>9.19</v>
      </c>
      <c r="F852" s="29">
        <v>8.15</v>
      </c>
      <c r="G852" s="29">
        <v>15.5</v>
      </c>
      <c r="K852" s="54">
        <v>109</v>
      </c>
      <c r="AO852" s="29">
        <v>235</v>
      </c>
      <c r="AP852" s="29">
        <v>125</v>
      </c>
    </row>
    <row r="853" spans="1:42" x14ac:dyDescent="0.35">
      <c r="A853" s="44">
        <v>41009</v>
      </c>
      <c r="B853" s="53">
        <v>0.4268055555555556</v>
      </c>
      <c r="C853" s="29">
        <v>625</v>
      </c>
      <c r="D853" s="29">
        <v>0.40629999999999999</v>
      </c>
      <c r="E853" s="29">
        <v>9.15</v>
      </c>
      <c r="F853" s="29">
        <v>8.0399999999999991</v>
      </c>
      <c r="G853" s="29">
        <v>13.1</v>
      </c>
      <c r="K853" s="54">
        <v>74</v>
      </c>
      <c r="AO853" s="29">
        <v>235</v>
      </c>
      <c r="AP853" s="29">
        <v>125</v>
      </c>
    </row>
    <row r="854" spans="1:42" x14ac:dyDescent="0.35">
      <c r="A854" s="44">
        <v>41015</v>
      </c>
      <c r="B854" s="52">
        <v>0.39099537037037035</v>
      </c>
      <c r="C854" s="29">
        <v>556</v>
      </c>
      <c r="D854" s="29">
        <v>0.3614</v>
      </c>
      <c r="E854" s="29">
        <v>8.9499999999999993</v>
      </c>
      <c r="F854" s="29">
        <v>8.17</v>
      </c>
      <c r="G854" s="29">
        <v>15.9</v>
      </c>
      <c r="K854" s="54">
        <v>12033</v>
      </c>
      <c r="AO854" s="29">
        <v>235</v>
      </c>
      <c r="AP854" s="29">
        <v>125</v>
      </c>
    </row>
    <row r="855" spans="1:42" x14ac:dyDescent="0.35">
      <c r="A855" s="44">
        <v>41018</v>
      </c>
      <c r="C855" s="49" t="s">
        <v>139</v>
      </c>
      <c r="D855" s="49" t="s">
        <v>139</v>
      </c>
      <c r="E855" s="49" t="s">
        <v>139</v>
      </c>
      <c r="F855" s="49" t="s">
        <v>139</v>
      </c>
      <c r="G855" s="49" t="s">
        <v>139</v>
      </c>
      <c r="K855" s="54">
        <v>185</v>
      </c>
      <c r="AO855" s="29">
        <v>235</v>
      </c>
      <c r="AP855" s="29">
        <v>125</v>
      </c>
    </row>
    <row r="856" spans="1:42" x14ac:dyDescent="0.35">
      <c r="A856" s="44">
        <v>41025</v>
      </c>
      <c r="B856" s="53">
        <v>0.42177083333333337</v>
      </c>
      <c r="C856" s="29">
        <v>628</v>
      </c>
      <c r="D856" s="29">
        <v>0.40949999999999998</v>
      </c>
      <c r="E856" s="29">
        <v>9.0399999999999991</v>
      </c>
      <c r="F856" s="29">
        <v>8.16</v>
      </c>
      <c r="G856" s="29">
        <v>15.5</v>
      </c>
      <c r="K856" s="54">
        <v>183</v>
      </c>
      <c r="L856" s="45">
        <f>AVERAGE(K852:K856)</f>
        <v>2516.8000000000002</v>
      </c>
      <c r="M856" s="46">
        <f>GEOMEAN(K852:K856)</f>
        <v>318.66252312669053</v>
      </c>
      <c r="N856" s="47" t="s">
        <v>145</v>
      </c>
      <c r="AO856" s="29">
        <v>235</v>
      </c>
      <c r="AP856" s="29">
        <v>125</v>
      </c>
    </row>
    <row r="857" spans="1:42" x14ac:dyDescent="0.35">
      <c r="A857" s="44">
        <v>41029</v>
      </c>
      <c r="B857" s="52">
        <v>0.42777777777777781</v>
      </c>
      <c r="C857" s="29">
        <v>610</v>
      </c>
      <c r="D857" s="29">
        <v>0.39650000000000002</v>
      </c>
      <c r="E857" s="29">
        <v>9.93</v>
      </c>
      <c r="F857" s="29">
        <v>8.02</v>
      </c>
      <c r="G857" s="29">
        <v>14.4</v>
      </c>
      <c r="K857" s="54">
        <v>52</v>
      </c>
      <c r="AO857" s="29">
        <v>235</v>
      </c>
      <c r="AP857" s="29">
        <v>125</v>
      </c>
    </row>
    <row r="858" spans="1:42" x14ac:dyDescent="0.35">
      <c r="A858" s="44">
        <v>41043</v>
      </c>
      <c r="B858" s="52">
        <v>0.4183912037037037</v>
      </c>
      <c r="C858" s="29">
        <v>574</v>
      </c>
      <c r="D858" s="29">
        <v>0.3705</v>
      </c>
      <c r="E858" s="29">
        <v>9.7200000000000006</v>
      </c>
      <c r="F858" s="29">
        <v>8.17</v>
      </c>
      <c r="G858" s="29">
        <v>19.8</v>
      </c>
      <c r="K858" s="54">
        <v>160</v>
      </c>
      <c r="AO858" s="29">
        <v>235</v>
      </c>
      <c r="AP858" s="29">
        <v>125</v>
      </c>
    </row>
    <row r="859" spans="1:42" x14ac:dyDescent="0.35">
      <c r="A859" s="44">
        <v>41046</v>
      </c>
      <c r="B859" s="52">
        <v>0.37465277777777778</v>
      </c>
      <c r="C859" s="29">
        <v>585</v>
      </c>
      <c r="D859" s="29">
        <v>0.377</v>
      </c>
      <c r="E859" s="29">
        <v>7.64</v>
      </c>
      <c r="F859" s="29">
        <v>8.02</v>
      </c>
      <c r="G859" s="29">
        <v>18.899999999999999</v>
      </c>
      <c r="K859" s="54">
        <v>86</v>
      </c>
      <c r="AO859" s="29">
        <v>235</v>
      </c>
      <c r="AP859" s="29">
        <v>125</v>
      </c>
    </row>
    <row r="860" spans="1:42" x14ac:dyDescent="0.35">
      <c r="A860" s="44">
        <v>41050</v>
      </c>
      <c r="B860" s="52">
        <v>0.41788194444444443</v>
      </c>
      <c r="C860" s="29">
        <v>606</v>
      </c>
      <c r="D860" s="29">
        <v>0.39650000000000002</v>
      </c>
      <c r="E860" s="29">
        <v>7.05</v>
      </c>
      <c r="F860" s="29">
        <v>7.99</v>
      </c>
      <c r="G860" s="29">
        <v>21.9</v>
      </c>
      <c r="K860" s="54">
        <v>256</v>
      </c>
      <c r="AO860" s="29">
        <v>235</v>
      </c>
      <c r="AP860" s="29">
        <v>125</v>
      </c>
    </row>
    <row r="861" spans="1:42" x14ac:dyDescent="0.35">
      <c r="A861" s="44">
        <v>41052</v>
      </c>
      <c r="B861" s="53">
        <v>0.44895833333333335</v>
      </c>
      <c r="C861" s="29">
        <v>611</v>
      </c>
      <c r="D861" s="29">
        <v>0.39650000000000002</v>
      </c>
      <c r="E861" s="29">
        <v>7.27</v>
      </c>
      <c r="F861" s="29">
        <v>8.0399999999999991</v>
      </c>
      <c r="G861" s="29">
        <v>20</v>
      </c>
      <c r="K861" s="54">
        <v>110</v>
      </c>
      <c r="L861" s="45">
        <f>AVERAGE(K857:K861)</f>
        <v>132.80000000000001</v>
      </c>
      <c r="M861" s="46">
        <f>GEOMEAN(K857:K861)</f>
        <v>115.04053310757139</v>
      </c>
      <c r="N861" s="47" t="s">
        <v>146</v>
      </c>
      <c r="AO861" s="29">
        <v>235</v>
      </c>
      <c r="AP861" s="29">
        <v>125</v>
      </c>
    </row>
    <row r="862" spans="1:42" x14ac:dyDescent="0.35">
      <c r="A862" s="44">
        <v>41067</v>
      </c>
      <c r="B862" s="53">
        <v>0.40728009259259257</v>
      </c>
      <c r="C862" s="29">
        <v>650</v>
      </c>
      <c r="D862" s="29">
        <v>0.42249999999999999</v>
      </c>
      <c r="E862" s="29">
        <v>6.54</v>
      </c>
      <c r="F862" s="29">
        <v>8.0500000000000007</v>
      </c>
      <c r="G862" s="29">
        <v>19.3</v>
      </c>
      <c r="K862" s="54">
        <v>364</v>
      </c>
      <c r="AO862" s="29">
        <v>235</v>
      </c>
      <c r="AP862" s="29">
        <v>125</v>
      </c>
    </row>
    <row r="863" spans="1:42" x14ac:dyDescent="0.35">
      <c r="A863" s="44">
        <v>41071</v>
      </c>
      <c r="B863" s="52">
        <v>0.40201388888888889</v>
      </c>
      <c r="C863" s="29">
        <v>633</v>
      </c>
      <c r="D863" s="29">
        <v>0.40949999999999998</v>
      </c>
      <c r="E863" s="29">
        <v>5.42</v>
      </c>
      <c r="F863" s="29">
        <v>8.0299999999999994</v>
      </c>
      <c r="G863" s="29">
        <v>22.9</v>
      </c>
      <c r="K863" s="54">
        <v>988</v>
      </c>
      <c r="AO863" s="29">
        <v>235</v>
      </c>
      <c r="AP863" s="29">
        <v>125</v>
      </c>
    </row>
    <row r="864" spans="1:42" x14ac:dyDescent="0.35">
      <c r="A864" s="44">
        <v>41080</v>
      </c>
      <c r="B864" s="52">
        <v>0.41969907407407409</v>
      </c>
      <c r="C864" s="29">
        <v>656</v>
      </c>
      <c r="D864" s="29">
        <v>0.42899999999999999</v>
      </c>
      <c r="E864" s="29">
        <v>5.31</v>
      </c>
      <c r="F864" s="29">
        <v>7.98</v>
      </c>
      <c r="G864" s="29">
        <v>24</v>
      </c>
      <c r="K864" s="54">
        <v>583</v>
      </c>
      <c r="AO864" s="29">
        <v>235</v>
      </c>
      <c r="AP864" s="29">
        <v>125</v>
      </c>
    </row>
    <row r="865" spans="1:42" x14ac:dyDescent="0.35">
      <c r="A865" s="44">
        <v>41085</v>
      </c>
      <c r="B865" s="53">
        <v>0.4191319444444444</v>
      </c>
      <c r="C865" s="29">
        <v>629</v>
      </c>
      <c r="D865" s="29">
        <v>0.40949999999999998</v>
      </c>
      <c r="E865" s="29">
        <v>5.92</v>
      </c>
      <c r="F865" s="29">
        <v>7.89</v>
      </c>
      <c r="G865" s="29">
        <v>23.6</v>
      </c>
      <c r="K865" s="54">
        <v>529</v>
      </c>
      <c r="AO865" s="29">
        <v>235</v>
      </c>
      <c r="AP865" s="29">
        <v>125</v>
      </c>
    </row>
    <row r="866" spans="1:42" x14ac:dyDescent="0.35">
      <c r="A866" s="44">
        <v>41088</v>
      </c>
      <c r="B866" s="52">
        <v>0.3915393518518519</v>
      </c>
      <c r="C866" s="29">
        <v>628</v>
      </c>
      <c r="D866" s="29">
        <v>0.40949999999999998</v>
      </c>
      <c r="E866" s="29">
        <v>5.12</v>
      </c>
      <c r="F866" s="29">
        <v>7.77</v>
      </c>
      <c r="G866" s="29">
        <v>23</v>
      </c>
      <c r="K866" s="54">
        <v>573</v>
      </c>
      <c r="L866" s="45">
        <f>AVERAGE(K862:K866)</f>
        <v>607.4</v>
      </c>
      <c r="M866" s="46">
        <f>GEOMEAN(K862:K866)</f>
        <v>576.2718897046268</v>
      </c>
      <c r="N866" s="47" t="s">
        <v>147</v>
      </c>
      <c r="AO866" s="29">
        <v>235</v>
      </c>
      <c r="AP866" s="29">
        <v>125</v>
      </c>
    </row>
    <row r="867" spans="1:42" x14ac:dyDescent="0.35">
      <c r="A867" s="44">
        <v>41093</v>
      </c>
      <c r="B867" s="52">
        <v>0.43269675925925927</v>
      </c>
      <c r="C867" s="29">
        <v>619</v>
      </c>
      <c r="D867" s="29">
        <v>0.40300000000000002</v>
      </c>
      <c r="E867" s="29">
        <v>4.8499999999999996</v>
      </c>
      <c r="F867" s="29">
        <v>7.59</v>
      </c>
      <c r="G867" s="29">
        <v>25.1</v>
      </c>
      <c r="K867" s="54">
        <v>1439</v>
      </c>
      <c r="AO867" s="29">
        <v>235</v>
      </c>
      <c r="AP867" s="29">
        <v>125</v>
      </c>
    </row>
    <row r="868" spans="1:42" x14ac:dyDescent="0.35">
      <c r="A868" s="44">
        <v>41095</v>
      </c>
      <c r="B868" s="52">
        <v>0.40273148148148147</v>
      </c>
      <c r="C868" s="29">
        <v>674</v>
      </c>
      <c r="D868" s="29">
        <v>0.4355</v>
      </c>
      <c r="E868" s="29">
        <v>3.45</v>
      </c>
      <c r="F868" s="29">
        <v>7.56</v>
      </c>
      <c r="G868" s="29">
        <v>26.1</v>
      </c>
      <c r="K868" s="54">
        <v>620</v>
      </c>
      <c r="AO868" s="29">
        <v>235</v>
      </c>
      <c r="AP868" s="29">
        <v>125</v>
      </c>
    </row>
    <row r="869" spans="1:42" x14ac:dyDescent="0.35">
      <c r="A869" s="44">
        <v>41107</v>
      </c>
      <c r="B869" s="52">
        <v>0.40339120370370374</v>
      </c>
      <c r="C869" s="29">
        <v>644</v>
      </c>
      <c r="D869" s="29">
        <v>0.41599999999999998</v>
      </c>
      <c r="E869" s="29">
        <v>4.66</v>
      </c>
      <c r="F869" s="29">
        <v>7.59</v>
      </c>
      <c r="G869" s="29">
        <v>25.9</v>
      </c>
      <c r="K869" s="54">
        <v>158</v>
      </c>
      <c r="AO869" s="29">
        <v>235</v>
      </c>
      <c r="AP869" s="29">
        <v>125</v>
      </c>
    </row>
    <row r="870" spans="1:42" x14ac:dyDescent="0.35">
      <c r="A870" s="44">
        <v>41113</v>
      </c>
      <c r="B870" s="53">
        <v>0.41432870370370373</v>
      </c>
      <c r="C870" s="29">
        <v>593</v>
      </c>
      <c r="D870" s="29">
        <v>0.38350000000000001</v>
      </c>
      <c r="E870" s="29">
        <v>5.09</v>
      </c>
      <c r="F870" s="29">
        <v>7.86</v>
      </c>
      <c r="G870" s="29">
        <v>25</v>
      </c>
      <c r="K870" s="54">
        <v>1532</v>
      </c>
      <c r="AO870" s="29">
        <v>235</v>
      </c>
      <c r="AP870" s="29">
        <v>125</v>
      </c>
    </row>
    <row r="871" spans="1:42" x14ac:dyDescent="0.35">
      <c r="A871" s="44">
        <v>41115</v>
      </c>
      <c r="B871" s="53">
        <v>0.41650462962962959</v>
      </c>
      <c r="C871" s="29">
        <v>645</v>
      </c>
      <c r="D871" s="29">
        <v>0.42249999999999999</v>
      </c>
      <c r="E871" s="29">
        <v>5.07</v>
      </c>
      <c r="F871" s="29">
        <v>7.68</v>
      </c>
      <c r="G871" s="29">
        <v>24.9</v>
      </c>
      <c r="K871" s="54">
        <v>278</v>
      </c>
      <c r="L871" s="45">
        <f>AVERAGE(K867:K871)</f>
        <v>805.4</v>
      </c>
      <c r="M871" s="46">
        <f>GEOMEAN(K867:K871)</f>
        <v>569.74775989732518</v>
      </c>
      <c r="N871" s="47" t="s">
        <v>148</v>
      </c>
      <c r="O871" s="291">
        <v>3.3</v>
      </c>
      <c r="P871" s="291">
        <v>85.2</v>
      </c>
      <c r="Q871" s="291" t="s">
        <v>115</v>
      </c>
      <c r="R871" s="291" t="s">
        <v>115</v>
      </c>
      <c r="S871" s="291" t="s">
        <v>115</v>
      </c>
      <c r="T871" s="291" t="s">
        <v>115</v>
      </c>
      <c r="U871" s="291" t="s">
        <v>115</v>
      </c>
      <c r="V871" s="291" t="s">
        <v>115</v>
      </c>
      <c r="W871" s="291" t="s">
        <v>115</v>
      </c>
      <c r="X871" s="291">
        <v>67.400000000000006</v>
      </c>
      <c r="Y871" s="291" t="s">
        <v>115</v>
      </c>
      <c r="Z871" s="291">
        <v>0.37</v>
      </c>
      <c r="AA871" s="291" t="s">
        <v>115</v>
      </c>
      <c r="AB871" s="291">
        <v>46.4</v>
      </c>
      <c r="AC871" s="291">
        <v>253</v>
      </c>
      <c r="AD871" s="291" t="s">
        <v>115</v>
      </c>
      <c r="AE871" s="291" t="s">
        <v>115</v>
      </c>
      <c r="AF871" s="291"/>
      <c r="AG871" s="291"/>
      <c r="AO871" s="29">
        <v>235</v>
      </c>
      <c r="AP871" s="29">
        <v>125</v>
      </c>
    </row>
    <row r="872" spans="1:42" x14ac:dyDescent="0.35">
      <c r="A872" s="44">
        <v>41123</v>
      </c>
      <c r="B872" s="52">
        <v>0.40222222222222226</v>
      </c>
      <c r="C872" s="29">
        <v>634</v>
      </c>
      <c r="D872" s="29">
        <v>0.40949999999999998</v>
      </c>
      <c r="E872" s="29">
        <v>6.41</v>
      </c>
      <c r="F872" s="29">
        <v>7.74</v>
      </c>
      <c r="G872" s="29">
        <v>22.8</v>
      </c>
      <c r="K872" s="54">
        <v>226</v>
      </c>
      <c r="AO872" s="29">
        <v>235</v>
      </c>
      <c r="AP872" s="29">
        <v>125</v>
      </c>
    </row>
    <row r="873" spans="1:42" x14ac:dyDescent="0.35">
      <c r="A873" s="44">
        <v>41129</v>
      </c>
      <c r="B873" s="53">
        <v>0.37384259259259256</v>
      </c>
      <c r="C873" s="29">
        <v>596</v>
      </c>
      <c r="D873" s="29">
        <v>0.39</v>
      </c>
      <c r="E873" s="29">
        <v>4.49</v>
      </c>
      <c r="F873" s="29">
        <v>7.79</v>
      </c>
      <c r="G873" s="29">
        <v>23.8</v>
      </c>
      <c r="K873" s="54">
        <v>2282</v>
      </c>
      <c r="AO873" s="29">
        <v>235</v>
      </c>
      <c r="AP873" s="29">
        <v>125</v>
      </c>
    </row>
    <row r="874" spans="1:42" x14ac:dyDescent="0.35">
      <c r="A874" s="44">
        <v>41134</v>
      </c>
      <c r="B874" s="55">
        <v>0.4130092592592593</v>
      </c>
      <c r="C874" s="29">
        <v>585</v>
      </c>
      <c r="D874" s="29">
        <v>0.377</v>
      </c>
      <c r="E874" s="29">
        <v>7.05</v>
      </c>
      <c r="F874" s="29">
        <v>7.51</v>
      </c>
      <c r="G874" s="29">
        <v>21.3</v>
      </c>
      <c r="K874" s="54">
        <v>771</v>
      </c>
      <c r="AO874" s="29">
        <v>235</v>
      </c>
      <c r="AP874" s="29">
        <v>125</v>
      </c>
    </row>
    <row r="875" spans="1:42" x14ac:dyDescent="0.35">
      <c r="A875" s="44">
        <v>41143</v>
      </c>
      <c r="B875" s="58">
        <v>0.40662037037037035</v>
      </c>
      <c r="C875" s="29">
        <v>640</v>
      </c>
      <c r="D875" s="29">
        <v>0.41599999999999998</v>
      </c>
      <c r="E875" s="29">
        <v>5.55</v>
      </c>
      <c r="F875" s="29">
        <v>7.54</v>
      </c>
      <c r="G875" s="29">
        <v>20.100000000000001</v>
      </c>
      <c r="K875" s="54">
        <v>382</v>
      </c>
      <c r="AO875" s="29">
        <v>235</v>
      </c>
      <c r="AP875" s="29">
        <v>125</v>
      </c>
    </row>
    <row r="876" spans="1:42" x14ac:dyDescent="0.35">
      <c r="A876" s="44">
        <v>41150</v>
      </c>
      <c r="B876" s="52">
        <v>0.42033564814814817</v>
      </c>
      <c r="C876" s="29">
        <v>504</v>
      </c>
      <c r="D876" s="29">
        <v>0.3276</v>
      </c>
      <c r="E876" s="29">
        <v>5.8</v>
      </c>
      <c r="F876" s="29">
        <v>7.66</v>
      </c>
      <c r="G876" s="29">
        <v>22.7</v>
      </c>
      <c r="K876" s="54">
        <v>30786</v>
      </c>
      <c r="L876" s="45">
        <f>AVERAGE(K872:K876)</f>
        <v>6889.4</v>
      </c>
      <c r="M876" s="46">
        <f>GEOMEAN(K872:K876)</f>
        <v>1361.3789058054472</v>
      </c>
      <c r="N876" s="47" t="s">
        <v>149</v>
      </c>
      <c r="AO876" s="29">
        <v>235</v>
      </c>
      <c r="AP876" s="29">
        <v>125</v>
      </c>
    </row>
    <row r="877" spans="1:42" x14ac:dyDescent="0.35">
      <c r="A877" s="44">
        <v>41158</v>
      </c>
      <c r="B877" s="53">
        <v>0.41039351851851852</v>
      </c>
      <c r="C877" s="29">
        <v>538</v>
      </c>
      <c r="D877" s="29">
        <v>0.35099999999999998</v>
      </c>
      <c r="E877" s="29">
        <v>6.02</v>
      </c>
      <c r="F877" s="29">
        <v>7.66</v>
      </c>
      <c r="G877" s="29">
        <v>22.5</v>
      </c>
      <c r="K877" s="54">
        <v>880</v>
      </c>
      <c r="AO877" s="29">
        <v>235</v>
      </c>
      <c r="AP877" s="29">
        <v>125</v>
      </c>
    </row>
    <row r="878" spans="1:42" x14ac:dyDescent="0.35">
      <c r="A878" s="44">
        <v>41162</v>
      </c>
      <c r="B878" s="52">
        <v>0.40893518518518518</v>
      </c>
      <c r="C878" s="29">
        <v>428.6</v>
      </c>
      <c r="D878" s="29">
        <v>0.27889999999999998</v>
      </c>
      <c r="E878" s="29">
        <v>7.91</v>
      </c>
      <c r="F878" s="29">
        <v>7.88</v>
      </c>
      <c r="G878" s="29">
        <v>21</v>
      </c>
      <c r="K878" s="54">
        <v>1236</v>
      </c>
      <c r="AO878" s="29">
        <v>235</v>
      </c>
      <c r="AP878" s="29">
        <v>125</v>
      </c>
    </row>
    <row r="879" spans="1:42" x14ac:dyDescent="0.35">
      <c r="A879" s="44">
        <v>41164</v>
      </c>
      <c r="B879" s="53">
        <v>0.41920138888888886</v>
      </c>
      <c r="C879" s="29">
        <v>484.6</v>
      </c>
      <c r="D879" s="29">
        <v>0.31530000000000002</v>
      </c>
      <c r="E879" s="29">
        <v>7.59</v>
      </c>
      <c r="F879" s="29">
        <v>7.8</v>
      </c>
      <c r="G879" s="29">
        <v>20.8</v>
      </c>
      <c r="K879" s="54">
        <v>281</v>
      </c>
      <c r="AO879" s="29">
        <v>235</v>
      </c>
      <c r="AP879" s="29">
        <v>125</v>
      </c>
    </row>
    <row r="880" spans="1:42" x14ac:dyDescent="0.35">
      <c r="A880" s="44">
        <v>41178</v>
      </c>
      <c r="B880" s="52">
        <v>0.40907407407407409</v>
      </c>
      <c r="C880" s="29">
        <v>519</v>
      </c>
      <c r="D880" s="29">
        <v>0.33729999999999999</v>
      </c>
      <c r="E880" s="29">
        <v>8.06</v>
      </c>
      <c r="F880" s="29">
        <v>7.77</v>
      </c>
      <c r="G880" s="29">
        <v>16.899999999999999</v>
      </c>
      <c r="K880" s="54">
        <v>1835</v>
      </c>
      <c r="AO880" s="29">
        <v>235</v>
      </c>
      <c r="AP880" s="29">
        <v>125</v>
      </c>
    </row>
    <row r="881" spans="1:42" x14ac:dyDescent="0.35">
      <c r="A881" s="44">
        <v>41179</v>
      </c>
      <c r="B881" s="52">
        <v>0.39304398148148145</v>
      </c>
      <c r="C881" s="29">
        <v>171.9</v>
      </c>
      <c r="D881" s="29">
        <v>0.1118</v>
      </c>
      <c r="E881" s="29">
        <v>8.08</v>
      </c>
      <c r="F881" s="29">
        <v>7.7</v>
      </c>
      <c r="G881" s="29">
        <v>17.5</v>
      </c>
      <c r="K881" s="36">
        <v>24192</v>
      </c>
      <c r="L881" s="45">
        <f>AVERAGE(K877:K881)</f>
        <v>5684.8</v>
      </c>
      <c r="M881" s="46">
        <f>GEOMEAN(K877:K881)</f>
        <v>1684.6243004916043</v>
      </c>
      <c r="N881" s="47" t="s">
        <v>150</v>
      </c>
      <c r="AO881" s="29">
        <v>235</v>
      </c>
      <c r="AP881" s="29">
        <v>125</v>
      </c>
    </row>
    <row r="882" spans="1:42" x14ac:dyDescent="0.35">
      <c r="A882" s="44">
        <v>41186</v>
      </c>
      <c r="B882" s="51">
        <v>0.4091319444444444</v>
      </c>
      <c r="C882" s="29">
        <v>518</v>
      </c>
      <c r="D882" s="29">
        <v>0.3367</v>
      </c>
      <c r="E882" s="29">
        <v>8.61</v>
      </c>
      <c r="F882" s="29">
        <v>7.72</v>
      </c>
      <c r="G882" s="29">
        <v>16.600000000000001</v>
      </c>
      <c r="K882" s="54">
        <v>288</v>
      </c>
      <c r="AO882" s="29">
        <v>235</v>
      </c>
      <c r="AP882" s="29">
        <v>125</v>
      </c>
    </row>
    <row r="883" spans="1:42" x14ac:dyDescent="0.35">
      <c r="A883" s="44">
        <v>41190</v>
      </c>
      <c r="B883" s="52">
        <v>0.40989583333333335</v>
      </c>
      <c r="C883" s="29">
        <v>472.3</v>
      </c>
      <c r="D883" s="29">
        <v>0.30680000000000002</v>
      </c>
      <c r="E883" s="29">
        <v>9.18</v>
      </c>
      <c r="F883" s="29">
        <v>7.93</v>
      </c>
      <c r="G883" s="29">
        <v>13</v>
      </c>
      <c r="K883" s="54">
        <v>373</v>
      </c>
      <c r="AO883" s="29">
        <v>235</v>
      </c>
      <c r="AP883" s="29">
        <v>125</v>
      </c>
    </row>
    <row r="884" spans="1:42" x14ac:dyDescent="0.35">
      <c r="A884" s="44">
        <v>41199</v>
      </c>
      <c r="B884" s="53">
        <v>0.41501157407407407</v>
      </c>
      <c r="C884" s="29">
        <v>569</v>
      </c>
      <c r="D884" s="29">
        <v>0.36980000000000002</v>
      </c>
      <c r="E884" s="29">
        <v>8.81</v>
      </c>
      <c r="F884" s="29">
        <v>7.68</v>
      </c>
      <c r="G884" s="29">
        <v>13.5</v>
      </c>
      <c r="K884" s="54">
        <v>323</v>
      </c>
      <c r="AO884" s="29">
        <v>235</v>
      </c>
      <c r="AP884" s="29">
        <v>125</v>
      </c>
    </row>
    <row r="885" spans="1:42" x14ac:dyDescent="0.35">
      <c r="A885" s="44">
        <v>41205</v>
      </c>
      <c r="B885" s="52">
        <v>0.42125000000000001</v>
      </c>
      <c r="C885" s="29">
        <v>543</v>
      </c>
      <c r="D885" s="29">
        <v>0.35289999999999999</v>
      </c>
      <c r="E885" s="29">
        <v>9.26</v>
      </c>
      <c r="F885" s="29">
        <v>7.99</v>
      </c>
      <c r="G885" s="29">
        <v>14.7</v>
      </c>
      <c r="O885" s="257">
        <v>1.8</v>
      </c>
      <c r="P885" s="257">
        <v>46.1</v>
      </c>
      <c r="Q885" s="291" t="s">
        <v>115</v>
      </c>
      <c r="R885" s="291" t="s">
        <v>115</v>
      </c>
      <c r="S885" s="291" t="s">
        <v>115</v>
      </c>
      <c r="T885" s="291" t="s">
        <v>115</v>
      </c>
      <c r="U885" s="291" t="s">
        <v>115</v>
      </c>
      <c r="V885" s="291" t="s">
        <v>115</v>
      </c>
      <c r="W885" s="291" t="s">
        <v>115</v>
      </c>
      <c r="X885" s="257">
        <v>46.4</v>
      </c>
      <c r="Y885" s="291" t="s">
        <v>115</v>
      </c>
      <c r="Z885" s="264">
        <v>0.68</v>
      </c>
      <c r="AA885" s="291" t="s">
        <v>115</v>
      </c>
      <c r="AB885" s="264">
        <v>34</v>
      </c>
      <c r="AC885" s="264">
        <v>0.43</v>
      </c>
      <c r="AD885" s="257">
        <v>183</v>
      </c>
      <c r="AE885" s="29" t="s">
        <v>511</v>
      </c>
      <c r="AF885" s="29"/>
      <c r="AG885" s="29"/>
      <c r="AO885" s="29">
        <v>235</v>
      </c>
      <c r="AP885" s="29">
        <v>125</v>
      </c>
    </row>
    <row r="886" spans="1:42" x14ac:dyDescent="0.35">
      <c r="A886" s="44">
        <v>41212</v>
      </c>
      <c r="B886" s="27"/>
      <c r="C886" s="49" t="s">
        <v>139</v>
      </c>
      <c r="D886" s="49" t="s">
        <v>139</v>
      </c>
      <c r="E886" s="49" t="s">
        <v>139</v>
      </c>
      <c r="F886" s="49" t="s">
        <v>139</v>
      </c>
      <c r="G886" s="49" t="s">
        <v>139</v>
      </c>
      <c r="K886" s="54">
        <v>63</v>
      </c>
      <c r="L886" s="45">
        <f>AVERAGE(K882:K886)</f>
        <v>261.75</v>
      </c>
      <c r="M886" s="46">
        <f>GEOMEAN(K882:K886)</f>
        <v>216.22758501903922</v>
      </c>
      <c r="N886" s="47" t="s">
        <v>151</v>
      </c>
      <c r="AO886" s="29">
        <v>235</v>
      </c>
      <c r="AP886" s="29">
        <v>125</v>
      </c>
    </row>
    <row r="887" spans="1:42" x14ac:dyDescent="0.35">
      <c r="A887" s="44">
        <v>41218</v>
      </c>
      <c r="B887" s="52">
        <v>0.40828703703703706</v>
      </c>
      <c r="C887" s="29">
        <v>577</v>
      </c>
      <c r="D887" s="29">
        <v>0.37509999999999999</v>
      </c>
      <c r="E887" s="29">
        <v>12.24</v>
      </c>
      <c r="F887" s="29">
        <v>7.97</v>
      </c>
      <c r="G887" s="29">
        <v>7.7</v>
      </c>
      <c r="K887" s="54">
        <v>52</v>
      </c>
      <c r="AO887" s="29">
        <v>235</v>
      </c>
      <c r="AP887" s="29">
        <v>125</v>
      </c>
    </row>
    <row r="888" spans="1:42" x14ac:dyDescent="0.35">
      <c r="A888" s="44">
        <v>41225</v>
      </c>
      <c r="B888" s="52">
        <v>0.42093750000000002</v>
      </c>
      <c r="C888" s="29">
        <v>550</v>
      </c>
      <c r="D888" s="29">
        <v>0.35749999999999998</v>
      </c>
      <c r="E888" s="29">
        <v>10.130000000000001</v>
      </c>
      <c r="F888" s="29">
        <v>8.1199999999999992</v>
      </c>
      <c r="G888" s="29">
        <v>10.3</v>
      </c>
      <c r="K888" s="54">
        <v>12033</v>
      </c>
      <c r="AO888" s="29">
        <v>235</v>
      </c>
      <c r="AP888" s="29">
        <v>125</v>
      </c>
    </row>
    <row r="889" spans="1:42" x14ac:dyDescent="0.35">
      <c r="A889" s="44">
        <v>41227</v>
      </c>
      <c r="B889" s="53">
        <v>0.42548611111111106</v>
      </c>
      <c r="C889" s="29">
        <v>558</v>
      </c>
      <c r="D889" s="29">
        <v>0.36199999999999999</v>
      </c>
      <c r="E889" s="29">
        <v>12.66</v>
      </c>
      <c r="F889" s="29">
        <v>8.16</v>
      </c>
      <c r="G889" s="29">
        <v>7.3</v>
      </c>
      <c r="K889" s="54">
        <v>238</v>
      </c>
      <c r="AO889" s="29">
        <v>235</v>
      </c>
      <c r="AP889" s="29">
        <v>125</v>
      </c>
    </row>
    <row r="890" spans="1:42" x14ac:dyDescent="0.35">
      <c r="A890" s="44">
        <v>41240</v>
      </c>
      <c r="B890" s="53">
        <v>0.41499999999999998</v>
      </c>
      <c r="C890" s="29">
        <v>638</v>
      </c>
      <c r="D890" s="29">
        <v>0.41470000000000001</v>
      </c>
      <c r="E890" s="29">
        <v>12.32</v>
      </c>
      <c r="F890" s="29">
        <v>8.07</v>
      </c>
      <c r="G890" s="29">
        <v>5.9</v>
      </c>
      <c r="K890" s="54">
        <v>10</v>
      </c>
      <c r="AO890" s="29">
        <v>235</v>
      </c>
      <c r="AP890" s="29">
        <v>125</v>
      </c>
    </row>
    <row r="891" spans="1:42" x14ac:dyDescent="0.35">
      <c r="A891" s="44">
        <v>41242</v>
      </c>
      <c r="B891" s="53">
        <v>0.42190972222222217</v>
      </c>
      <c r="C891" s="29">
        <v>669</v>
      </c>
      <c r="D891" s="29">
        <v>0.43490000000000001</v>
      </c>
      <c r="E891" s="29">
        <v>13.32</v>
      </c>
      <c r="F891" s="29">
        <v>8.0399999999999991</v>
      </c>
      <c r="G891" s="29">
        <v>5</v>
      </c>
      <c r="K891" s="54">
        <v>20</v>
      </c>
      <c r="L891" s="45">
        <f>AVERAGE(K887:K891)</f>
        <v>2470.6</v>
      </c>
      <c r="M891" s="46">
        <f>GEOMEAN(K887:K891)</f>
        <v>124.39325799413912</v>
      </c>
      <c r="N891" s="47" t="s">
        <v>152</v>
      </c>
      <c r="AO891" s="29">
        <v>235</v>
      </c>
      <c r="AP891" s="29">
        <v>125</v>
      </c>
    </row>
    <row r="892" spans="1:42" x14ac:dyDescent="0.35">
      <c r="A892" s="44">
        <v>41246</v>
      </c>
      <c r="B892" s="52">
        <v>0.42166666666666663</v>
      </c>
      <c r="C892" s="29">
        <v>648</v>
      </c>
      <c r="D892" s="29">
        <v>0.42120000000000002</v>
      </c>
      <c r="E892" s="29">
        <v>10.92</v>
      </c>
      <c r="F892" s="29">
        <v>7.95</v>
      </c>
      <c r="G892" s="29">
        <v>10.199999999999999</v>
      </c>
      <c r="K892" s="54">
        <v>5172</v>
      </c>
      <c r="L892" s="28"/>
      <c r="M892" s="31"/>
      <c r="N892" s="30"/>
      <c r="AO892" s="29">
        <v>235</v>
      </c>
      <c r="AP892" s="29">
        <v>125</v>
      </c>
    </row>
    <row r="893" spans="1:42" x14ac:dyDescent="0.35">
      <c r="A893" s="44">
        <v>41249</v>
      </c>
      <c r="B893" s="52">
        <v>0.40164351851851854</v>
      </c>
      <c r="C893" s="29">
        <v>624</v>
      </c>
      <c r="D893" s="29">
        <v>0.40560000000000002</v>
      </c>
      <c r="E893" s="29">
        <v>11.66</v>
      </c>
      <c r="F893" s="29">
        <v>8.0399999999999991</v>
      </c>
      <c r="G893" s="29">
        <v>6.2</v>
      </c>
      <c r="K893" s="54">
        <v>216</v>
      </c>
      <c r="L893" s="28"/>
      <c r="M893" s="31"/>
      <c r="N893" s="30"/>
      <c r="AO893" s="29">
        <v>235</v>
      </c>
      <c r="AP893" s="29">
        <v>125</v>
      </c>
    </row>
    <row r="894" spans="1:42" x14ac:dyDescent="0.35">
      <c r="A894" s="44">
        <v>41256</v>
      </c>
      <c r="B894" s="52">
        <v>0.41749999999999998</v>
      </c>
      <c r="C894" s="29">
        <v>623</v>
      </c>
      <c r="D894" s="29">
        <v>0.40500000000000003</v>
      </c>
      <c r="E894" s="29">
        <v>13.05</v>
      </c>
      <c r="F894" s="29">
        <v>7.93</v>
      </c>
      <c r="G894" s="29">
        <v>4.8</v>
      </c>
      <c r="K894" s="54">
        <v>86</v>
      </c>
      <c r="L894" s="28"/>
      <c r="M894" s="31"/>
      <c r="N894" s="30"/>
      <c r="AO894" s="29">
        <v>235</v>
      </c>
      <c r="AP894" s="29">
        <v>125</v>
      </c>
    </row>
    <row r="895" spans="1:42" x14ac:dyDescent="0.35">
      <c r="A895" s="44">
        <v>41262</v>
      </c>
      <c r="B895" s="52">
        <v>0.45658564814814812</v>
      </c>
      <c r="C895" s="29">
        <v>646</v>
      </c>
      <c r="D895" s="29">
        <v>0.4199</v>
      </c>
      <c r="E895" s="29">
        <v>12.46</v>
      </c>
      <c r="F895" s="29">
        <v>7.93</v>
      </c>
      <c r="G895" s="29">
        <v>6.4</v>
      </c>
      <c r="K895" s="54">
        <v>74</v>
      </c>
      <c r="L895" s="45">
        <f>AVERAGE(K891:K895)</f>
        <v>1113.5999999999999</v>
      </c>
      <c r="M895" s="46">
        <f>GEOMEAN(K891:K895)</f>
        <v>170.04915836754898</v>
      </c>
      <c r="N895" s="47" t="s">
        <v>153</v>
      </c>
      <c r="AO895" s="29">
        <v>235</v>
      </c>
      <c r="AP895" s="29">
        <v>125</v>
      </c>
    </row>
    <row r="896" spans="1:42" x14ac:dyDescent="0.35">
      <c r="A896" s="44">
        <v>41277</v>
      </c>
      <c r="B896" s="53">
        <v>0.41275462962962961</v>
      </c>
      <c r="C896" s="29">
        <v>523</v>
      </c>
      <c r="D896" s="29">
        <v>0.34</v>
      </c>
      <c r="E896" s="29">
        <v>14.93</v>
      </c>
      <c r="F896" s="29">
        <v>7.95</v>
      </c>
      <c r="G896" s="29">
        <v>0.3</v>
      </c>
      <c r="K896" s="54">
        <v>20</v>
      </c>
      <c r="AO896" s="29">
        <v>235</v>
      </c>
      <c r="AP896" s="29">
        <v>125</v>
      </c>
    </row>
    <row r="897" spans="1:42" x14ac:dyDescent="0.35">
      <c r="A897" s="44">
        <v>41282</v>
      </c>
      <c r="B897" s="59">
        <v>0.45533564814814814</v>
      </c>
      <c r="C897" s="27">
        <v>736</v>
      </c>
      <c r="D897" s="27">
        <v>0.47839999999999999</v>
      </c>
      <c r="E897" s="28">
        <v>15.05</v>
      </c>
      <c r="F897" s="27">
        <v>7.94</v>
      </c>
      <c r="G897" s="27">
        <v>1.8</v>
      </c>
      <c r="K897" s="54">
        <v>41</v>
      </c>
      <c r="AO897" s="29">
        <v>235</v>
      </c>
      <c r="AP897" s="29">
        <v>125</v>
      </c>
    </row>
    <row r="898" spans="1:42" x14ac:dyDescent="0.35">
      <c r="A898" s="44">
        <v>41284</v>
      </c>
      <c r="B898" s="52">
        <v>0.4274074074074074</v>
      </c>
      <c r="C898" s="29">
        <v>754</v>
      </c>
      <c r="D898" s="29">
        <v>0.49009999999999998</v>
      </c>
      <c r="E898" s="29">
        <v>13.69</v>
      </c>
      <c r="F898" s="29">
        <v>8.16</v>
      </c>
      <c r="G898" s="29">
        <v>3.1</v>
      </c>
      <c r="K898" s="54">
        <v>63</v>
      </c>
      <c r="AO898" s="29">
        <v>235</v>
      </c>
      <c r="AP898" s="29">
        <v>125</v>
      </c>
    </row>
    <row r="899" spans="1:42" x14ac:dyDescent="0.35">
      <c r="A899" s="44">
        <v>41291</v>
      </c>
      <c r="B899" s="52">
        <v>0.42230324074074077</v>
      </c>
      <c r="C899" s="29">
        <v>496.3</v>
      </c>
      <c r="D899" s="29">
        <v>0.32240000000000002</v>
      </c>
      <c r="E899" s="29">
        <v>13.74</v>
      </c>
      <c r="F899" s="29">
        <v>7.95</v>
      </c>
      <c r="G899" s="29">
        <v>3.9</v>
      </c>
      <c r="K899" s="54">
        <v>337</v>
      </c>
      <c r="AO899" s="29">
        <v>235</v>
      </c>
      <c r="AP899" s="29">
        <v>125</v>
      </c>
    </row>
    <row r="900" spans="1:42" x14ac:dyDescent="0.35">
      <c r="A900" s="44">
        <v>41304</v>
      </c>
      <c r="B900" s="59">
        <v>0.41245370370370371</v>
      </c>
      <c r="C900" s="27">
        <v>512</v>
      </c>
      <c r="D900" s="27">
        <v>0.33279999999999998</v>
      </c>
      <c r="E900" s="28">
        <v>12.91</v>
      </c>
      <c r="F900" s="27">
        <v>7.91</v>
      </c>
      <c r="G900" s="27">
        <v>6.1</v>
      </c>
      <c r="K900" s="54">
        <v>12997</v>
      </c>
      <c r="L900" s="45">
        <f>AVERAGE(K896:K900)</f>
        <v>2691.6</v>
      </c>
      <c r="M900" s="46">
        <f>GEOMEAN(K896:K900)</f>
        <v>186.60594873553518</v>
      </c>
      <c r="N900" s="47" t="s">
        <v>154</v>
      </c>
      <c r="AO900" s="29">
        <v>235</v>
      </c>
      <c r="AP900" s="29">
        <v>125</v>
      </c>
    </row>
    <row r="901" spans="1:42" x14ac:dyDescent="0.35">
      <c r="A901" s="44">
        <v>41311</v>
      </c>
      <c r="B901" s="53">
        <v>0.41094907407407405</v>
      </c>
      <c r="C901" s="29">
        <v>582</v>
      </c>
      <c r="D901" s="29">
        <v>0.37830000000000003</v>
      </c>
      <c r="E901" s="29">
        <v>13.95</v>
      </c>
      <c r="F901" s="29">
        <v>8.0500000000000007</v>
      </c>
      <c r="G901" s="29">
        <v>1.9</v>
      </c>
      <c r="K901" s="54">
        <v>41</v>
      </c>
      <c r="AO901" s="29">
        <v>235</v>
      </c>
      <c r="AP901" s="29">
        <v>125</v>
      </c>
    </row>
    <row r="902" spans="1:42" x14ac:dyDescent="0.35">
      <c r="A902" s="44">
        <v>41319</v>
      </c>
      <c r="B902" s="52">
        <v>0.42344907407407412</v>
      </c>
      <c r="C902" s="29">
        <v>583</v>
      </c>
      <c r="D902" s="29">
        <v>0.379</v>
      </c>
      <c r="E902" s="29">
        <v>13.78</v>
      </c>
      <c r="F902" s="29">
        <v>7.91</v>
      </c>
      <c r="G902" s="29">
        <v>3.5</v>
      </c>
      <c r="K902" s="54">
        <v>20</v>
      </c>
      <c r="AO902" s="29">
        <v>235</v>
      </c>
      <c r="AP902" s="29">
        <v>125</v>
      </c>
    </row>
    <row r="903" spans="1:42" x14ac:dyDescent="0.35">
      <c r="A903" s="44">
        <v>41323</v>
      </c>
      <c r="B903" s="53">
        <v>0.4157986111111111</v>
      </c>
      <c r="C903" s="29">
        <v>585</v>
      </c>
      <c r="D903" s="29">
        <v>0.38019999999999998</v>
      </c>
      <c r="E903" s="29">
        <v>13.71</v>
      </c>
      <c r="F903" s="29">
        <v>7.93</v>
      </c>
      <c r="G903" s="29">
        <v>2.2999999999999998</v>
      </c>
      <c r="K903" s="54">
        <v>10</v>
      </c>
      <c r="AO903" s="29">
        <v>235</v>
      </c>
      <c r="AP903" s="29">
        <v>125</v>
      </c>
    </row>
    <row r="904" spans="1:42" x14ac:dyDescent="0.35">
      <c r="A904" s="44">
        <v>41325</v>
      </c>
      <c r="B904" s="53">
        <v>0.42527777777777781</v>
      </c>
      <c r="C904" s="29">
        <v>620</v>
      </c>
      <c r="D904" s="29">
        <v>0.40300000000000002</v>
      </c>
      <c r="E904" s="29">
        <v>14.46</v>
      </c>
      <c r="F904" s="29">
        <v>8.17</v>
      </c>
      <c r="G904" s="29">
        <v>1.3</v>
      </c>
      <c r="K904" s="54">
        <v>10</v>
      </c>
      <c r="AO904" s="29">
        <v>235</v>
      </c>
      <c r="AP904" s="29">
        <v>125</v>
      </c>
    </row>
    <row r="905" spans="1:42" x14ac:dyDescent="0.35">
      <c r="A905" s="44">
        <v>41331</v>
      </c>
      <c r="B905" s="52">
        <v>0.41503472222222221</v>
      </c>
      <c r="C905" s="29">
        <v>613</v>
      </c>
      <c r="D905" s="29">
        <v>0.39839999999999998</v>
      </c>
      <c r="E905" s="29">
        <v>13.06</v>
      </c>
      <c r="F905" s="29">
        <v>8.1</v>
      </c>
      <c r="G905" s="29">
        <v>3.9</v>
      </c>
      <c r="K905" s="36">
        <v>24192</v>
      </c>
      <c r="L905" s="45">
        <f>AVERAGE(K901:K905)</f>
        <v>4854.6000000000004</v>
      </c>
      <c r="M905" s="46">
        <f>GEOMEAN(K901:K905)</f>
        <v>72.359761249878929</v>
      </c>
      <c r="N905" s="47" t="s">
        <v>155</v>
      </c>
      <c r="AO905" s="29">
        <v>235</v>
      </c>
      <c r="AP905" s="29">
        <v>125</v>
      </c>
    </row>
    <row r="906" spans="1:42" x14ac:dyDescent="0.35">
      <c r="A906" s="44">
        <v>41338</v>
      </c>
      <c r="B906" s="53">
        <v>0.47197916666666667</v>
      </c>
      <c r="C906" s="29">
        <v>627</v>
      </c>
      <c r="D906" s="29">
        <v>0.40749999999999997</v>
      </c>
      <c r="E906" s="29">
        <v>13.55</v>
      </c>
      <c r="F906" s="29">
        <v>7.9</v>
      </c>
      <c r="G906" s="29">
        <v>3.2</v>
      </c>
      <c r="K906" s="54">
        <v>31</v>
      </c>
      <c r="O906" s="291" t="s">
        <v>115</v>
      </c>
      <c r="P906" s="291">
        <v>61.8</v>
      </c>
      <c r="Q906" s="291" t="s">
        <v>115</v>
      </c>
      <c r="R906" s="291" t="s">
        <v>115</v>
      </c>
      <c r="S906" s="291" t="s">
        <v>115</v>
      </c>
      <c r="T906" s="291" t="s">
        <v>115</v>
      </c>
      <c r="U906" s="291" t="s">
        <v>115</v>
      </c>
      <c r="V906" s="291" t="s">
        <v>115</v>
      </c>
      <c r="W906" s="291" t="s">
        <v>115</v>
      </c>
      <c r="X906" s="291">
        <v>87</v>
      </c>
      <c r="Y906" s="291" t="s">
        <v>115</v>
      </c>
      <c r="Z906" s="291">
        <v>4</v>
      </c>
      <c r="AA906" s="291" t="s">
        <v>115</v>
      </c>
      <c r="AB906" s="291">
        <v>70.7</v>
      </c>
      <c r="AC906" s="291" t="s">
        <v>115</v>
      </c>
      <c r="AD906" s="291">
        <v>249</v>
      </c>
      <c r="AE906" s="291" t="s">
        <v>115</v>
      </c>
      <c r="AF906" s="291"/>
      <c r="AG906" s="291"/>
      <c r="AO906" s="29">
        <v>235</v>
      </c>
      <c r="AP906" s="29">
        <v>125</v>
      </c>
    </row>
    <row r="907" spans="1:42" x14ac:dyDescent="0.35">
      <c r="A907" s="44">
        <v>41344</v>
      </c>
      <c r="B907" s="52">
        <v>0.44300925925925921</v>
      </c>
      <c r="C907" s="29">
        <v>647</v>
      </c>
      <c r="D907" s="29">
        <v>0.42059999999999997</v>
      </c>
      <c r="E907" s="29">
        <v>13.77</v>
      </c>
      <c r="F907" s="29">
        <v>8.2899999999999991</v>
      </c>
      <c r="G907" s="29">
        <v>5.7</v>
      </c>
      <c r="K907" s="54">
        <v>41</v>
      </c>
      <c r="AO907" s="29">
        <v>235</v>
      </c>
      <c r="AP907" s="29">
        <v>125</v>
      </c>
    </row>
    <row r="908" spans="1:42" x14ac:dyDescent="0.35">
      <c r="A908" s="44">
        <v>41353</v>
      </c>
      <c r="B908" s="52">
        <v>0.41590277777777779</v>
      </c>
      <c r="C908" s="29">
        <v>645</v>
      </c>
      <c r="D908" s="29">
        <v>0.41930000000000001</v>
      </c>
      <c r="E908" s="29">
        <v>13.36</v>
      </c>
      <c r="F908" s="29">
        <v>8.18</v>
      </c>
      <c r="G908" s="29">
        <v>3.7</v>
      </c>
      <c r="K908" s="54">
        <v>31</v>
      </c>
      <c r="AO908" s="29">
        <v>235</v>
      </c>
      <c r="AP908" s="29">
        <v>125</v>
      </c>
    </row>
    <row r="909" spans="1:42" x14ac:dyDescent="0.35">
      <c r="A909" s="44">
        <v>41360</v>
      </c>
      <c r="B909" s="59">
        <v>0.39270833333333338</v>
      </c>
      <c r="C909" s="27">
        <v>757</v>
      </c>
      <c r="D909" s="27">
        <v>0.49209999999999998</v>
      </c>
      <c r="E909" s="28">
        <v>13.3</v>
      </c>
      <c r="F909" s="27">
        <v>8.36</v>
      </c>
      <c r="G909" s="27">
        <v>4.5</v>
      </c>
      <c r="K909" s="54">
        <v>10</v>
      </c>
      <c r="AO909" s="29">
        <v>235</v>
      </c>
      <c r="AP909" s="29">
        <v>125</v>
      </c>
    </row>
    <row r="910" spans="1:42" x14ac:dyDescent="0.35">
      <c r="A910" s="44">
        <v>41361</v>
      </c>
      <c r="B910" s="52">
        <v>0.43300925925925932</v>
      </c>
      <c r="C910" s="29">
        <v>696</v>
      </c>
      <c r="D910" s="29">
        <v>0.45240000000000002</v>
      </c>
      <c r="E910" s="29">
        <v>14.3</v>
      </c>
      <c r="F910" s="29">
        <v>8.36</v>
      </c>
      <c r="G910" s="29">
        <v>4</v>
      </c>
      <c r="K910" s="54">
        <v>20</v>
      </c>
      <c r="L910" s="45">
        <f>AVERAGE(K906:K910)</f>
        <v>26.6</v>
      </c>
      <c r="M910" s="46">
        <f>GEOMEAN(K906:K910)</f>
        <v>23.950106448109654</v>
      </c>
      <c r="N910" s="47" t="s">
        <v>156</v>
      </c>
      <c r="AO910" s="29">
        <v>235</v>
      </c>
      <c r="AP910" s="29">
        <v>125</v>
      </c>
    </row>
    <row r="911" spans="1:42" x14ac:dyDescent="0.35">
      <c r="A911" s="44">
        <v>41368</v>
      </c>
      <c r="B911" s="53">
        <v>0.40468749999999998</v>
      </c>
      <c r="C911" s="29">
        <v>655</v>
      </c>
      <c r="D911" s="29">
        <v>0.42570000000000002</v>
      </c>
      <c r="E911" s="29">
        <v>11.4</v>
      </c>
      <c r="F911" s="29">
        <v>8.2200000000000006</v>
      </c>
      <c r="G911" s="29">
        <v>7.8</v>
      </c>
      <c r="K911" s="54">
        <v>31</v>
      </c>
      <c r="AO911" s="29">
        <v>235</v>
      </c>
      <c r="AP911" s="29">
        <v>125</v>
      </c>
    </row>
    <row r="912" spans="1:42" x14ac:dyDescent="0.35">
      <c r="A912" s="44">
        <v>41373</v>
      </c>
      <c r="B912" s="52">
        <v>0.44546296296296295</v>
      </c>
      <c r="C912" s="29">
        <v>357.4</v>
      </c>
      <c r="D912" s="29">
        <v>0.23200000000000001</v>
      </c>
      <c r="E912" s="29">
        <v>10.74</v>
      </c>
      <c r="F912" s="29">
        <v>8.1199999999999992</v>
      </c>
      <c r="G912" s="29">
        <v>13.5</v>
      </c>
      <c r="K912" s="54">
        <v>20</v>
      </c>
      <c r="AO912" s="29">
        <v>235</v>
      </c>
      <c r="AP912" s="29">
        <v>125</v>
      </c>
    </row>
    <row r="913" spans="1:42" x14ac:dyDescent="0.35">
      <c r="A913" s="44">
        <v>41382</v>
      </c>
      <c r="B913" s="53">
        <v>0.39310185185185187</v>
      </c>
      <c r="C913" s="29">
        <v>591</v>
      </c>
      <c r="D913" s="29">
        <v>0.38419999999999999</v>
      </c>
      <c r="E913" s="29">
        <v>9.69</v>
      </c>
      <c r="F913" s="29">
        <v>8.14</v>
      </c>
      <c r="G913" s="29">
        <v>14.4</v>
      </c>
      <c r="K913" s="54">
        <v>1076</v>
      </c>
      <c r="AO913" s="29">
        <v>235</v>
      </c>
      <c r="AP913" s="29">
        <v>125</v>
      </c>
    </row>
    <row r="914" spans="1:42" x14ac:dyDescent="0.35">
      <c r="A914" s="44">
        <v>41388</v>
      </c>
      <c r="B914" s="52">
        <v>0.45796296296296296</v>
      </c>
      <c r="C914" s="29">
        <v>466.4</v>
      </c>
      <c r="D914" s="29">
        <v>0.3029</v>
      </c>
      <c r="E914" s="29">
        <v>10.52</v>
      </c>
      <c r="F914" s="29">
        <v>8.01</v>
      </c>
      <c r="G914" s="29">
        <v>11</v>
      </c>
      <c r="K914" s="36">
        <v>24192</v>
      </c>
      <c r="AO914" s="29">
        <v>235</v>
      </c>
      <c r="AP914" s="29">
        <v>125</v>
      </c>
    </row>
    <row r="915" spans="1:42" x14ac:dyDescent="0.35">
      <c r="A915" s="44">
        <v>41393</v>
      </c>
      <c r="B915" s="52">
        <v>0.39399305555555553</v>
      </c>
      <c r="C915" s="29">
        <v>535</v>
      </c>
      <c r="D915" s="29">
        <v>0.3478</v>
      </c>
      <c r="E915" s="29">
        <v>10.59</v>
      </c>
      <c r="F915" s="29">
        <v>7.94</v>
      </c>
      <c r="G915" s="29">
        <v>12.7</v>
      </c>
      <c r="K915" s="54">
        <v>120</v>
      </c>
      <c r="L915" s="45">
        <f>AVERAGE(K911:K915)</f>
        <v>5087.8</v>
      </c>
      <c r="M915" s="46">
        <f>GEOMEAN(K911:K915)</f>
        <v>286.68924184602213</v>
      </c>
      <c r="N915" s="47" t="s">
        <v>157</v>
      </c>
      <c r="AO915" s="29">
        <v>235</v>
      </c>
      <c r="AP915" s="29">
        <v>125</v>
      </c>
    </row>
    <row r="916" spans="1:42" x14ac:dyDescent="0.35">
      <c r="A916" s="44">
        <v>41402</v>
      </c>
      <c r="B916" s="53">
        <v>0.39991898148148147</v>
      </c>
      <c r="C916" s="29">
        <v>569</v>
      </c>
      <c r="D916" s="29">
        <v>0.36980000000000002</v>
      </c>
      <c r="E916" s="29">
        <v>8.51</v>
      </c>
      <c r="F916" s="29">
        <v>8.15</v>
      </c>
      <c r="G916" s="29">
        <v>17.7</v>
      </c>
      <c r="K916" s="54">
        <v>135</v>
      </c>
      <c r="AO916" s="29">
        <v>235</v>
      </c>
      <c r="AP916" s="29">
        <v>125</v>
      </c>
    </row>
    <row r="917" spans="1:42" x14ac:dyDescent="0.35">
      <c r="A917" s="44">
        <v>41408</v>
      </c>
      <c r="B917" s="52">
        <v>0.42471064814814818</v>
      </c>
      <c r="C917" s="29">
        <v>576</v>
      </c>
      <c r="D917" s="29">
        <v>0.37440000000000001</v>
      </c>
      <c r="E917" s="29">
        <v>12.01</v>
      </c>
      <c r="F917" s="29">
        <v>8</v>
      </c>
      <c r="G917" s="29">
        <v>15.9</v>
      </c>
      <c r="K917" s="54">
        <v>195</v>
      </c>
      <c r="AO917" s="29">
        <v>235</v>
      </c>
      <c r="AP917" s="29">
        <v>125</v>
      </c>
    </row>
    <row r="918" spans="1:42" x14ac:dyDescent="0.35">
      <c r="A918" s="44">
        <v>41410</v>
      </c>
      <c r="B918" s="52">
        <v>0.42494212962962963</v>
      </c>
      <c r="C918" s="29">
        <v>584</v>
      </c>
      <c r="D918" s="29">
        <v>0.377</v>
      </c>
      <c r="E918" s="29">
        <v>7.29</v>
      </c>
      <c r="F918" s="29">
        <v>8.0299999999999994</v>
      </c>
      <c r="G918" s="29">
        <v>19.600000000000001</v>
      </c>
      <c r="K918" s="54">
        <v>265</v>
      </c>
      <c r="AO918" s="29">
        <v>235</v>
      </c>
      <c r="AP918" s="29">
        <v>125</v>
      </c>
    </row>
    <row r="919" spans="1:42" x14ac:dyDescent="0.35">
      <c r="A919" s="44">
        <v>41416</v>
      </c>
      <c r="B919" s="53">
        <v>0.41709490740740746</v>
      </c>
      <c r="C919" s="29">
        <v>604</v>
      </c>
      <c r="D919" s="29">
        <v>0.39</v>
      </c>
      <c r="E919" s="29">
        <v>6.61</v>
      </c>
      <c r="F919" s="29">
        <v>8.0500000000000007</v>
      </c>
      <c r="G919" s="29">
        <v>21.1</v>
      </c>
      <c r="K919" s="54">
        <v>158</v>
      </c>
      <c r="AO919" s="29">
        <v>235</v>
      </c>
      <c r="AP919" s="29">
        <v>125</v>
      </c>
    </row>
    <row r="920" spans="1:42" x14ac:dyDescent="0.35">
      <c r="A920" s="44">
        <v>41424</v>
      </c>
      <c r="B920" s="52">
        <v>0.44246527777777778</v>
      </c>
      <c r="C920" s="29">
        <v>575</v>
      </c>
      <c r="D920" s="29">
        <v>0.3705</v>
      </c>
      <c r="E920" s="29">
        <v>7.04</v>
      </c>
      <c r="F920" s="29">
        <v>8.0399999999999991</v>
      </c>
      <c r="G920" s="29">
        <v>21.5</v>
      </c>
      <c r="K920" s="257">
        <v>309</v>
      </c>
      <c r="L920" s="45">
        <f>AVERAGE(K916:K920)</f>
        <v>212.4</v>
      </c>
      <c r="M920" s="46">
        <f>GEOMEAN(K916:K920)</f>
        <v>202.50976236260601</v>
      </c>
      <c r="N920" s="47" t="s">
        <v>158</v>
      </c>
      <c r="AO920" s="29">
        <v>235</v>
      </c>
      <c r="AP920" s="29">
        <v>125</v>
      </c>
    </row>
    <row r="921" spans="1:42" x14ac:dyDescent="0.35">
      <c r="A921" s="44">
        <v>41431</v>
      </c>
      <c r="B921" s="53">
        <v>0.39912037037037035</v>
      </c>
      <c r="C921" s="29">
        <v>599</v>
      </c>
      <c r="D921" s="29">
        <v>0.39</v>
      </c>
      <c r="E921" s="29">
        <v>7.18</v>
      </c>
      <c r="F921" s="29">
        <v>7.91</v>
      </c>
      <c r="G921" s="29">
        <v>20.5</v>
      </c>
      <c r="K921" s="54">
        <v>160</v>
      </c>
      <c r="AO921" s="29">
        <v>235</v>
      </c>
      <c r="AP921" s="29">
        <v>125</v>
      </c>
    </row>
    <row r="922" spans="1:42" x14ac:dyDescent="0.35">
      <c r="A922" s="44">
        <v>41435</v>
      </c>
      <c r="B922" s="52">
        <v>0.45063657407407409</v>
      </c>
      <c r="C922" s="29">
        <v>584</v>
      </c>
      <c r="D922" s="29">
        <v>0.377</v>
      </c>
      <c r="E922" s="29">
        <v>6</v>
      </c>
      <c r="F922" s="29">
        <v>7.95</v>
      </c>
      <c r="G922" s="29">
        <v>21.7</v>
      </c>
      <c r="K922" s="54">
        <v>11199</v>
      </c>
      <c r="AO922" s="29">
        <v>235</v>
      </c>
      <c r="AP922" s="29">
        <v>125</v>
      </c>
    </row>
    <row r="923" spans="1:42" x14ac:dyDescent="0.35">
      <c r="A923" s="44">
        <v>41444</v>
      </c>
      <c r="B923" s="58">
        <v>0.4220949074074074</v>
      </c>
      <c r="C923" s="29">
        <v>616</v>
      </c>
      <c r="D923" s="29">
        <v>0.40300000000000002</v>
      </c>
      <c r="E923" s="29">
        <v>5.66</v>
      </c>
      <c r="F923" s="29">
        <v>8.11</v>
      </c>
      <c r="G923" s="29">
        <v>22.7</v>
      </c>
      <c r="K923" s="54">
        <v>323</v>
      </c>
      <c r="AO923" s="29">
        <v>235</v>
      </c>
      <c r="AP923" s="29">
        <v>125</v>
      </c>
    </row>
    <row r="924" spans="1:42" x14ac:dyDescent="0.35">
      <c r="A924" s="44">
        <v>41449</v>
      </c>
      <c r="B924" s="52">
        <v>0.43306712962962962</v>
      </c>
      <c r="C924" s="29">
        <v>549</v>
      </c>
      <c r="D924" s="29">
        <v>0.35749999999999998</v>
      </c>
      <c r="E924" s="29">
        <v>6.91</v>
      </c>
      <c r="F924" s="29">
        <v>8.15</v>
      </c>
      <c r="G924" s="29">
        <v>24.4</v>
      </c>
      <c r="K924" s="54">
        <v>933</v>
      </c>
      <c r="AO924" s="29">
        <v>235</v>
      </c>
      <c r="AP924" s="29">
        <v>125</v>
      </c>
    </row>
    <row r="925" spans="1:42" x14ac:dyDescent="0.35">
      <c r="A925" s="44">
        <v>41452</v>
      </c>
      <c r="B925" s="52">
        <v>0.4161111111111111</v>
      </c>
      <c r="C925" s="29">
        <v>604</v>
      </c>
      <c r="D925" s="29">
        <v>0.39</v>
      </c>
      <c r="E925" s="29">
        <v>6.84</v>
      </c>
      <c r="F925" s="29">
        <v>8.1300000000000008</v>
      </c>
      <c r="G925" s="29">
        <v>24.1</v>
      </c>
      <c r="K925" s="257">
        <v>471</v>
      </c>
      <c r="L925" s="45">
        <f>AVERAGE(K921:K925)</f>
        <v>2617.1999999999998</v>
      </c>
      <c r="M925" s="46">
        <f>GEOMEAN(K921:K925)</f>
        <v>760.46785318943523</v>
      </c>
      <c r="N925" s="47" t="s">
        <v>159</v>
      </c>
      <c r="AO925" s="29">
        <v>235</v>
      </c>
      <c r="AP925" s="29">
        <v>125</v>
      </c>
    </row>
    <row r="926" spans="1:42" x14ac:dyDescent="0.35">
      <c r="A926" s="44">
        <v>41458</v>
      </c>
      <c r="B926" s="52">
        <v>0.4091319444444444</v>
      </c>
      <c r="C926" s="29">
        <v>449.6</v>
      </c>
      <c r="D926" s="29">
        <v>0.29249999999999998</v>
      </c>
      <c r="E926" s="29">
        <v>7.39</v>
      </c>
      <c r="F926" s="29">
        <v>8.24</v>
      </c>
      <c r="G926" s="29">
        <v>22.5</v>
      </c>
      <c r="K926" s="54">
        <v>6131</v>
      </c>
      <c r="AO926" s="29">
        <v>235</v>
      </c>
      <c r="AP926" s="29">
        <v>125</v>
      </c>
    </row>
    <row r="927" spans="1:42" x14ac:dyDescent="0.35">
      <c r="A927" s="44">
        <v>41464</v>
      </c>
      <c r="B927" s="52">
        <v>0.43606481481481479</v>
      </c>
      <c r="C927" s="29">
        <v>590</v>
      </c>
      <c r="D927" s="29">
        <v>0.38350000000000001</v>
      </c>
      <c r="E927" s="29">
        <v>7.2</v>
      </c>
      <c r="F927" s="29">
        <v>8.07</v>
      </c>
      <c r="G927" s="29">
        <v>24.1</v>
      </c>
      <c r="K927" s="54">
        <v>265</v>
      </c>
      <c r="AO927" s="29">
        <v>235</v>
      </c>
      <c r="AP927" s="29">
        <v>125</v>
      </c>
    </row>
    <row r="928" spans="1:42" x14ac:dyDescent="0.35">
      <c r="A928" s="44">
        <v>41472</v>
      </c>
      <c r="B928" s="52">
        <v>0.40255787037037033</v>
      </c>
      <c r="C928" s="29">
        <v>573</v>
      </c>
      <c r="D928" s="29">
        <v>0.3705</v>
      </c>
      <c r="E928" s="29">
        <v>5.71</v>
      </c>
      <c r="F928" s="29">
        <v>7.94</v>
      </c>
      <c r="G928" s="29">
        <v>25.4</v>
      </c>
      <c r="K928" s="54">
        <v>428</v>
      </c>
      <c r="AO928" s="29">
        <v>235</v>
      </c>
      <c r="AP928" s="29">
        <v>125</v>
      </c>
    </row>
    <row r="929" spans="1:42" x14ac:dyDescent="0.35">
      <c r="A929" s="44">
        <v>41478</v>
      </c>
      <c r="B929" s="52">
        <v>0.41769675925925925</v>
      </c>
      <c r="C929" s="29">
        <v>621</v>
      </c>
      <c r="D929" s="29">
        <v>0.40300000000000002</v>
      </c>
      <c r="E929" s="29">
        <v>6.1</v>
      </c>
      <c r="F929" s="29">
        <v>7.63</v>
      </c>
      <c r="G929" s="29">
        <v>24</v>
      </c>
      <c r="K929" s="54">
        <v>231</v>
      </c>
      <c r="AO929" s="29">
        <v>235</v>
      </c>
      <c r="AP929" s="29">
        <v>125</v>
      </c>
    </row>
    <row r="930" spans="1:42" x14ac:dyDescent="0.35">
      <c r="A930" s="44">
        <v>41485</v>
      </c>
      <c r="C930" s="49" t="s">
        <v>139</v>
      </c>
      <c r="D930" s="49" t="s">
        <v>139</v>
      </c>
      <c r="E930" s="49" t="s">
        <v>139</v>
      </c>
      <c r="F930" s="49" t="s">
        <v>139</v>
      </c>
      <c r="G930" s="49" t="s">
        <v>139</v>
      </c>
      <c r="K930" s="54">
        <v>1043</v>
      </c>
      <c r="L930" s="45">
        <f>AVERAGE(K926:K930)</f>
        <v>1619.6</v>
      </c>
      <c r="M930" s="46">
        <f>GEOMEAN(K926:K930)</f>
        <v>699.55755223661185</v>
      </c>
      <c r="N930" s="47" t="s">
        <v>160</v>
      </c>
      <c r="O930" s="257">
        <v>2.2999999999999998</v>
      </c>
      <c r="P930" s="257">
        <v>72.099999999999994</v>
      </c>
      <c r="Q930" s="291" t="s">
        <v>115</v>
      </c>
      <c r="R930" s="291" t="s">
        <v>115</v>
      </c>
      <c r="S930" s="291" t="s">
        <v>115</v>
      </c>
      <c r="T930" s="291" t="s">
        <v>115</v>
      </c>
      <c r="U930" s="291" t="s">
        <v>115</v>
      </c>
      <c r="V930" s="291" t="s">
        <v>115</v>
      </c>
      <c r="W930" s="291" t="s">
        <v>115</v>
      </c>
      <c r="X930" s="257">
        <v>59.6</v>
      </c>
      <c r="Y930" s="291" t="s">
        <v>115</v>
      </c>
      <c r="Z930" s="291" t="s">
        <v>115</v>
      </c>
      <c r="AA930" s="291" t="s">
        <v>115</v>
      </c>
      <c r="AB930" s="264">
        <v>42</v>
      </c>
      <c r="AC930" s="291" t="s">
        <v>115</v>
      </c>
      <c r="AD930" s="257">
        <v>251</v>
      </c>
      <c r="AE930" s="291" t="s">
        <v>115</v>
      </c>
      <c r="AF930" s="291"/>
      <c r="AG930" s="291"/>
      <c r="AO930" s="29">
        <v>235</v>
      </c>
      <c r="AP930" s="29">
        <v>125</v>
      </c>
    </row>
    <row r="931" spans="1:42" x14ac:dyDescent="0.35">
      <c r="A931" s="44">
        <v>41493</v>
      </c>
      <c r="B931" s="53">
        <v>0.42046296296296298</v>
      </c>
      <c r="C931" s="29">
        <v>654</v>
      </c>
      <c r="D931" s="29">
        <v>0.42249999999999999</v>
      </c>
      <c r="E931" s="29">
        <v>5.72</v>
      </c>
      <c r="F931" s="29">
        <v>7.56</v>
      </c>
      <c r="G931" s="29">
        <v>22</v>
      </c>
      <c r="K931" s="54">
        <v>670</v>
      </c>
      <c r="AO931" s="29">
        <v>235</v>
      </c>
      <c r="AP931" s="29">
        <v>125</v>
      </c>
    </row>
    <row r="932" spans="1:42" x14ac:dyDescent="0.35">
      <c r="A932" s="44">
        <v>41498</v>
      </c>
      <c r="B932" s="52">
        <v>0.41203703703703703</v>
      </c>
      <c r="C932" s="29">
        <v>583</v>
      </c>
      <c r="D932" s="29">
        <v>0.377</v>
      </c>
      <c r="E932" s="29">
        <v>4.9000000000000004</v>
      </c>
      <c r="F932" s="29">
        <v>7.73</v>
      </c>
      <c r="G932" s="29">
        <v>23.6</v>
      </c>
      <c r="K932" s="54">
        <v>857</v>
      </c>
      <c r="AO932" s="29">
        <v>235</v>
      </c>
      <c r="AP932" s="29">
        <v>125</v>
      </c>
    </row>
    <row r="933" spans="1:42" x14ac:dyDescent="0.35">
      <c r="A933" s="44">
        <v>41500</v>
      </c>
      <c r="B933" s="53">
        <v>0.43175925925925923</v>
      </c>
      <c r="C933" s="29">
        <v>651</v>
      </c>
      <c r="D933" s="29">
        <v>0.42249999999999999</v>
      </c>
      <c r="E933" s="29">
        <v>6</v>
      </c>
      <c r="F933" s="29">
        <v>7.46</v>
      </c>
      <c r="G933" s="29">
        <v>19.600000000000001</v>
      </c>
      <c r="K933" s="54">
        <v>314</v>
      </c>
      <c r="AO933" s="29">
        <v>235</v>
      </c>
      <c r="AP933" s="29">
        <v>125</v>
      </c>
    </row>
    <row r="934" spans="1:42" x14ac:dyDescent="0.35">
      <c r="A934" s="44">
        <v>41505</v>
      </c>
      <c r="B934" s="52">
        <v>0.42377314814814815</v>
      </c>
      <c r="C934" s="29">
        <v>628</v>
      </c>
      <c r="D934" s="29">
        <v>0.40949999999999998</v>
      </c>
      <c r="E934" s="29">
        <v>5.35</v>
      </c>
      <c r="F934" s="29">
        <v>7.68</v>
      </c>
      <c r="G934" s="29">
        <v>20.6</v>
      </c>
      <c r="K934" s="54">
        <v>504</v>
      </c>
      <c r="AO934" s="29">
        <v>235</v>
      </c>
      <c r="AP934" s="29">
        <v>125</v>
      </c>
    </row>
    <row r="935" spans="1:42" x14ac:dyDescent="0.35">
      <c r="A935" s="44">
        <v>41508</v>
      </c>
      <c r="B935" s="52">
        <v>0.42902777777777779</v>
      </c>
      <c r="C935" s="29">
        <v>653</v>
      </c>
      <c r="D935" s="29">
        <v>0.42249999999999999</v>
      </c>
      <c r="E935" s="29">
        <v>5.09</v>
      </c>
      <c r="F935" s="29">
        <v>7.6</v>
      </c>
      <c r="G935" s="29">
        <v>22.7</v>
      </c>
      <c r="K935" s="54">
        <v>309</v>
      </c>
      <c r="L935" s="45">
        <f>AVERAGE(K931:K935)</f>
        <v>530.79999999999995</v>
      </c>
      <c r="M935" s="46">
        <f>GEOMEAN(K931:K935)</f>
        <v>489.41227497321353</v>
      </c>
      <c r="N935" s="47" t="s">
        <v>161</v>
      </c>
      <c r="AO935" s="29">
        <v>235</v>
      </c>
      <c r="AP935" s="29">
        <v>125</v>
      </c>
    </row>
    <row r="936" spans="1:42" x14ac:dyDescent="0.35">
      <c r="A936" s="44">
        <v>41526</v>
      </c>
      <c r="B936" s="52">
        <v>0.42346064814814816</v>
      </c>
      <c r="C936" s="29">
        <v>644</v>
      </c>
      <c r="D936" s="29">
        <v>0.41599999999999998</v>
      </c>
      <c r="E936" s="29">
        <v>4.5</v>
      </c>
      <c r="F936" s="29">
        <v>7.57</v>
      </c>
      <c r="G936" s="29">
        <v>22.5</v>
      </c>
      <c r="K936" s="54">
        <v>1130</v>
      </c>
      <c r="AO936" s="29">
        <v>235</v>
      </c>
      <c r="AP936" s="29">
        <v>125</v>
      </c>
    </row>
    <row r="937" spans="1:42" x14ac:dyDescent="0.35">
      <c r="A937" s="44">
        <v>41535</v>
      </c>
      <c r="B937" s="52">
        <v>0.44329861111111107</v>
      </c>
      <c r="C937" s="29">
        <v>718</v>
      </c>
      <c r="D937" s="29">
        <v>0.46800000000000003</v>
      </c>
      <c r="E937" s="29">
        <v>5.55</v>
      </c>
      <c r="F937" s="29">
        <v>7.38</v>
      </c>
      <c r="G937" s="29">
        <v>17.899999999999999</v>
      </c>
      <c r="K937" s="257">
        <v>156</v>
      </c>
      <c r="AO937" s="29">
        <v>235</v>
      </c>
      <c r="AP937" s="29">
        <v>125</v>
      </c>
    </row>
    <row r="938" spans="1:42" x14ac:dyDescent="0.35">
      <c r="A938" s="44">
        <v>41536</v>
      </c>
      <c r="B938" s="52">
        <v>0.43481481481481482</v>
      </c>
      <c r="C938" s="29">
        <v>328.5</v>
      </c>
      <c r="D938" s="29">
        <v>0.2132</v>
      </c>
      <c r="E938" s="29">
        <v>5.34</v>
      </c>
      <c r="F938" s="29">
        <v>7.74</v>
      </c>
      <c r="G938" s="29">
        <v>20.399999999999999</v>
      </c>
      <c r="K938" s="36">
        <v>24192</v>
      </c>
      <c r="AO938" s="29">
        <v>235</v>
      </c>
      <c r="AP938" s="29">
        <v>125</v>
      </c>
    </row>
    <row r="939" spans="1:42" x14ac:dyDescent="0.35">
      <c r="A939" s="44">
        <v>41541</v>
      </c>
      <c r="B939" s="53">
        <v>0.39231481481481478</v>
      </c>
      <c r="C939" s="29">
        <v>626</v>
      </c>
      <c r="D939" s="29">
        <v>0.40949999999999998</v>
      </c>
      <c r="E939" s="29">
        <v>5.96</v>
      </c>
      <c r="F939" s="29">
        <v>7.75</v>
      </c>
      <c r="G939" s="29">
        <v>16.399999999999999</v>
      </c>
      <c r="K939" s="54">
        <v>776</v>
      </c>
      <c r="AO939" s="29">
        <v>235</v>
      </c>
      <c r="AP939" s="29">
        <v>125</v>
      </c>
    </row>
    <row r="940" spans="1:42" x14ac:dyDescent="0.35">
      <c r="A940" s="44">
        <v>41547</v>
      </c>
      <c r="B940" s="52">
        <v>0.41085648148148146</v>
      </c>
      <c r="C940" s="29">
        <v>566</v>
      </c>
      <c r="D940" s="29">
        <v>0.3679</v>
      </c>
      <c r="E940" s="29">
        <v>6.93</v>
      </c>
      <c r="F940" s="29">
        <v>7.64</v>
      </c>
      <c r="G940" s="29">
        <v>18.100000000000001</v>
      </c>
      <c r="K940" s="257">
        <v>5172</v>
      </c>
      <c r="L940" s="45">
        <f>AVERAGE(K936:K940)</f>
        <v>6285.2</v>
      </c>
      <c r="M940" s="46">
        <f>GEOMEAN(K936:K940)</f>
        <v>1764.7330149390878</v>
      </c>
      <c r="N940" s="47" t="s">
        <v>162</v>
      </c>
      <c r="AO940" s="29">
        <v>235</v>
      </c>
      <c r="AP940" s="29">
        <v>125</v>
      </c>
    </row>
    <row r="941" spans="1:42" x14ac:dyDescent="0.35">
      <c r="A941" s="44">
        <v>41550</v>
      </c>
      <c r="B941" s="52">
        <v>0.4111805555555556</v>
      </c>
      <c r="C941" s="29">
        <v>670</v>
      </c>
      <c r="D941" s="29">
        <v>0.4355</v>
      </c>
      <c r="E941" s="29">
        <v>5.61</v>
      </c>
      <c r="F941" s="29">
        <v>7.66</v>
      </c>
      <c r="G941" s="29">
        <v>19</v>
      </c>
      <c r="K941" s="54">
        <v>1086</v>
      </c>
      <c r="AO941" s="29">
        <v>235</v>
      </c>
      <c r="AP941" s="29">
        <v>125</v>
      </c>
    </row>
    <row r="942" spans="1:42" x14ac:dyDescent="0.35">
      <c r="A942" s="44">
        <v>41556</v>
      </c>
      <c r="B942" s="53">
        <v>0.37247685185185181</v>
      </c>
      <c r="C942" s="29">
        <v>498</v>
      </c>
      <c r="D942" s="29">
        <v>0.32369999999999999</v>
      </c>
      <c r="E942" s="29">
        <v>9.18</v>
      </c>
      <c r="F942" s="29">
        <v>8.09</v>
      </c>
      <c r="G942" s="29">
        <v>17.399999999999999</v>
      </c>
      <c r="K942" s="54">
        <v>292</v>
      </c>
      <c r="AO942" s="29">
        <v>235</v>
      </c>
      <c r="AP942" s="29">
        <v>125</v>
      </c>
    </row>
    <row r="943" spans="1:42" x14ac:dyDescent="0.35">
      <c r="A943" s="44">
        <v>41561</v>
      </c>
      <c r="B943" s="52">
        <v>0.44737268518518519</v>
      </c>
      <c r="C943" s="29">
        <v>573</v>
      </c>
      <c r="D943" s="29">
        <v>0.3725</v>
      </c>
      <c r="E943" s="29">
        <v>8.3699999999999992</v>
      </c>
      <c r="F943" s="29">
        <v>7.8</v>
      </c>
      <c r="G943" s="29">
        <v>16</v>
      </c>
      <c r="K943" s="54">
        <v>148</v>
      </c>
      <c r="AO943" s="29">
        <v>235</v>
      </c>
      <c r="AP943" s="29">
        <v>125</v>
      </c>
    </row>
    <row r="944" spans="1:42" x14ac:dyDescent="0.35">
      <c r="A944" s="44">
        <v>41569</v>
      </c>
      <c r="B944" s="53">
        <v>0.40219907407407413</v>
      </c>
      <c r="C944" s="29">
        <v>621</v>
      </c>
      <c r="D944" s="29">
        <v>0.40360000000000001</v>
      </c>
      <c r="E944" s="29">
        <v>9.07</v>
      </c>
      <c r="F944" s="29">
        <v>7.68</v>
      </c>
      <c r="G944" s="29">
        <v>10.9</v>
      </c>
      <c r="K944" s="54">
        <v>41</v>
      </c>
      <c r="O944" s="291" t="s">
        <v>115</v>
      </c>
      <c r="P944" s="291">
        <v>60.1</v>
      </c>
      <c r="Q944" s="291" t="s">
        <v>115</v>
      </c>
      <c r="R944" s="291" t="s">
        <v>115</v>
      </c>
      <c r="S944" s="291" t="s">
        <v>115</v>
      </c>
      <c r="T944" s="291" t="s">
        <v>115</v>
      </c>
      <c r="U944" s="291" t="s">
        <v>115</v>
      </c>
      <c r="V944" s="291" t="s">
        <v>115</v>
      </c>
      <c r="W944" s="291" t="s">
        <v>115</v>
      </c>
      <c r="X944" s="291">
        <v>59.1</v>
      </c>
      <c r="Y944" s="291" t="s">
        <v>115</v>
      </c>
      <c r="Z944" s="291" t="s">
        <v>115</v>
      </c>
      <c r="AA944" s="291" t="s">
        <v>115</v>
      </c>
      <c r="AB944" s="291">
        <v>41.9</v>
      </c>
      <c r="AC944" s="291" t="s">
        <v>115</v>
      </c>
      <c r="AD944" s="291">
        <v>248</v>
      </c>
      <c r="AE944" s="291" t="s">
        <v>115</v>
      </c>
      <c r="AF944" s="291">
        <v>129</v>
      </c>
      <c r="AG944" s="291">
        <v>27</v>
      </c>
      <c r="AO944" s="29">
        <v>235</v>
      </c>
      <c r="AP944" s="29">
        <v>125</v>
      </c>
    </row>
    <row r="945" spans="1:42" x14ac:dyDescent="0.35">
      <c r="A945" s="44">
        <v>41578</v>
      </c>
      <c r="B945" s="52">
        <v>0.4017013888888889</v>
      </c>
      <c r="C945" s="29">
        <v>621</v>
      </c>
      <c r="D945" s="29">
        <v>0.40360000000000001</v>
      </c>
      <c r="E945" s="29">
        <v>9.2799999999999994</v>
      </c>
      <c r="F945" s="29">
        <v>7.85</v>
      </c>
      <c r="G945" s="29">
        <v>12.5</v>
      </c>
      <c r="K945" s="54">
        <v>243</v>
      </c>
      <c r="L945" s="45">
        <f>AVERAGE(K941:K945)</f>
        <v>362</v>
      </c>
      <c r="M945" s="46">
        <f>GEOMEAN(K941:K945)</f>
        <v>215.76097922526074</v>
      </c>
      <c r="N945" s="47" t="s">
        <v>163</v>
      </c>
      <c r="AO945" s="29">
        <v>235</v>
      </c>
      <c r="AP945" s="29">
        <v>125</v>
      </c>
    </row>
    <row r="946" spans="1:42" x14ac:dyDescent="0.35">
      <c r="A946" s="44">
        <v>41582</v>
      </c>
      <c r="B946" s="52">
        <v>0.43626157407407407</v>
      </c>
      <c r="C946" s="29">
        <v>538</v>
      </c>
      <c r="D946" s="29">
        <v>0.34970000000000001</v>
      </c>
      <c r="E946" s="29">
        <v>11.94</v>
      </c>
      <c r="F946" s="29">
        <v>8.26</v>
      </c>
      <c r="G946" s="29">
        <v>10.8</v>
      </c>
      <c r="K946" s="54">
        <v>350</v>
      </c>
      <c r="AO946" s="29">
        <v>235</v>
      </c>
      <c r="AP946" s="29">
        <v>125</v>
      </c>
    </row>
    <row r="947" spans="1:42" x14ac:dyDescent="0.35">
      <c r="A947" s="44">
        <v>41590</v>
      </c>
      <c r="B947" s="52">
        <v>0.46744212962962961</v>
      </c>
      <c r="C947" s="29">
        <v>606</v>
      </c>
      <c r="D947" s="29">
        <v>0.39389999999999997</v>
      </c>
      <c r="E947" s="29">
        <v>11.7</v>
      </c>
      <c r="F947" s="29">
        <v>7.84</v>
      </c>
      <c r="G947" s="29">
        <v>7.3</v>
      </c>
      <c r="K947" s="54">
        <v>30</v>
      </c>
      <c r="AO947" s="29">
        <v>235</v>
      </c>
      <c r="AP947" s="29">
        <v>125</v>
      </c>
    </row>
    <row r="948" spans="1:42" x14ac:dyDescent="0.35">
      <c r="A948" s="44">
        <v>41592</v>
      </c>
      <c r="B948" s="52">
        <v>0.43109953703703702</v>
      </c>
      <c r="C948" s="29">
        <v>638</v>
      </c>
      <c r="D948" s="29">
        <v>0.41410000000000002</v>
      </c>
      <c r="E948" s="29">
        <v>11.79</v>
      </c>
      <c r="F948" s="29">
        <v>7.73</v>
      </c>
      <c r="G948" s="29">
        <v>5.5</v>
      </c>
      <c r="K948" s="54">
        <v>52</v>
      </c>
      <c r="AO948" s="29">
        <v>235</v>
      </c>
      <c r="AP948" s="29">
        <v>125</v>
      </c>
    </row>
    <row r="949" spans="1:42" x14ac:dyDescent="0.35">
      <c r="A949" s="44">
        <v>41598</v>
      </c>
      <c r="B949" s="53">
        <v>0.4097453703703704</v>
      </c>
      <c r="C949" s="29">
        <v>486.9</v>
      </c>
      <c r="D949" s="29">
        <v>0.3165</v>
      </c>
      <c r="E949" s="29">
        <v>12.13</v>
      </c>
      <c r="F949" s="29">
        <v>8.2100000000000009</v>
      </c>
      <c r="G949" s="29">
        <v>7</v>
      </c>
      <c r="K949" s="54">
        <v>327</v>
      </c>
      <c r="AO949" s="29">
        <v>235</v>
      </c>
      <c r="AP949" s="29">
        <v>125</v>
      </c>
    </row>
    <row r="950" spans="1:42" x14ac:dyDescent="0.35">
      <c r="A950" s="44">
        <v>41603</v>
      </c>
      <c r="B950" s="52">
        <v>0.40931712962962963</v>
      </c>
      <c r="C950" s="29">
        <v>535</v>
      </c>
      <c r="D950" s="29">
        <v>0.3478</v>
      </c>
      <c r="E950" s="29">
        <v>13.28</v>
      </c>
      <c r="F950" s="29">
        <v>8.32</v>
      </c>
      <c r="G950" s="29">
        <v>3.9</v>
      </c>
      <c r="K950" s="54">
        <v>63</v>
      </c>
      <c r="L950" s="45">
        <f>AVERAGE(K946:K950)</f>
        <v>164.4</v>
      </c>
      <c r="M950" s="46">
        <f>GEOMEAN(K946:K950)</f>
        <v>102.38025076718944</v>
      </c>
      <c r="N950" s="47" t="s">
        <v>164</v>
      </c>
      <c r="AO950" s="29">
        <v>235</v>
      </c>
      <c r="AP950" s="29">
        <v>125</v>
      </c>
    </row>
    <row r="951" spans="1:42" x14ac:dyDescent="0.35">
      <c r="A951" s="44">
        <v>41610</v>
      </c>
      <c r="B951" s="52">
        <v>0.42490740740740746</v>
      </c>
      <c r="C951" s="29">
        <v>553</v>
      </c>
      <c r="D951" s="29">
        <v>0.3594</v>
      </c>
      <c r="E951" s="29">
        <v>13.26</v>
      </c>
      <c r="F951" s="29">
        <v>8.2200000000000006</v>
      </c>
      <c r="G951" s="29">
        <v>5.0999999999999996</v>
      </c>
      <c r="K951" s="54">
        <v>52</v>
      </c>
      <c r="AO951" s="29">
        <v>235</v>
      </c>
      <c r="AP951" s="29">
        <v>125</v>
      </c>
    </row>
    <row r="952" spans="1:42" x14ac:dyDescent="0.35">
      <c r="A952" s="44">
        <v>41612</v>
      </c>
      <c r="B952" s="52">
        <v>0.43282407407407408</v>
      </c>
      <c r="C952" s="29">
        <v>553</v>
      </c>
      <c r="D952" s="29">
        <v>0.3594</v>
      </c>
      <c r="E952" s="29">
        <v>11.92</v>
      </c>
      <c r="F952" s="29">
        <v>7.93</v>
      </c>
      <c r="G952" s="29">
        <v>7</v>
      </c>
      <c r="K952" s="54">
        <v>98</v>
      </c>
      <c r="AO952" s="29">
        <v>235</v>
      </c>
      <c r="AP952" s="29">
        <v>125</v>
      </c>
    </row>
    <row r="953" spans="1:42" x14ac:dyDescent="0.35">
      <c r="A953" s="44">
        <v>41618</v>
      </c>
      <c r="B953" s="53">
        <v>0.43775462962962958</v>
      </c>
      <c r="C953" s="29">
        <v>592</v>
      </c>
      <c r="D953" s="29">
        <v>0.38479999999999998</v>
      </c>
      <c r="E953" s="29">
        <v>14.18</v>
      </c>
      <c r="F953" s="29">
        <v>7.95</v>
      </c>
      <c r="G953" s="29">
        <v>1.7</v>
      </c>
      <c r="K953" s="54">
        <v>63</v>
      </c>
      <c r="AO953" s="29">
        <v>235</v>
      </c>
      <c r="AP953" s="29">
        <v>125</v>
      </c>
    </row>
    <row r="954" spans="1:42" x14ac:dyDescent="0.35">
      <c r="A954" s="44">
        <v>41620</v>
      </c>
      <c r="B954" s="53">
        <v>0.40991898148148148</v>
      </c>
      <c r="C954" s="29">
        <v>599</v>
      </c>
      <c r="D954" s="29">
        <v>0.38929999999999998</v>
      </c>
      <c r="E954" s="29">
        <v>14.88</v>
      </c>
      <c r="F954" s="29">
        <v>7.89</v>
      </c>
      <c r="G954" s="29">
        <v>0.2</v>
      </c>
      <c r="K954" s="54">
        <v>51</v>
      </c>
      <c r="AO954" s="29">
        <v>235</v>
      </c>
      <c r="AP954" s="29">
        <v>125</v>
      </c>
    </row>
    <row r="955" spans="1:42" x14ac:dyDescent="0.35">
      <c r="A955" s="44">
        <v>41625</v>
      </c>
      <c r="B955" s="53">
        <v>0.42842592592592593</v>
      </c>
      <c r="C955" s="29">
        <v>724</v>
      </c>
      <c r="D955" s="29">
        <v>0.47</v>
      </c>
      <c r="E955" s="29">
        <v>14.58</v>
      </c>
      <c r="F955" s="29">
        <v>7.97</v>
      </c>
      <c r="G955" s="29">
        <v>1.2</v>
      </c>
      <c r="K955" s="257">
        <v>84</v>
      </c>
      <c r="L955" s="45">
        <f>AVERAGE(K951:K955)</f>
        <v>69.599999999999994</v>
      </c>
      <c r="M955" s="46">
        <f>GEOMEAN(K951:K955)</f>
        <v>67.248698897265768</v>
      </c>
      <c r="N955" s="47" t="s">
        <v>165</v>
      </c>
      <c r="AO955" s="29">
        <v>235</v>
      </c>
      <c r="AP955" s="29">
        <v>125</v>
      </c>
    </row>
    <row r="956" spans="1:42" x14ac:dyDescent="0.35">
      <c r="A956" s="44">
        <v>41652</v>
      </c>
      <c r="B956" s="52">
        <v>0.40833333333333338</v>
      </c>
      <c r="C956" s="29">
        <v>463.9</v>
      </c>
      <c r="D956" s="29">
        <v>0.30159999999999998</v>
      </c>
      <c r="E956" s="29">
        <v>14.7</v>
      </c>
      <c r="F956" s="29">
        <v>7.98</v>
      </c>
      <c r="G956" s="29">
        <v>2.1</v>
      </c>
      <c r="K956" s="54">
        <v>98</v>
      </c>
      <c r="AO956" s="29">
        <v>235</v>
      </c>
      <c r="AP956" s="29">
        <v>125</v>
      </c>
    </row>
    <row r="957" spans="1:42" x14ac:dyDescent="0.35">
      <c r="A957" s="44">
        <v>41655</v>
      </c>
      <c r="B957" s="52">
        <v>0.35098379629629628</v>
      </c>
      <c r="C957" s="29">
        <v>497.5</v>
      </c>
      <c r="D957" s="29">
        <v>0.32369999999999999</v>
      </c>
      <c r="E957" s="29">
        <v>15.82</v>
      </c>
      <c r="F957" s="29">
        <v>8.14</v>
      </c>
      <c r="G957" s="29">
        <v>0.8</v>
      </c>
      <c r="K957" s="54">
        <v>122</v>
      </c>
      <c r="AO957" s="29">
        <v>235</v>
      </c>
      <c r="AP957" s="29">
        <v>125</v>
      </c>
    </row>
    <row r="958" spans="1:42" x14ac:dyDescent="0.35">
      <c r="A958" s="44">
        <v>41666</v>
      </c>
      <c r="B958" s="52">
        <v>0.46726851851851853</v>
      </c>
      <c r="C958" s="29">
        <v>594</v>
      </c>
      <c r="D958" s="29">
        <v>0.3861</v>
      </c>
      <c r="E958" s="29">
        <v>15.06</v>
      </c>
      <c r="F958" s="29">
        <v>7.75</v>
      </c>
      <c r="G958" s="29">
        <v>0.2</v>
      </c>
      <c r="K958" s="54">
        <v>41</v>
      </c>
      <c r="AO958" s="29">
        <v>235</v>
      </c>
      <c r="AP958" s="29">
        <v>125</v>
      </c>
    </row>
    <row r="959" spans="1:42" x14ac:dyDescent="0.35">
      <c r="A959" s="44">
        <v>41668</v>
      </c>
      <c r="B959" s="52">
        <v>0.40752314814814811</v>
      </c>
      <c r="C959" s="29">
        <v>610</v>
      </c>
      <c r="D959" s="29">
        <v>0.39650000000000002</v>
      </c>
      <c r="E959" s="29">
        <v>15.47</v>
      </c>
      <c r="F959" s="29">
        <v>8.0299999999999994</v>
      </c>
      <c r="G959" s="29">
        <v>0.2</v>
      </c>
      <c r="K959" s="54">
        <v>52</v>
      </c>
      <c r="AO959" s="29">
        <v>235</v>
      </c>
      <c r="AP959" s="29">
        <v>125</v>
      </c>
    </row>
    <row r="960" spans="1:42" x14ac:dyDescent="0.35">
      <c r="A960" s="44">
        <v>41674</v>
      </c>
      <c r="B960" s="53">
        <v>0.43293981481481486</v>
      </c>
      <c r="C960" s="29">
        <v>597</v>
      </c>
      <c r="D960" s="29">
        <v>0.3881</v>
      </c>
      <c r="E960" s="29">
        <v>16.29</v>
      </c>
      <c r="F960" s="29">
        <v>8.2200000000000006</v>
      </c>
      <c r="G960" s="29">
        <v>0.7</v>
      </c>
      <c r="K960" s="257">
        <v>41</v>
      </c>
      <c r="L960" s="45">
        <f>AVERAGE(K956:K960)</f>
        <v>70.8</v>
      </c>
      <c r="M960" s="46">
        <f>GEOMEAN(K956:K960)</f>
        <v>63.654834405881012</v>
      </c>
      <c r="N960" s="47" t="s">
        <v>166</v>
      </c>
      <c r="AO960" s="29">
        <v>235</v>
      </c>
      <c r="AP960" s="29">
        <v>125</v>
      </c>
    </row>
    <row r="961" spans="1:42" x14ac:dyDescent="0.35">
      <c r="A961" s="44">
        <v>41682</v>
      </c>
      <c r="B961" s="52">
        <v>0.42884259259259255</v>
      </c>
      <c r="C961" s="29">
        <v>670</v>
      </c>
      <c r="D961" s="29">
        <v>0.4355</v>
      </c>
      <c r="E961" s="29">
        <v>14.47</v>
      </c>
      <c r="F961" s="29">
        <v>8.06</v>
      </c>
      <c r="G961" s="29">
        <v>0.2</v>
      </c>
      <c r="K961" s="257">
        <v>85</v>
      </c>
      <c r="AO961" s="29">
        <v>235</v>
      </c>
      <c r="AP961" s="29">
        <v>125</v>
      </c>
    </row>
    <row r="962" spans="1:42" x14ac:dyDescent="0.35">
      <c r="A962" s="44">
        <v>41683</v>
      </c>
      <c r="B962" s="52">
        <v>0.41835648148148147</v>
      </c>
      <c r="C962" s="29">
        <v>629</v>
      </c>
      <c r="D962" s="29">
        <v>0.4088</v>
      </c>
      <c r="E962" s="29">
        <v>15.01</v>
      </c>
      <c r="F962" s="29">
        <v>8.17</v>
      </c>
      <c r="G962" s="29">
        <v>0.1</v>
      </c>
      <c r="K962" s="54">
        <v>98</v>
      </c>
      <c r="AO962" s="29">
        <v>235</v>
      </c>
      <c r="AP962" s="29">
        <v>125</v>
      </c>
    </row>
    <row r="963" spans="1:42" x14ac:dyDescent="0.35">
      <c r="A963" s="44">
        <v>41687</v>
      </c>
      <c r="B963" s="53">
        <v>0.4299884259259259</v>
      </c>
      <c r="C963" s="29">
        <v>646</v>
      </c>
      <c r="D963" s="29">
        <v>0.4199</v>
      </c>
      <c r="E963" s="29">
        <v>14.16</v>
      </c>
      <c r="F963" s="29">
        <v>8.0500000000000007</v>
      </c>
      <c r="G963" s="29">
        <v>1.1000000000000001</v>
      </c>
      <c r="K963" s="54">
        <v>20</v>
      </c>
      <c r="AO963" s="29">
        <v>235</v>
      </c>
      <c r="AP963" s="29">
        <v>125</v>
      </c>
    </row>
    <row r="964" spans="1:42" x14ac:dyDescent="0.35">
      <c r="A964" s="44">
        <v>41689</v>
      </c>
      <c r="B964" s="53">
        <v>0.42233796296296294</v>
      </c>
      <c r="C964" s="29">
        <v>922</v>
      </c>
      <c r="D964" s="29">
        <v>0.59799999999999998</v>
      </c>
      <c r="E964" s="29">
        <v>17.41</v>
      </c>
      <c r="F964" s="29">
        <v>8.06</v>
      </c>
      <c r="G964" s="29">
        <v>2.9</v>
      </c>
      <c r="K964" s="54">
        <v>74</v>
      </c>
      <c r="AO964" s="29">
        <v>235</v>
      </c>
      <c r="AP964" s="29">
        <v>125</v>
      </c>
    </row>
    <row r="965" spans="1:42" x14ac:dyDescent="0.35">
      <c r="A965" s="44">
        <v>41695</v>
      </c>
      <c r="B965" s="52">
        <v>0.42451388888888886</v>
      </c>
      <c r="C965" s="29">
        <v>350.7</v>
      </c>
      <c r="D965" s="29">
        <v>0.22819999999999999</v>
      </c>
      <c r="E965" s="29">
        <v>18.510000000000002</v>
      </c>
      <c r="F965" s="29">
        <v>7.96</v>
      </c>
      <c r="G965" s="29">
        <v>0.9</v>
      </c>
      <c r="K965" s="54">
        <v>305</v>
      </c>
      <c r="L965" s="45">
        <f>AVERAGE(K961:K965)</f>
        <v>116.4</v>
      </c>
      <c r="M965" s="46">
        <f>GEOMEAN(K961:K965)</f>
        <v>82.232086754367572</v>
      </c>
      <c r="N965" s="47" t="s">
        <v>167</v>
      </c>
      <c r="AO965" s="29">
        <v>235</v>
      </c>
      <c r="AP965" s="29">
        <v>125</v>
      </c>
    </row>
    <row r="966" spans="1:42" x14ac:dyDescent="0.35">
      <c r="A966" s="44">
        <v>41702</v>
      </c>
      <c r="B966" s="51">
        <v>0.44186342592592592</v>
      </c>
      <c r="C966" s="29">
        <v>439.5</v>
      </c>
      <c r="D966" s="29">
        <v>0.28539999999999999</v>
      </c>
      <c r="E966" s="29">
        <v>13.66</v>
      </c>
      <c r="F966" s="29">
        <v>8.2100000000000009</v>
      </c>
      <c r="G966" s="29">
        <v>0.9</v>
      </c>
      <c r="K966" s="56">
        <v>52</v>
      </c>
      <c r="O966" s="39" t="s">
        <v>115</v>
      </c>
      <c r="P966" s="29">
        <v>51.6</v>
      </c>
      <c r="Q966" s="39" t="s">
        <v>115</v>
      </c>
      <c r="R966" s="39" t="s">
        <v>115</v>
      </c>
      <c r="S966" s="39" t="s">
        <v>115</v>
      </c>
      <c r="T966" s="39" t="s">
        <v>115</v>
      </c>
      <c r="U966" s="39" t="s">
        <v>115</v>
      </c>
      <c r="V966" s="39" t="s">
        <v>115</v>
      </c>
      <c r="W966" s="39" t="s">
        <v>115</v>
      </c>
      <c r="X966" s="29">
        <v>47.7</v>
      </c>
      <c r="Y966" s="39" t="s">
        <v>115</v>
      </c>
      <c r="Z966" s="29">
        <v>1.6</v>
      </c>
      <c r="AA966" s="39" t="s">
        <v>115</v>
      </c>
      <c r="AB966" s="29">
        <v>25.9</v>
      </c>
      <c r="AC966" s="29">
        <v>0.41</v>
      </c>
      <c r="AD966" s="29">
        <v>178</v>
      </c>
      <c r="AE966" s="39" t="s">
        <v>115</v>
      </c>
      <c r="AF966" s="257">
        <v>282</v>
      </c>
      <c r="AG966" s="257">
        <v>32</v>
      </c>
      <c r="AO966" s="29">
        <v>235</v>
      </c>
      <c r="AP966" s="29">
        <v>125</v>
      </c>
    </row>
    <row r="967" spans="1:42" x14ac:dyDescent="0.35">
      <c r="A967" s="44">
        <v>41708</v>
      </c>
      <c r="B967" s="52">
        <v>0.40877314814814819</v>
      </c>
      <c r="C967" s="29">
        <v>464.2</v>
      </c>
      <c r="D967" s="29">
        <v>0.30159999999999998</v>
      </c>
      <c r="E967" s="29">
        <v>13.01</v>
      </c>
      <c r="F967" s="29">
        <v>8.2899999999999991</v>
      </c>
      <c r="G967" s="29">
        <v>4.0999999999999996</v>
      </c>
      <c r="K967" s="56">
        <v>10</v>
      </c>
      <c r="AO967" s="29">
        <v>235</v>
      </c>
      <c r="AP967" s="29">
        <v>125</v>
      </c>
    </row>
    <row r="968" spans="1:42" x14ac:dyDescent="0.35">
      <c r="A968" s="44">
        <v>41715</v>
      </c>
      <c r="B968" s="52">
        <v>0.40291666666666665</v>
      </c>
      <c r="C968" s="29">
        <v>481.1</v>
      </c>
      <c r="D968" s="29">
        <v>0.31269999999999998</v>
      </c>
      <c r="E968" s="29">
        <v>13.26</v>
      </c>
      <c r="F968" s="29">
        <v>8.32</v>
      </c>
      <c r="G968" s="29">
        <v>2.2999999999999998</v>
      </c>
      <c r="K968" s="56">
        <v>134</v>
      </c>
      <c r="AO968" s="29">
        <v>235</v>
      </c>
      <c r="AP968" s="29">
        <v>125</v>
      </c>
    </row>
    <row r="969" spans="1:42" x14ac:dyDescent="0.35">
      <c r="A969" s="44">
        <v>41717</v>
      </c>
      <c r="B969" s="52">
        <v>0.4368055555555555</v>
      </c>
      <c r="C969" s="29">
        <v>602</v>
      </c>
      <c r="D969" s="29">
        <v>0.39129999999999998</v>
      </c>
      <c r="E969" s="29">
        <v>13.09</v>
      </c>
      <c r="F969" s="29">
        <v>8.26</v>
      </c>
      <c r="G969" s="29">
        <v>6.3</v>
      </c>
      <c r="K969" s="56">
        <v>74</v>
      </c>
      <c r="AO969" s="29">
        <v>235</v>
      </c>
      <c r="AP969" s="29">
        <v>125</v>
      </c>
    </row>
    <row r="970" spans="1:42" x14ac:dyDescent="0.35">
      <c r="A970" s="44">
        <v>41725</v>
      </c>
      <c r="B970" s="52">
        <v>0.4071643518518519</v>
      </c>
      <c r="C970" s="29">
        <v>607</v>
      </c>
      <c r="D970" s="29">
        <v>0.39460000000000001</v>
      </c>
      <c r="E970" s="29">
        <v>13.04</v>
      </c>
      <c r="F970" s="29">
        <v>8.2799999999999994</v>
      </c>
      <c r="G970" s="29">
        <v>5.4</v>
      </c>
      <c r="K970" s="54">
        <v>41</v>
      </c>
      <c r="L970" s="45">
        <f>AVERAGE(K966:K970)</f>
        <v>62.2</v>
      </c>
      <c r="M970" s="46">
        <f>GEOMEAN(K966:K970)</f>
        <v>46.24073660549962</v>
      </c>
      <c r="N970" s="47" t="s">
        <v>168</v>
      </c>
      <c r="AO970" s="29">
        <v>235</v>
      </c>
      <c r="AP970" s="29">
        <v>125</v>
      </c>
    </row>
    <row r="971" spans="1:42" x14ac:dyDescent="0.35">
      <c r="A971" s="44">
        <v>41732</v>
      </c>
      <c r="B971" s="60">
        <v>0.42406250000000001</v>
      </c>
      <c r="C971" s="29">
        <v>534</v>
      </c>
      <c r="D971" s="29">
        <v>0.34710000000000002</v>
      </c>
      <c r="E971" s="29">
        <v>10.59</v>
      </c>
      <c r="F971" s="29">
        <v>8.36</v>
      </c>
      <c r="G971" s="29">
        <v>9.9</v>
      </c>
      <c r="K971" s="36">
        <v>24192</v>
      </c>
      <c r="AO971" s="29">
        <v>235</v>
      </c>
      <c r="AP971" s="29">
        <v>125</v>
      </c>
    </row>
    <row r="972" spans="1:42" x14ac:dyDescent="0.35">
      <c r="A972" s="44">
        <v>41737</v>
      </c>
      <c r="B972" s="51">
        <v>0.42675925925925928</v>
      </c>
      <c r="C972" s="29">
        <v>574</v>
      </c>
      <c r="D972" s="29">
        <v>0.37309999999999999</v>
      </c>
      <c r="E972" s="29">
        <v>13.12</v>
      </c>
      <c r="F972" s="29">
        <v>8.23</v>
      </c>
      <c r="G972" s="29">
        <v>9.1</v>
      </c>
      <c r="K972" s="54">
        <v>4611</v>
      </c>
      <c r="AO972" s="29">
        <v>235</v>
      </c>
      <c r="AP972" s="29">
        <v>125</v>
      </c>
    </row>
    <row r="973" spans="1:42" x14ac:dyDescent="0.35">
      <c r="A973" s="44">
        <v>41746</v>
      </c>
      <c r="B973" s="55">
        <v>0.37171296296296297</v>
      </c>
      <c r="C973" s="29">
        <v>491</v>
      </c>
      <c r="D973" s="29">
        <v>0.31919999999999998</v>
      </c>
      <c r="E973" s="29">
        <v>10.86</v>
      </c>
      <c r="F973" s="29">
        <v>8.0399999999999991</v>
      </c>
      <c r="G973" s="29">
        <v>10.5</v>
      </c>
      <c r="K973" s="54">
        <v>74</v>
      </c>
      <c r="AO973" s="29">
        <v>235</v>
      </c>
      <c r="AP973" s="29">
        <v>125</v>
      </c>
    </row>
    <row r="974" spans="1:42" x14ac:dyDescent="0.35">
      <c r="A974" s="44">
        <v>41752</v>
      </c>
      <c r="B974" s="58">
        <v>0.47552083333333334</v>
      </c>
      <c r="C974" s="29">
        <v>572</v>
      </c>
      <c r="D974" s="29">
        <f>371.8/1000</f>
        <v>0.37180000000000002</v>
      </c>
      <c r="E974" s="29">
        <v>11.04</v>
      </c>
      <c r="F974" s="29">
        <v>8.31</v>
      </c>
      <c r="G974" s="29">
        <v>13.7</v>
      </c>
      <c r="K974" s="54">
        <v>243</v>
      </c>
      <c r="AO974" s="29">
        <v>235</v>
      </c>
      <c r="AP974" s="29">
        <v>125</v>
      </c>
    </row>
    <row r="975" spans="1:42" x14ac:dyDescent="0.35">
      <c r="A975" s="44">
        <v>41757</v>
      </c>
      <c r="B975" s="58">
        <v>0.41479166666666667</v>
      </c>
      <c r="C975" s="29">
        <v>538</v>
      </c>
      <c r="D975" s="29">
        <v>0.34970000000000001</v>
      </c>
      <c r="E975" s="29">
        <v>7.46</v>
      </c>
      <c r="F975" s="29">
        <v>8.23</v>
      </c>
      <c r="G975" s="29">
        <v>15.7</v>
      </c>
      <c r="K975" s="36">
        <v>24192</v>
      </c>
      <c r="L975" s="45">
        <f>AVERAGE(K971:K975)</f>
        <v>10662.4</v>
      </c>
      <c r="M975" s="46">
        <f>GEOMEAN(K971:K975)</f>
        <v>2173.6786145124292</v>
      </c>
      <c r="N975" s="47" t="s">
        <v>169</v>
      </c>
      <c r="AO975" s="29">
        <v>235</v>
      </c>
      <c r="AP975" s="29">
        <v>125</v>
      </c>
    </row>
    <row r="976" spans="1:42" x14ac:dyDescent="0.35">
      <c r="A976" s="44">
        <v>41772</v>
      </c>
      <c r="B976" s="58">
        <v>0.42291666666666666</v>
      </c>
      <c r="C976" s="29">
        <v>530</v>
      </c>
      <c r="D976" s="29">
        <v>0.34449999999999997</v>
      </c>
      <c r="E976" s="29">
        <v>8.39</v>
      </c>
      <c r="F976" s="29">
        <v>8.3699999999999992</v>
      </c>
      <c r="G976" s="29">
        <v>20.5</v>
      </c>
      <c r="K976" s="54">
        <v>907</v>
      </c>
      <c r="AO976" s="29">
        <v>235</v>
      </c>
      <c r="AP976" s="29">
        <v>125</v>
      </c>
    </row>
    <row r="977" spans="1:42" x14ac:dyDescent="0.35">
      <c r="A977" s="44">
        <v>41774</v>
      </c>
      <c r="B977" s="58">
        <v>0.42974537037037036</v>
      </c>
      <c r="C977" s="29">
        <v>481.3</v>
      </c>
      <c r="D977" s="29">
        <v>0.31269999999999998</v>
      </c>
      <c r="E977" s="29">
        <v>8.2200000000000006</v>
      </c>
      <c r="F977" s="29">
        <v>8.0399999999999991</v>
      </c>
      <c r="G977" s="29">
        <v>17.3</v>
      </c>
      <c r="K977" s="54">
        <v>9804</v>
      </c>
      <c r="AO977" s="29">
        <v>235</v>
      </c>
      <c r="AP977" s="29">
        <v>125</v>
      </c>
    </row>
    <row r="978" spans="1:42" x14ac:dyDescent="0.35">
      <c r="A978" s="44">
        <v>41778</v>
      </c>
      <c r="B978" s="55">
        <v>0.40673611111111113</v>
      </c>
      <c r="C978" s="29">
        <v>514</v>
      </c>
      <c r="D978" s="29">
        <v>0.33410000000000001</v>
      </c>
      <c r="E978" s="29">
        <v>9.06</v>
      </c>
      <c r="F978" s="29">
        <v>8.25</v>
      </c>
      <c r="G978" s="29">
        <v>15.9</v>
      </c>
      <c r="K978" s="54">
        <v>148</v>
      </c>
      <c r="AO978" s="29">
        <v>235</v>
      </c>
      <c r="AP978" s="29">
        <v>125</v>
      </c>
    </row>
    <row r="979" spans="1:42" x14ac:dyDescent="0.35">
      <c r="A979" s="44">
        <v>41780</v>
      </c>
      <c r="B979" s="55">
        <v>0.42050925925925925</v>
      </c>
      <c r="C979" s="29">
        <v>511</v>
      </c>
      <c r="D979" s="29">
        <v>0.33210000000000001</v>
      </c>
      <c r="E979" s="29">
        <v>9.39</v>
      </c>
      <c r="F979" s="29">
        <v>8.18</v>
      </c>
      <c r="G979" s="29">
        <v>17</v>
      </c>
      <c r="K979" s="54">
        <v>135</v>
      </c>
      <c r="AO979" s="29">
        <v>235</v>
      </c>
      <c r="AP979" s="29">
        <v>125</v>
      </c>
    </row>
    <row r="980" spans="1:42" x14ac:dyDescent="0.35">
      <c r="A980" s="44">
        <v>41788</v>
      </c>
      <c r="B980" s="55">
        <v>0.40319444444444441</v>
      </c>
      <c r="C980" s="29">
        <v>570</v>
      </c>
      <c r="D980" s="29">
        <v>0.3705</v>
      </c>
      <c r="E980" s="29">
        <v>7.12</v>
      </c>
      <c r="F980" s="29">
        <v>8.02</v>
      </c>
      <c r="G980" s="29">
        <v>22.3</v>
      </c>
      <c r="K980" s="54">
        <v>145</v>
      </c>
      <c r="L980" s="45">
        <f>AVERAGE(K976:K980)</f>
        <v>2227.8000000000002</v>
      </c>
      <c r="M980" s="46">
        <f>GEOMEAN(K976:K980)</f>
        <v>481.0550910127522</v>
      </c>
      <c r="N980" s="47" t="s">
        <v>170</v>
      </c>
      <c r="AO980" s="29">
        <v>235</v>
      </c>
      <c r="AP980" s="29">
        <v>125</v>
      </c>
    </row>
    <row r="981" spans="1:42" x14ac:dyDescent="0.35">
      <c r="A981" s="44">
        <v>41795</v>
      </c>
      <c r="B981" s="55">
        <v>0.4303819444444445</v>
      </c>
      <c r="C981" s="29">
        <v>488.4</v>
      </c>
      <c r="D981" s="29">
        <v>0.31719999999999998</v>
      </c>
      <c r="E981" s="29">
        <v>7.36</v>
      </c>
      <c r="F981" s="29">
        <v>8.2799999999999994</v>
      </c>
      <c r="G981" s="29">
        <v>21.8</v>
      </c>
      <c r="K981" s="54">
        <v>2723</v>
      </c>
      <c r="AO981" s="29">
        <v>235</v>
      </c>
      <c r="AP981" s="29">
        <v>125</v>
      </c>
    </row>
    <row r="982" spans="1:42" x14ac:dyDescent="0.35">
      <c r="A982" s="44">
        <v>41799</v>
      </c>
      <c r="B982" s="58">
        <v>0.43717592592592597</v>
      </c>
      <c r="C982" s="29">
        <v>535</v>
      </c>
      <c r="D982" s="29">
        <v>0.34449999999999997</v>
      </c>
      <c r="E982" s="29">
        <v>7.45</v>
      </c>
      <c r="F982" s="29">
        <v>8.19</v>
      </c>
      <c r="G982" s="29">
        <v>22</v>
      </c>
      <c r="K982" s="54">
        <v>374</v>
      </c>
      <c r="AO982" s="29">
        <v>235</v>
      </c>
      <c r="AP982" s="29">
        <v>125</v>
      </c>
    </row>
    <row r="983" spans="1:42" x14ac:dyDescent="0.35">
      <c r="A983" s="44">
        <v>41808</v>
      </c>
      <c r="B983" s="58">
        <v>0.39578703703703705</v>
      </c>
      <c r="C983" s="29">
        <v>609</v>
      </c>
      <c r="D983" s="29">
        <v>0.39650000000000002</v>
      </c>
      <c r="E983" s="29">
        <v>5.72</v>
      </c>
      <c r="F983" s="29">
        <v>7.97</v>
      </c>
      <c r="G983" s="29">
        <v>24.2</v>
      </c>
      <c r="K983" s="54">
        <v>249</v>
      </c>
      <c r="AO983" s="29">
        <v>235</v>
      </c>
      <c r="AP983" s="29">
        <v>125</v>
      </c>
    </row>
    <row r="984" spans="1:42" x14ac:dyDescent="0.35">
      <c r="A984" s="44">
        <v>41813</v>
      </c>
      <c r="B984" s="58">
        <v>0.38024305555555554</v>
      </c>
      <c r="C984" s="29">
        <v>554</v>
      </c>
      <c r="D984" s="29">
        <v>0.35749999999999998</v>
      </c>
      <c r="E984" s="29">
        <v>6.2</v>
      </c>
      <c r="F984" s="29">
        <v>8.07</v>
      </c>
      <c r="G984" s="29">
        <v>24.9</v>
      </c>
      <c r="K984" s="54">
        <v>425</v>
      </c>
      <c r="AO984" s="29">
        <v>235</v>
      </c>
      <c r="AP984" s="29">
        <v>125</v>
      </c>
    </row>
    <row r="985" spans="1:42" x14ac:dyDescent="0.35">
      <c r="A985" s="44">
        <v>41816</v>
      </c>
      <c r="B985" s="58">
        <v>0.37877314814814816</v>
      </c>
      <c r="C985" s="29">
        <v>524</v>
      </c>
      <c r="D985" s="29">
        <v>0.33800000000000002</v>
      </c>
      <c r="E985" s="29">
        <v>7.25</v>
      </c>
      <c r="F985" s="29">
        <v>8.07</v>
      </c>
      <c r="G985" s="29">
        <v>24.5</v>
      </c>
      <c r="K985" s="54">
        <v>759</v>
      </c>
      <c r="L985" s="45">
        <f>AVERAGE(K981:K985)</f>
        <v>906</v>
      </c>
      <c r="M985" s="46">
        <f>GEOMEAN(K981:K985)</f>
        <v>606.10778092983207</v>
      </c>
      <c r="N985" s="47" t="s">
        <v>171</v>
      </c>
      <c r="AO985" s="29">
        <v>235</v>
      </c>
      <c r="AP985" s="29">
        <v>125</v>
      </c>
    </row>
    <row r="986" spans="1:42" x14ac:dyDescent="0.35">
      <c r="A986" s="44">
        <v>41822</v>
      </c>
      <c r="B986" s="58">
        <v>0.43268518518518517</v>
      </c>
      <c r="C986" s="29">
        <v>582</v>
      </c>
      <c r="D986" s="29">
        <v>0.377</v>
      </c>
      <c r="E986" s="29">
        <v>6.79</v>
      </c>
      <c r="F986" s="29">
        <v>7.89</v>
      </c>
      <c r="G986" s="29">
        <v>24.6</v>
      </c>
      <c r="K986" s="54">
        <v>332</v>
      </c>
      <c r="AO986" s="29">
        <v>235</v>
      </c>
      <c r="AP986" s="29">
        <v>125</v>
      </c>
    </row>
    <row r="987" spans="1:42" x14ac:dyDescent="0.35">
      <c r="A987" s="44">
        <v>41828</v>
      </c>
      <c r="B987" s="58">
        <v>0.39431712962962967</v>
      </c>
      <c r="C987" s="29">
        <v>595</v>
      </c>
      <c r="D987" s="29">
        <v>0.39</v>
      </c>
      <c r="E987" s="29">
        <v>6.55</v>
      </c>
      <c r="F987" s="29">
        <v>7.87</v>
      </c>
      <c r="G987" s="29">
        <v>22.4</v>
      </c>
      <c r="K987" s="36">
        <v>24192</v>
      </c>
      <c r="AO987" s="29">
        <v>235</v>
      </c>
      <c r="AP987" s="29">
        <v>125</v>
      </c>
    </row>
    <row r="988" spans="1:42" x14ac:dyDescent="0.35">
      <c r="A988" s="44">
        <v>41836</v>
      </c>
      <c r="B988" s="55">
        <v>0.40087962962962959</v>
      </c>
      <c r="C988" s="29">
        <v>589</v>
      </c>
      <c r="D988" s="29">
        <v>0.38350000000000001</v>
      </c>
      <c r="E988" s="29">
        <v>7.28</v>
      </c>
      <c r="F988" s="29">
        <v>8</v>
      </c>
      <c r="G988" s="29">
        <v>20.8</v>
      </c>
      <c r="K988" s="54">
        <v>388</v>
      </c>
      <c r="AO988" s="29">
        <v>235</v>
      </c>
      <c r="AP988" s="29">
        <v>125</v>
      </c>
    </row>
    <row r="989" spans="1:42" x14ac:dyDescent="0.35">
      <c r="A989" s="44">
        <v>41842</v>
      </c>
      <c r="B989" s="58">
        <v>0.41100694444444441</v>
      </c>
      <c r="C989" s="29">
        <v>620</v>
      </c>
      <c r="D989" s="29">
        <v>0.40300000000000002</v>
      </c>
      <c r="E989" s="29">
        <v>6.39</v>
      </c>
      <c r="F989" s="29">
        <v>7.84</v>
      </c>
      <c r="G989" s="29">
        <v>22.5</v>
      </c>
      <c r="K989" s="257">
        <v>216</v>
      </c>
      <c r="AO989" s="29">
        <v>235</v>
      </c>
      <c r="AP989" s="29">
        <v>125</v>
      </c>
    </row>
    <row r="990" spans="1:42" x14ac:dyDescent="0.35">
      <c r="A990" s="44">
        <v>41849</v>
      </c>
      <c r="B990" s="55">
        <v>0.42811342592592588</v>
      </c>
      <c r="C990" s="29">
        <v>588</v>
      </c>
      <c r="D990" s="29">
        <v>0.38350000000000001</v>
      </c>
      <c r="E990" s="29">
        <v>8.25</v>
      </c>
      <c r="F990" s="29">
        <v>7.92</v>
      </c>
      <c r="G990" s="29">
        <v>20.3</v>
      </c>
      <c r="K990" s="257">
        <v>728</v>
      </c>
      <c r="L990" s="45">
        <f>AVERAGE(K986:K990)</f>
        <v>5171.2</v>
      </c>
      <c r="M990" s="46">
        <f>GEOMEAN(K986:K990)</f>
        <v>867.05239603998825</v>
      </c>
      <c r="N990" s="47" t="s">
        <v>172</v>
      </c>
      <c r="O990" s="257">
        <v>2.5</v>
      </c>
      <c r="P990" s="257">
        <v>74.099999999999994</v>
      </c>
      <c r="Q990" s="39" t="s">
        <v>115</v>
      </c>
      <c r="R990" s="39" t="s">
        <v>115</v>
      </c>
      <c r="S990" s="39" t="s">
        <v>115</v>
      </c>
      <c r="T990" s="39" t="s">
        <v>115</v>
      </c>
      <c r="U990" s="39" t="s">
        <v>115</v>
      </c>
      <c r="V990" s="39" t="s">
        <v>115</v>
      </c>
      <c r="W990" s="39" t="s">
        <v>115</v>
      </c>
      <c r="X990" s="257">
        <v>52.6</v>
      </c>
      <c r="Y990" s="39" t="s">
        <v>115</v>
      </c>
      <c r="Z990" s="264">
        <v>0.51</v>
      </c>
      <c r="AA990" s="39" t="s">
        <v>115</v>
      </c>
      <c r="AB990" s="264">
        <v>32.5</v>
      </c>
      <c r="AC990" s="39" t="s">
        <v>115</v>
      </c>
      <c r="AD990" s="257">
        <v>246</v>
      </c>
      <c r="AE990" s="39" t="s">
        <v>115</v>
      </c>
      <c r="AF990" s="257">
        <v>247</v>
      </c>
      <c r="AG990" s="257">
        <v>59.4</v>
      </c>
      <c r="AO990" s="29">
        <v>235</v>
      </c>
      <c r="AP990" s="29">
        <v>125</v>
      </c>
    </row>
    <row r="991" spans="1:42" x14ac:dyDescent="0.35">
      <c r="A991" s="44">
        <v>41857</v>
      </c>
      <c r="B991" s="58">
        <v>0.42376157407407411</v>
      </c>
      <c r="C991" s="29">
        <v>589</v>
      </c>
      <c r="D991" s="29">
        <v>0.38350000000000001</v>
      </c>
      <c r="E991" s="29">
        <v>7.21</v>
      </c>
      <c r="F991" s="29">
        <v>7.7</v>
      </c>
      <c r="G991" s="29">
        <v>21.8</v>
      </c>
      <c r="K991" s="54">
        <v>410</v>
      </c>
      <c r="AO991" s="29">
        <v>235</v>
      </c>
      <c r="AP991" s="29">
        <v>125</v>
      </c>
    </row>
    <row r="992" spans="1:42" x14ac:dyDescent="0.35">
      <c r="A992" s="44">
        <v>41862</v>
      </c>
      <c r="B992" s="58">
        <v>0.39187499999999997</v>
      </c>
      <c r="C992" s="29">
        <v>661</v>
      </c>
      <c r="D992" s="29">
        <v>0.42899999999999999</v>
      </c>
      <c r="E992" s="29">
        <v>5.62</v>
      </c>
      <c r="F992" s="29">
        <v>7.66</v>
      </c>
      <c r="G992" s="29">
        <v>22.4</v>
      </c>
      <c r="K992" s="54">
        <v>1935</v>
      </c>
      <c r="AO992" s="29">
        <v>235</v>
      </c>
      <c r="AP992" s="29">
        <v>125</v>
      </c>
    </row>
    <row r="993" spans="1:42" x14ac:dyDescent="0.35">
      <c r="A993" s="44">
        <v>41864</v>
      </c>
      <c r="B993" s="55">
        <v>0.38578703703703704</v>
      </c>
      <c r="C993" s="29">
        <v>702</v>
      </c>
      <c r="D993" s="29">
        <v>0.45500000000000002</v>
      </c>
      <c r="E993" s="29">
        <v>7.07</v>
      </c>
      <c r="F993" s="29">
        <v>7.63</v>
      </c>
      <c r="G993" s="29">
        <v>19.5</v>
      </c>
      <c r="K993" s="54">
        <v>836</v>
      </c>
      <c r="AO993" s="29">
        <v>235</v>
      </c>
      <c r="AP993" s="29">
        <v>125</v>
      </c>
    </row>
    <row r="994" spans="1:42" x14ac:dyDescent="0.35">
      <c r="A994" s="44">
        <v>41869</v>
      </c>
      <c r="B994" s="61">
        <v>0.42430555555555555</v>
      </c>
      <c r="C994" s="62">
        <v>649</v>
      </c>
      <c r="D994" s="62">
        <v>0.42249999999999999</v>
      </c>
      <c r="E994" s="62">
        <v>7.49</v>
      </c>
      <c r="F994" s="62">
        <v>7.7</v>
      </c>
      <c r="G994" s="62">
        <v>20.6</v>
      </c>
      <c r="K994" s="54">
        <v>771</v>
      </c>
      <c r="AO994" s="29">
        <v>235</v>
      </c>
      <c r="AP994" s="29">
        <v>125</v>
      </c>
    </row>
    <row r="995" spans="1:42" x14ac:dyDescent="0.35">
      <c r="A995" s="44">
        <v>41872</v>
      </c>
      <c r="B995" s="58">
        <v>0.39113425925925926</v>
      </c>
      <c r="C995" s="29">
        <v>608</v>
      </c>
      <c r="D995" s="29">
        <v>0.39650000000000002</v>
      </c>
      <c r="E995" s="29">
        <v>5.96</v>
      </c>
      <c r="F995" s="29">
        <v>7.98</v>
      </c>
      <c r="G995" s="29">
        <v>22.9</v>
      </c>
      <c r="K995" s="257">
        <v>3076</v>
      </c>
      <c r="L995" s="45">
        <f>AVERAGE(K991:K995)</f>
        <v>1405.6</v>
      </c>
      <c r="M995" s="46">
        <f>GEOMEAN(K991:K995)</f>
        <v>1094.8190927347143</v>
      </c>
      <c r="N995" s="47" t="s">
        <v>173</v>
      </c>
      <c r="AO995" s="29">
        <v>235</v>
      </c>
      <c r="AP995" s="29">
        <v>125</v>
      </c>
    </row>
    <row r="996" spans="1:42" x14ac:dyDescent="0.35">
      <c r="A996" s="44">
        <v>41890</v>
      </c>
      <c r="B996" s="55">
        <v>0.41462962962962963</v>
      </c>
      <c r="C996" s="29">
        <v>569</v>
      </c>
      <c r="D996" s="29">
        <v>0.3705</v>
      </c>
      <c r="E996" s="29">
        <v>7.06</v>
      </c>
      <c r="F996" s="29">
        <v>7.84</v>
      </c>
      <c r="G996" s="29">
        <v>20.5</v>
      </c>
      <c r="K996" s="257">
        <v>712</v>
      </c>
      <c r="AO996" s="29">
        <v>235</v>
      </c>
      <c r="AP996" s="29">
        <v>125</v>
      </c>
    </row>
    <row r="997" spans="1:42" x14ac:dyDescent="0.35">
      <c r="A997" s="44">
        <v>41898</v>
      </c>
      <c r="B997" s="58">
        <v>0.43239583333333331</v>
      </c>
      <c r="C997" s="29">
        <v>520</v>
      </c>
      <c r="D997" s="29">
        <v>0.33800000000000002</v>
      </c>
      <c r="E997" s="29">
        <v>7.66</v>
      </c>
      <c r="F997" s="29">
        <v>7.88</v>
      </c>
      <c r="G997" s="29">
        <v>17.8</v>
      </c>
      <c r="K997" s="54">
        <v>1198</v>
      </c>
      <c r="AO997" s="29">
        <v>235</v>
      </c>
      <c r="AP997" s="29">
        <v>125</v>
      </c>
    </row>
    <row r="998" spans="1:42" x14ac:dyDescent="0.35">
      <c r="A998" s="44">
        <v>41900</v>
      </c>
      <c r="B998" s="58">
        <v>0.41321759259259255</v>
      </c>
      <c r="C998" s="29">
        <v>525</v>
      </c>
      <c r="D998" s="29">
        <v>0.3412</v>
      </c>
      <c r="E998" s="29">
        <v>8.11</v>
      </c>
      <c r="F998" s="29">
        <v>7.77</v>
      </c>
      <c r="G998" s="29">
        <v>17</v>
      </c>
      <c r="K998" s="54">
        <v>341</v>
      </c>
      <c r="AO998" s="29">
        <v>235</v>
      </c>
      <c r="AP998" s="29">
        <v>125</v>
      </c>
    </row>
    <row r="999" spans="1:42" x14ac:dyDescent="0.35">
      <c r="A999" s="44">
        <v>41905</v>
      </c>
      <c r="B999" s="55">
        <v>0.4178587962962963</v>
      </c>
      <c r="C999" s="29">
        <v>646</v>
      </c>
      <c r="D999" s="29">
        <v>0.42249999999999999</v>
      </c>
      <c r="E999" s="29">
        <v>8.3800000000000008</v>
      </c>
      <c r="F999" s="29">
        <v>7.72</v>
      </c>
      <c r="G999" s="29">
        <v>16.600000000000001</v>
      </c>
      <c r="K999" s="257">
        <v>134</v>
      </c>
      <c r="AO999" s="29">
        <v>235</v>
      </c>
      <c r="AP999" s="29">
        <v>125</v>
      </c>
    </row>
    <row r="1000" spans="1:42" x14ac:dyDescent="0.35">
      <c r="A1000" s="44">
        <v>41911</v>
      </c>
      <c r="B1000" s="58">
        <v>0.42966435185185187</v>
      </c>
      <c r="C1000" s="29">
        <v>659</v>
      </c>
      <c r="D1000" s="29">
        <v>0.42899999999999999</v>
      </c>
      <c r="E1000" s="29">
        <v>6.26</v>
      </c>
      <c r="F1000" s="29">
        <v>7.69</v>
      </c>
      <c r="G1000" s="29">
        <v>18.399999999999999</v>
      </c>
      <c r="K1000" s="257">
        <v>209</v>
      </c>
      <c r="L1000" s="45">
        <f>AVERAGE(K996:K1000)</f>
        <v>518.79999999999995</v>
      </c>
      <c r="M1000" s="46">
        <f>GEOMEAN(K996:K1000)</f>
        <v>382.11004531348914</v>
      </c>
      <c r="N1000" s="47" t="s">
        <v>174</v>
      </c>
      <c r="AO1000" s="29">
        <v>235</v>
      </c>
      <c r="AP1000" s="29">
        <v>125</v>
      </c>
    </row>
    <row r="1001" spans="1:42" x14ac:dyDescent="0.35">
      <c r="A1001" s="44">
        <v>41914</v>
      </c>
      <c r="B1001" s="55">
        <v>0.40327546296296296</v>
      </c>
      <c r="C1001" s="29">
        <v>707</v>
      </c>
      <c r="D1001" s="29">
        <v>0.46150000000000002</v>
      </c>
      <c r="E1001" s="29">
        <v>6.99</v>
      </c>
      <c r="F1001" s="29">
        <v>7.47</v>
      </c>
      <c r="G1001" s="29">
        <v>17.5</v>
      </c>
      <c r="K1001" s="54">
        <v>226</v>
      </c>
      <c r="AO1001" s="29">
        <v>235</v>
      </c>
      <c r="AP1001" s="29">
        <v>125</v>
      </c>
    </row>
    <row r="1002" spans="1:42" x14ac:dyDescent="0.35">
      <c r="A1002" s="44">
        <v>41920</v>
      </c>
      <c r="B1002" s="58">
        <v>0.39746527777777779</v>
      </c>
      <c r="C1002" s="29">
        <v>620</v>
      </c>
      <c r="D1002" s="29">
        <v>0.40300000000000002</v>
      </c>
      <c r="E1002" s="29">
        <v>8.39</v>
      </c>
      <c r="F1002" s="29">
        <v>7.92</v>
      </c>
      <c r="G1002" s="29">
        <v>13.6</v>
      </c>
      <c r="K1002" s="54">
        <v>1236</v>
      </c>
      <c r="AO1002" s="29">
        <v>235</v>
      </c>
      <c r="AP1002" s="29">
        <v>125</v>
      </c>
    </row>
    <row r="1003" spans="1:42" x14ac:dyDescent="0.35">
      <c r="A1003" s="44">
        <v>41925</v>
      </c>
      <c r="B1003" s="58">
        <v>0.42178240740740741</v>
      </c>
      <c r="C1003" s="29">
        <v>590</v>
      </c>
      <c r="D1003" s="29">
        <v>0.38350000000000001</v>
      </c>
      <c r="E1003" s="29">
        <v>8.23</v>
      </c>
      <c r="F1003" s="29">
        <v>7.89</v>
      </c>
      <c r="G1003" s="29">
        <v>15</v>
      </c>
      <c r="K1003" s="36">
        <v>24192</v>
      </c>
      <c r="AO1003" s="29">
        <v>235</v>
      </c>
      <c r="AP1003" s="29">
        <v>125</v>
      </c>
    </row>
    <row r="1004" spans="1:42" x14ac:dyDescent="0.35">
      <c r="A1004" s="44">
        <v>41933</v>
      </c>
      <c r="B1004" s="55">
        <v>0.40061342592592591</v>
      </c>
      <c r="C1004" s="29">
        <v>554</v>
      </c>
      <c r="D1004" s="29">
        <v>0.36009999999999998</v>
      </c>
      <c r="E1004" s="29">
        <v>8.24</v>
      </c>
      <c r="F1004" s="29">
        <v>7.81</v>
      </c>
      <c r="G1004" s="29">
        <v>13.6</v>
      </c>
      <c r="K1004" s="257">
        <v>96</v>
      </c>
      <c r="O1004" s="39" t="s">
        <v>115</v>
      </c>
      <c r="P1004" s="257">
        <v>65.599999999999994</v>
      </c>
      <c r="Q1004" s="39" t="s">
        <v>115</v>
      </c>
      <c r="R1004" s="39" t="s">
        <v>115</v>
      </c>
      <c r="S1004" s="39" t="s">
        <v>115</v>
      </c>
      <c r="T1004" s="39" t="s">
        <v>115</v>
      </c>
      <c r="U1004" s="39" t="s">
        <v>115</v>
      </c>
      <c r="V1004" s="39" t="s">
        <v>115</v>
      </c>
      <c r="W1004" s="39" t="s">
        <v>115</v>
      </c>
      <c r="X1004" s="257">
        <v>48</v>
      </c>
      <c r="Y1004" s="39" t="s">
        <v>115</v>
      </c>
      <c r="Z1004" s="39" t="s">
        <v>115</v>
      </c>
      <c r="AA1004" s="39" t="s">
        <v>115</v>
      </c>
      <c r="AB1004" s="264">
        <v>36.5</v>
      </c>
      <c r="AC1004" s="39" t="s">
        <v>115</v>
      </c>
      <c r="AD1004" s="257">
        <v>228</v>
      </c>
      <c r="AE1004" s="39" t="s">
        <v>115</v>
      </c>
      <c r="AF1004" s="39" t="s">
        <v>115</v>
      </c>
      <c r="AG1004" s="257">
        <v>32.700000000000003</v>
      </c>
      <c r="AO1004" s="29">
        <v>235</v>
      </c>
      <c r="AP1004" s="29">
        <v>125</v>
      </c>
    </row>
    <row r="1005" spans="1:42" x14ac:dyDescent="0.35">
      <c r="A1005" s="44">
        <v>41942</v>
      </c>
      <c r="B1005" s="58">
        <v>0.43216435185185187</v>
      </c>
      <c r="C1005" s="29">
        <v>605</v>
      </c>
      <c r="D1005" s="29">
        <v>0.39329999999999998</v>
      </c>
      <c r="E1005" s="29">
        <v>10.69</v>
      </c>
      <c r="F1005" s="29">
        <v>7.96</v>
      </c>
      <c r="G1005" s="29">
        <v>11.4</v>
      </c>
      <c r="K1005" s="257">
        <v>142</v>
      </c>
      <c r="L1005" s="45">
        <f>AVERAGE(K1001:K1005)</f>
        <v>5178.3999999999996</v>
      </c>
      <c r="M1005" s="46">
        <f>GEOMEAN(K1001:K1005)</f>
        <v>620.68557488116687</v>
      </c>
      <c r="N1005" s="47" t="s">
        <v>175</v>
      </c>
      <c r="AO1005" s="29">
        <v>235</v>
      </c>
      <c r="AP1005" s="29">
        <v>125</v>
      </c>
    </row>
    <row r="1006" spans="1:42" x14ac:dyDescent="0.35">
      <c r="A1006" s="44">
        <v>41946</v>
      </c>
      <c r="B1006" s="51">
        <v>0.43241898148148145</v>
      </c>
      <c r="C1006" s="29">
        <v>631</v>
      </c>
      <c r="D1006" s="29">
        <v>0.40949999999999998</v>
      </c>
      <c r="E1006" s="29">
        <v>11.21</v>
      </c>
      <c r="F1006" s="29">
        <v>7.96</v>
      </c>
      <c r="G1006" s="29">
        <v>9.1</v>
      </c>
      <c r="K1006" s="257">
        <v>52</v>
      </c>
      <c r="AO1006" s="29">
        <v>235</v>
      </c>
      <c r="AP1006" s="29">
        <v>125</v>
      </c>
    </row>
    <row r="1007" spans="1:42" x14ac:dyDescent="0.35">
      <c r="A1007" s="44">
        <v>41954</v>
      </c>
      <c r="B1007" s="58">
        <v>0.41540509259259256</v>
      </c>
      <c r="C1007" s="29">
        <v>614</v>
      </c>
      <c r="D1007" s="29">
        <v>0.39910000000000001</v>
      </c>
      <c r="E1007" s="29">
        <v>10.3</v>
      </c>
      <c r="F1007" s="29">
        <v>7.73</v>
      </c>
      <c r="G1007" s="29">
        <v>9.8000000000000007</v>
      </c>
      <c r="K1007" s="36">
        <v>10</v>
      </c>
      <c r="AO1007" s="29">
        <v>235</v>
      </c>
      <c r="AP1007" s="29">
        <v>125</v>
      </c>
    </row>
    <row r="1008" spans="1:42" x14ac:dyDescent="0.35">
      <c r="A1008" s="44">
        <v>41956</v>
      </c>
      <c r="B1008" s="58">
        <v>0.41570601851851857</v>
      </c>
      <c r="C1008" s="29">
        <v>627</v>
      </c>
      <c r="D1008" s="29">
        <v>0.40749999999999997</v>
      </c>
      <c r="E1008" s="29">
        <v>11.86</v>
      </c>
      <c r="F1008" s="29">
        <v>7.76</v>
      </c>
      <c r="G1008" s="29">
        <v>6</v>
      </c>
      <c r="K1008" s="54">
        <v>10</v>
      </c>
      <c r="AO1008" s="29">
        <v>235</v>
      </c>
      <c r="AP1008" s="29">
        <v>125</v>
      </c>
    </row>
    <row r="1009" spans="1:42" x14ac:dyDescent="0.35">
      <c r="A1009" s="44">
        <v>41962</v>
      </c>
      <c r="B1009" s="55">
        <v>0.3976041666666667</v>
      </c>
      <c r="C1009" s="29">
        <v>662</v>
      </c>
      <c r="D1009" s="29">
        <v>0.43030000000000002</v>
      </c>
      <c r="E1009" s="29">
        <v>17.88</v>
      </c>
      <c r="F1009" s="29">
        <v>7.98</v>
      </c>
      <c r="G1009" s="29">
        <v>1.5</v>
      </c>
      <c r="K1009" s="54">
        <v>20</v>
      </c>
      <c r="AO1009" s="29">
        <v>235</v>
      </c>
      <c r="AP1009" s="29">
        <v>125</v>
      </c>
    </row>
    <row r="1010" spans="1:42" x14ac:dyDescent="0.35">
      <c r="A1010" s="44">
        <v>41967</v>
      </c>
      <c r="B1010" s="58">
        <v>0.40592592592592597</v>
      </c>
      <c r="C1010" s="29">
        <v>545</v>
      </c>
      <c r="D1010" s="29">
        <v>0.35420000000000001</v>
      </c>
      <c r="E1010" s="29">
        <v>12.57</v>
      </c>
      <c r="F1010" s="29">
        <v>8.18</v>
      </c>
      <c r="G1010" s="29">
        <v>7.2</v>
      </c>
      <c r="K1010" s="54">
        <v>9208</v>
      </c>
      <c r="L1010" s="45">
        <f>AVERAGE(K1006:K1010)</f>
        <v>1860</v>
      </c>
      <c r="M1010" s="46">
        <f>GEOMEAN(K1006:K1010)</f>
        <v>62.551788254509354</v>
      </c>
      <c r="N1010" s="47" t="s">
        <v>176</v>
      </c>
      <c r="AO1010" s="29">
        <v>235</v>
      </c>
      <c r="AP1010" s="29">
        <v>125</v>
      </c>
    </row>
    <row r="1011" spans="1:42" x14ac:dyDescent="0.35">
      <c r="A1011" s="44">
        <v>41974</v>
      </c>
      <c r="B1011" s="55">
        <v>0.43471064814814814</v>
      </c>
      <c r="C1011" s="29">
        <v>603</v>
      </c>
      <c r="D1011" s="29">
        <v>0.39190000000000003</v>
      </c>
      <c r="E1011" s="29">
        <v>13.09</v>
      </c>
      <c r="F1011" s="29">
        <v>7.92</v>
      </c>
      <c r="G1011" s="29">
        <v>5.7</v>
      </c>
      <c r="K1011" s="54">
        <v>109</v>
      </c>
      <c r="AO1011" s="29">
        <v>235</v>
      </c>
      <c r="AP1011" s="29">
        <v>125</v>
      </c>
    </row>
    <row r="1012" spans="1:42" x14ac:dyDescent="0.35">
      <c r="A1012" s="44">
        <v>41976</v>
      </c>
      <c r="B1012" s="55">
        <v>0.40354166666666669</v>
      </c>
      <c r="C1012" s="29">
        <v>616</v>
      </c>
      <c r="D1012" s="29">
        <v>0.40039999999999998</v>
      </c>
      <c r="E1012" s="29">
        <v>13.65</v>
      </c>
      <c r="F1012" s="29">
        <v>7.91</v>
      </c>
      <c r="G1012" s="29">
        <v>4</v>
      </c>
      <c r="K1012" s="54">
        <v>63</v>
      </c>
      <c r="AO1012" s="29">
        <v>235</v>
      </c>
      <c r="AP1012" s="29">
        <v>125</v>
      </c>
    </row>
    <row r="1013" spans="1:42" x14ac:dyDescent="0.35">
      <c r="A1013" s="44">
        <v>41982</v>
      </c>
      <c r="B1013" s="58">
        <v>0.43836805555555558</v>
      </c>
      <c r="C1013" s="29">
        <v>593</v>
      </c>
      <c r="D1013" s="29">
        <v>0.38479999999999998</v>
      </c>
      <c r="E1013" s="29">
        <v>14.53</v>
      </c>
      <c r="F1013" s="29">
        <v>8.18</v>
      </c>
      <c r="G1013" s="29">
        <v>4</v>
      </c>
      <c r="K1013" s="54">
        <v>63</v>
      </c>
      <c r="AO1013" s="29">
        <v>235</v>
      </c>
      <c r="AP1013" s="29">
        <v>125</v>
      </c>
    </row>
    <row r="1014" spans="1:42" x14ac:dyDescent="0.35">
      <c r="A1014" s="44">
        <v>41989</v>
      </c>
      <c r="B1014" s="55">
        <v>0.43496527777777777</v>
      </c>
      <c r="C1014" s="29">
        <v>643</v>
      </c>
      <c r="D1014" s="29">
        <v>0.41789999999999999</v>
      </c>
      <c r="E1014" s="29">
        <v>14</v>
      </c>
      <c r="F1014" s="29">
        <v>8.1</v>
      </c>
      <c r="G1014" s="29">
        <v>5.8</v>
      </c>
      <c r="K1014" s="54">
        <v>305</v>
      </c>
      <c r="AO1014" s="29">
        <v>235</v>
      </c>
      <c r="AP1014" s="29">
        <v>125</v>
      </c>
    </row>
    <row r="1015" spans="1:42" x14ac:dyDescent="0.35">
      <c r="A1015" s="44">
        <v>42002</v>
      </c>
      <c r="B1015" s="58">
        <v>0.40684027777777776</v>
      </c>
      <c r="C1015" s="29">
        <v>632</v>
      </c>
      <c r="D1015" s="29">
        <v>0.4108</v>
      </c>
      <c r="E1015" s="29">
        <v>13.8</v>
      </c>
      <c r="F1015" s="29">
        <v>8.02</v>
      </c>
      <c r="G1015" s="29">
        <v>2.7</v>
      </c>
      <c r="K1015" s="257">
        <v>132</v>
      </c>
      <c r="L1015" s="45">
        <f>AVERAGE(K1011:K1015)</f>
        <v>134.4</v>
      </c>
      <c r="M1015" s="46">
        <f>GEOMEAN(K1011:K1015)</f>
        <v>111.73681129990975</v>
      </c>
      <c r="N1015" s="47" t="s">
        <v>177</v>
      </c>
      <c r="AO1015" s="29">
        <v>235</v>
      </c>
      <c r="AP1015" s="29">
        <v>125</v>
      </c>
    </row>
    <row r="1016" spans="1:42" x14ac:dyDescent="0.35">
      <c r="A1016" s="44">
        <v>42018</v>
      </c>
      <c r="B1016" s="55">
        <v>0.40871527777777777</v>
      </c>
      <c r="C1016" s="29">
        <v>811</v>
      </c>
      <c r="D1016" s="29">
        <v>0.52710000000000001</v>
      </c>
      <c r="E1016" s="29">
        <v>14.6</v>
      </c>
      <c r="F1016" s="29">
        <v>8.0299999999999994</v>
      </c>
      <c r="G1016" s="29">
        <v>-0.1</v>
      </c>
      <c r="K1016" s="54">
        <v>30</v>
      </c>
      <c r="AO1016" s="29">
        <v>235</v>
      </c>
      <c r="AP1016" s="29">
        <v>125</v>
      </c>
    </row>
    <row r="1017" spans="1:42" x14ac:dyDescent="0.35">
      <c r="A1017" s="44">
        <v>42019</v>
      </c>
      <c r="B1017" s="55">
        <v>0.42295138888888889</v>
      </c>
      <c r="C1017" s="29">
        <v>772</v>
      </c>
      <c r="D1017" s="29">
        <v>0.50180000000000002</v>
      </c>
      <c r="E1017" s="29">
        <v>19.420000000000002</v>
      </c>
      <c r="F1017" s="29">
        <v>8.39</v>
      </c>
      <c r="G1017" s="29">
        <v>0.8</v>
      </c>
      <c r="K1017" s="54">
        <v>63</v>
      </c>
      <c r="AO1017" s="29">
        <v>235</v>
      </c>
      <c r="AP1017" s="29">
        <v>125</v>
      </c>
    </row>
    <row r="1018" spans="1:42" x14ac:dyDescent="0.35">
      <c r="A1018" s="44">
        <v>42024</v>
      </c>
      <c r="B1018" s="55">
        <v>0.41380787037037042</v>
      </c>
      <c r="C1018" s="29">
        <v>695</v>
      </c>
      <c r="D1018" s="29">
        <v>0.45179999999999998</v>
      </c>
      <c r="E1018" s="29">
        <v>16.12</v>
      </c>
      <c r="F1018" s="29">
        <v>8.2100000000000009</v>
      </c>
      <c r="G1018" s="29">
        <v>2.8</v>
      </c>
      <c r="K1018" s="257">
        <v>63</v>
      </c>
      <c r="AO1018" s="29">
        <v>235</v>
      </c>
      <c r="AP1018" s="29">
        <v>125</v>
      </c>
    </row>
    <row r="1019" spans="1:42" x14ac:dyDescent="0.35">
      <c r="A1019" s="44">
        <v>42026</v>
      </c>
      <c r="B1019" s="58">
        <v>0.40672453703703698</v>
      </c>
      <c r="C1019" s="29">
        <v>704</v>
      </c>
      <c r="D1019" s="29">
        <v>0.45760000000000001</v>
      </c>
      <c r="E1019" s="29">
        <v>14.02</v>
      </c>
      <c r="F1019" s="29">
        <v>8.18</v>
      </c>
      <c r="G1019" s="29">
        <v>3</v>
      </c>
      <c r="K1019" s="54">
        <v>74</v>
      </c>
      <c r="AO1019" s="29">
        <v>235</v>
      </c>
      <c r="AP1019" s="29">
        <v>125</v>
      </c>
    </row>
    <row r="1020" spans="1:42" x14ac:dyDescent="0.35">
      <c r="A1020" s="44">
        <v>42032</v>
      </c>
      <c r="B1020" s="55">
        <v>0.39203703703703702</v>
      </c>
      <c r="C1020" s="29">
        <v>649</v>
      </c>
      <c r="D1020" s="29">
        <v>0.42180000000000001</v>
      </c>
      <c r="E1020" s="29">
        <v>15.74</v>
      </c>
      <c r="F1020" s="29">
        <v>8.06</v>
      </c>
      <c r="G1020" s="29">
        <v>1.5</v>
      </c>
      <c r="K1020" s="54">
        <v>10</v>
      </c>
      <c r="L1020" s="45">
        <f>AVERAGE(K1016:K1020)</f>
        <v>48</v>
      </c>
      <c r="M1020" s="46">
        <f>GEOMEAN(K1016:K1020)</f>
        <v>38.815645664600623</v>
      </c>
      <c r="N1020" s="47" t="s">
        <v>178</v>
      </c>
      <c r="AO1020" s="29">
        <v>235</v>
      </c>
      <c r="AP1020" s="29">
        <v>125</v>
      </c>
    </row>
    <row r="1021" spans="1:42" x14ac:dyDescent="0.35">
      <c r="A1021" s="44">
        <v>42039</v>
      </c>
      <c r="B1021" s="51">
        <v>0.41439814814814818</v>
      </c>
      <c r="C1021" s="29">
        <v>670</v>
      </c>
      <c r="D1021" s="29">
        <v>0.4355</v>
      </c>
      <c r="E1021" s="29">
        <v>14.14</v>
      </c>
      <c r="F1021" s="29">
        <v>8.1</v>
      </c>
      <c r="G1021" s="29">
        <v>2.9</v>
      </c>
      <c r="K1021" s="36">
        <v>10</v>
      </c>
      <c r="AO1021" s="29">
        <v>235</v>
      </c>
      <c r="AP1021" s="29">
        <v>125</v>
      </c>
    </row>
    <row r="1022" spans="1:42" x14ac:dyDescent="0.35">
      <c r="A1022" s="44">
        <v>42047</v>
      </c>
      <c r="B1022" s="51">
        <v>0.39366898148148149</v>
      </c>
      <c r="C1022" s="29">
        <v>635</v>
      </c>
      <c r="D1022" s="29">
        <v>0.4128</v>
      </c>
      <c r="E1022" s="29">
        <v>13.99</v>
      </c>
      <c r="F1022" s="29">
        <v>8.09</v>
      </c>
      <c r="G1022" s="29">
        <v>2</v>
      </c>
      <c r="K1022" s="257">
        <v>10</v>
      </c>
      <c r="AO1022" s="29">
        <v>235</v>
      </c>
      <c r="AP1022" s="29">
        <v>125</v>
      </c>
    </row>
    <row r="1023" spans="1:42" x14ac:dyDescent="0.35">
      <c r="A1023" s="44">
        <v>42053</v>
      </c>
      <c r="B1023" s="55">
        <v>0.42464120370370373</v>
      </c>
      <c r="C1023" s="29">
        <v>655</v>
      </c>
      <c r="D1023" s="29">
        <v>0.42570000000000002</v>
      </c>
      <c r="E1023" s="29">
        <v>14.17</v>
      </c>
      <c r="F1023" s="29">
        <v>8.0500000000000007</v>
      </c>
      <c r="G1023" s="29">
        <v>0.2</v>
      </c>
      <c r="K1023" s="36">
        <v>10</v>
      </c>
      <c r="AO1023" s="29">
        <v>235</v>
      </c>
      <c r="AP1023" s="29">
        <v>125</v>
      </c>
    </row>
    <row r="1024" spans="1:42" x14ac:dyDescent="0.35">
      <c r="A1024" s="44">
        <v>42058</v>
      </c>
      <c r="B1024" s="55">
        <v>0.41184027777777782</v>
      </c>
      <c r="C1024" s="29">
        <v>774</v>
      </c>
      <c r="D1024" s="29">
        <v>0.50309999999999999</v>
      </c>
      <c r="E1024" s="29">
        <v>15.4</v>
      </c>
      <c r="F1024" s="29">
        <v>8.36</v>
      </c>
      <c r="G1024" s="29">
        <v>0.2</v>
      </c>
      <c r="K1024" s="36">
        <v>10</v>
      </c>
      <c r="AO1024" s="29">
        <v>235</v>
      </c>
      <c r="AP1024" s="29">
        <v>125</v>
      </c>
    </row>
    <row r="1025" spans="1:42" x14ac:dyDescent="0.35">
      <c r="A1025" s="44">
        <v>42059</v>
      </c>
      <c r="B1025" s="55">
        <v>0.43820601851851854</v>
      </c>
      <c r="C1025" s="29">
        <v>775</v>
      </c>
      <c r="D1025" s="29">
        <v>0.50370000000000004</v>
      </c>
      <c r="E1025" s="29">
        <v>13.24</v>
      </c>
      <c r="F1025" s="29">
        <v>7.81</v>
      </c>
      <c r="G1025" s="29">
        <v>0.9</v>
      </c>
      <c r="K1025" s="257">
        <v>10</v>
      </c>
      <c r="L1025" s="45">
        <f>AVERAGE(K1021:K1025)</f>
        <v>10</v>
      </c>
      <c r="M1025" s="46">
        <f>GEOMEAN(K1021:K1025)</f>
        <v>10</v>
      </c>
      <c r="N1025" s="47" t="s">
        <v>179</v>
      </c>
      <c r="AO1025" s="29">
        <v>235</v>
      </c>
      <c r="AP1025" s="29">
        <v>125</v>
      </c>
    </row>
    <row r="1026" spans="1:42" x14ac:dyDescent="0.35">
      <c r="A1026" s="44">
        <v>42066</v>
      </c>
      <c r="B1026" s="58">
        <v>0.4299884259259259</v>
      </c>
      <c r="C1026" s="29">
        <v>776</v>
      </c>
      <c r="D1026" s="29">
        <v>0.50439999999999996</v>
      </c>
      <c r="E1026" s="29">
        <v>15.27</v>
      </c>
      <c r="F1026" s="29">
        <v>8.1</v>
      </c>
      <c r="G1026" s="29">
        <v>2.6</v>
      </c>
      <c r="K1026" s="257">
        <v>10</v>
      </c>
      <c r="O1026" s="39" t="s">
        <v>115</v>
      </c>
      <c r="P1026" s="257">
        <v>73.5</v>
      </c>
      <c r="Q1026" s="39" t="s">
        <v>115</v>
      </c>
      <c r="R1026" s="39" t="s">
        <v>115</v>
      </c>
      <c r="S1026" s="39" t="s">
        <v>115</v>
      </c>
      <c r="T1026" s="39" t="s">
        <v>115</v>
      </c>
      <c r="U1026" s="39" t="s">
        <v>115</v>
      </c>
      <c r="V1026" s="39" t="s">
        <v>115</v>
      </c>
      <c r="W1026" s="39" t="s">
        <v>115</v>
      </c>
      <c r="X1026" s="257">
        <v>73.900000000000006</v>
      </c>
      <c r="Y1026" s="264">
        <v>0.31</v>
      </c>
      <c r="Z1026" s="264">
        <v>1.3</v>
      </c>
      <c r="AA1026" s="39" t="s">
        <v>115</v>
      </c>
      <c r="AB1026" s="264">
        <v>40.5</v>
      </c>
      <c r="AC1026" s="39" t="s">
        <v>115</v>
      </c>
      <c r="AD1026" s="257">
        <v>314</v>
      </c>
      <c r="AE1026" s="39" t="s">
        <v>115</v>
      </c>
      <c r="AF1026" s="39" t="s">
        <v>115</v>
      </c>
      <c r="AG1026" s="257">
        <v>35.4</v>
      </c>
      <c r="AH1026" s="257">
        <v>28500</v>
      </c>
      <c r="AI1026" s="257">
        <v>78700</v>
      </c>
      <c r="AJ1026" s="257">
        <v>2.8</v>
      </c>
      <c r="AK1026" s="39" t="s">
        <v>115</v>
      </c>
      <c r="AL1026" s="39" t="s">
        <v>115</v>
      </c>
      <c r="AO1026" s="29">
        <v>235</v>
      </c>
      <c r="AP1026" s="29">
        <v>125</v>
      </c>
    </row>
    <row r="1027" spans="1:42" x14ac:dyDescent="0.35">
      <c r="A1027" s="44">
        <v>42073</v>
      </c>
      <c r="B1027" s="58">
        <v>0.37233796296296301</v>
      </c>
      <c r="C1027" s="29">
        <v>699</v>
      </c>
      <c r="D1027" s="29">
        <v>0.45440000000000003</v>
      </c>
      <c r="E1027" s="29">
        <v>17.53</v>
      </c>
      <c r="F1027" s="29">
        <v>7.99</v>
      </c>
      <c r="G1027" s="29">
        <v>4</v>
      </c>
      <c r="K1027" s="54">
        <v>96</v>
      </c>
      <c r="AO1027" s="29">
        <v>235</v>
      </c>
      <c r="AP1027" s="29">
        <v>125</v>
      </c>
    </row>
    <row r="1028" spans="1:42" x14ac:dyDescent="0.35">
      <c r="A1028" s="44">
        <v>42079</v>
      </c>
      <c r="B1028" s="55">
        <v>0.4332523148148148</v>
      </c>
      <c r="C1028" s="29">
        <v>697</v>
      </c>
      <c r="D1028" s="29">
        <v>0.4531</v>
      </c>
      <c r="E1028" s="29">
        <v>13.6</v>
      </c>
      <c r="F1028" s="29">
        <v>7.95</v>
      </c>
      <c r="G1028" s="29">
        <v>5.8</v>
      </c>
      <c r="K1028" s="36">
        <v>10</v>
      </c>
      <c r="AO1028" s="29">
        <v>235</v>
      </c>
      <c r="AP1028" s="29">
        <v>125</v>
      </c>
    </row>
    <row r="1029" spans="1:42" x14ac:dyDescent="0.35">
      <c r="A1029" s="44">
        <v>42081</v>
      </c>
      <c r="B1029" s="55">
        <v>0.40854166666666664</v>
      </c>
      <c r="C1029" s="29">
        <v>642</v>
      </c>
      <c r="D1029" s="29">
        <v>0.4173</v>
      </c>
      <c r="E1029" s="29">
        <v>12.52</v>
      </c>
      <c r="F1029" s="29">
        <v>7.98</v>
      </c>
      <c r="G1029" s="29">
        <v>5.2</v>
      </c>
      <c r="K1029" s="54">
        <v>10</v>
      </c>
      <c r="AO1029" s="29">
        <v>235</v>
      </c>
      <c r="AP1029" s="29">
        <v>125</v>
      </c>
    </row>
    <row r="1030" spans="1:42" x14ac:dyDescent="0.35">
      <c r="A1030" s="44">
        <v>42089</v>
      </c>
      <c r="B1030" s="58">
        <v>0.42387731481481478</v>
      </c>
      <c r="C1030" s="29">
        <v>654</v>
      </c>
      <c r="D1030" s="29">
        <v>0.42509999999999998</v>
      </c>
      <c r="E1030" s="29">
        <v>12.01</v>
      </c>
      <c r="F1030" s="29">
        <v>8.1199999999999992</v>
      </c>
      <c r="G1030" s="29">
        <v>7</v>
      </c>
      <c r="K1030" s="54">
        <v>6488</v>
      </c>
      <c r="L1030" s="45">
        <f>AVERAGE(K1026:K1030)</f>
        <v>1322.8</v>
      </c>
      <c r="M1030" s="46">
        <f>GEOMEAN(K1026:K1030)</f>
        <v>57.395311181127859</v>
      </c>
      <c r="N1030" s="47" t="s">
        <v>180</v>
      </c>
      <c r="AO1030" s="29">
        <v>235</v>
      </c>
      <c r="AP1030" s="29">
        <v>125</v>
      </c>
    </row>
    <row r="1031" spans="1:42" x14ac:dyDescent="0.35">
      <c r="A1031" s="44">
        <v>42096</v>
      </c>
      <c r="B1031" s="55">
        <v>0.41006944444444443</v>
      </c>
      <c r="C1031" s="29">
        <v>647</v>
      </c>
      <c r="D1031" s="29">
        <v>0.42059999999999997</v>
      </c>
      <c r="E1031" s="29">
        <v>11.24</v>
      </c>
      <c r="F1031" s="29">
        <v>8.27</v>
      </c>
      <c r="G1031" s="29">
        <v>10.1</v>
      </c>
      <c r="K1031" s="54">
        <v>30</v>
      </c>
      <c r="AO1031" s="29">
        <v>235</v>
      </c>
      <c r="AP1031" s="29">
        <v>125</v>
      </c>
    </row>
    <row r="1032" spans="1:42" x14ac:dyDescent="0.35">
      <c r="A1032" s="63">
        <v>42101</v>
      </c>
      <c r="B1032" s="64">
        <v>0.40476851851851853</v>
      </c>
      <c r="C1032" s="65">
        <v>611</v>
      </c>
      <c r="D1032" s="65">
        <v>0.39710000000000001</v>
      </c>
      <c r="E1032" s="65">
        <v>10.59</v>
      </c>
      <c r="F1032" s="65">
        <v>8.18</v>
      </c>
      <c r="G1032" s="65">
        <v>11.2</v>
      </c>
      <c r="K1032" s="54">
        <v>74</v>
      </c>
      <c r="AO1032" s="29">
        <v>235</v>
      </c>
      <c r="AP1032" s="29">
        <v>125</v>
      </c>
    </row>
    <row r="1033" spans="1:42" x14ac:dyDescent="0.35">
      <c r="A1033" s="63">
        <v>42110</v>
      </c>
      <c r="B1033" s="55">
        <v>0.42143518518518519</v>
      </c>
      <c r="C1033" s="29">
        <v>444.4</v>
      </c>
      <c r="D1033" s="29">
        <v>0.28860000000000002</v>
      </c>
      <c r="E1033" s="29">
        <v>9.1999999999999993</v>
      </c>
      <c r="F1033" s="29">
        <v>7.91</v>
      </c>
      <c r="G1033" s="29">
        <v>14.5</v>
      </c>
      <c r="K1033" s="257">
        <v>262</v>
      </c>
      <c r="AO1033" s="29">
        <v>235</v>
      </c>
      <c r="AP1033" s="29">
        <v>125</v>
      </c>
    </row>
    <row r="1034" spans="1:42" x14ac:dyDescent="0.35">
      <c r="A1034" s="63">
        <v>42116</v>
      </c>
      <c r="C1034" s="49" t="s">
        <v>139</v>
      </c>
      <c r="D1034" s="49" t="s">
        <v>139</v>
      </c>
      <c r="E1034" s="49" t="s">
        <v>139</v>
      </c>
      <c r="F1034" s="49" t="s">
        <v>139</v>
      </c>
      <c r="G1034" s="49" t="s">
        <v>139</v>
      </c>
      <c r="K1034" s="54">
        <v>187</v>
      </c>
      <c r="AO1034" s="29">
        <v>235</v>
      </c>
      <c r="AP1034" s="29">
        <v>125</v>
      </c>
    </row>
    <row r="1035" spans="1:42" x14ac:dyDescent="0.35">
      <c r="A1035" s="63">
        <v>42121</v>
      </c>
      <c r="B1035" s="55">
        <v>0.41967592592592595</v>
      </c>
      <c r="C1035" s="29">
        <v>585</v>
      </c>
      <c r="D1035" s="29">
        <v>0.38019999999999998</v>
      </c>
      <c r="E1035" s="29">
        <v>10.31</v>
      </c>
      <c r="F1035" s="29">
        <v>8.07</v>
      </c>
      <c r="G1035" s="29">
        <v>12</v>
      </c>
      <c r="K1035" s="54">
        <v>228</v>
      </c>
      <c r="L1035" s="45">
        <f>AVERAGE(K1031:K1035)</f>
        <v>156.19999999999999</v>
      </c>
      <c r="M1035" s="46">
        <f>GEOMEAN(K1031:K1035)</f>
        <v>119.91848794939895</v>
      </c>
      <c r="N1035" s="47" t="s">
        <v>181</v>
      </c>
      <c r="AO1035" s="29">
        <v>235</v>
      </c>
      <c r="AP1035" s="29">
        <v>125</v>
      </c>
    </row>
    <row r="1036" spans="1:42" x14ac:dyDescent="0.35">
      <c r="A1036" s="63">
        <v>42136</v>
      </c>
      <c r="B1036" s="58">
        <v>0.44484953703703706</v>
      </c>
      <c r="C1036" s="29">
        <v>609</v>
      </c>
      <c r="D1036" s="29">
        <v>0.39650000000000002</v>
      </c>
      <c r="E1036" s="29">
        <v>8.0500000000000007</v>
      </c>
      <c r="F1036" s="29">
        <v>8.0399999999999991</v>
      </c>
      <c r="G1036" s="29">
        <v>18.399999999999999</v>
      </c>
      <c r="K1036" s="257">
        <v>96</v>
      </c>
      <c r="AO1036" s="29">
        <v>235</v>
      </c>
      <c r="AP1036" s="29">
        <v>125</v>
      </c>
    </row>
    <row r="1037" spans="1:42" x14ac:dyDescent="0.35">
      <c r="A1037" s="63">
        <v>42138</v>
      </c>
      <c r="B1037" s="55">
        <v>0.41798611111111111</v>
      </c>
      <c r="C1037" s="29">
        <v>601</v>
      </c>
      <c r="D1037" s="29">
        <v>0.39</v>
      </c>
      <c r="E1037" s="29">
        <v>7.65</v>
      </c>
      <c r="F1037" s="29">
        <v>8.06</v>
      </c>
      <c r="G1037" s="29">
        <v>17.399999999999999</v>
      </c>
      <c r="K1037" s="54">
        <v>63</v>
      </c>
      <c r="AO1037" s="29">
        <v>235</v>
      </c>
      <c r="AP1037" s="29">
        <v>125</v>
      </c>
    </row>
    <row r="1038" spans="1:42" x14ac:dyDescent="0.35">
      <c r="A1038" s="63">
        <v>42142</v>
      </c>
      <c r="B1038" s="66">
        <v>0.43515046296296295</v>
      </c>
      <c r="C1038" s="65">
        <v>619</v>
      </c>
      <c r="D1038" s="65">
        <v>0.40300000000000002</v>
      </c>
      <c r="E1038" s="65">
        <v>7.21</v>
      </c>
      <c r="F1038" s="65">
        <v>7.88</v>
      </c>
      <c r="G1038" s="65">
        <v>20.399999999999999</v>
      </c>
      <c r="K1038" s="54">
        <v>323</v>
      </c>
      <c r="AO1038" s="29">
        <v>235</v>
      </c>
      <c r="AP1038" s="29">
        <v>125</v>
      </c>
    </row>
    <row r="1039" spans="1:42" x14ac:dyDescent="0.35">
      <c r="A1039" s="63">
        <v>42144</v>
      </c>
      <c r="B1039" s="66">
        <v>0.4098148148148148</v>
      </c>
      <c r="C1039" s="65">
        <v>651</v>
      </c>
      <c r="D1039" s="65">
        <v>0.42249999999999999</v>
      </c>
      <c r="E1039" s="65">
        <v>7.7</v>
      </c>
      <c r="F1039" s="65">
        <v>7.9</v>
      </c>
      <c r="G1039" s="65">
        <v>16.8</v>
      </c>
      <c r="K1039" s="54">
        <v>24192</v>
      </c>
      <c r="AO1039" s="29">
        <v>235</v>
      </c>
      <c r="AP1039" s="29">
        <v>125</v>
      </c>
    </row>
    <row r="1040" spans="1:42" x14ac:dyDescent="0.35">
      <c r="A1040" s="63">
        <v>42152</v>
      </c>
      <c r="B1040" s="55">
        <v>0.40082175925925928</v>
      </c>
      <c r="C1040" s="29">
        <v>646</v>
      </c>
      <c r="D1040" s="29">
        <v>0.42249999999999999</v>
      </c>
      <c r="E1040" s="29">
        <v>7.02</v>
      </c>
      <c r="F1040" s="29">
        <v>7.79</v>
      </c>
      <c r="G1040" s="29">
        <v>20.2</v>
      </c>
      <c r="K1040" s="257">
        <v>238</v>
      </c>
      <c r="L1040" s="45">
        <f>AVERAGE(K1036:K1040)</f>
        <v>4982.3999999999996</v>
      </c>
      <c r="M1040" s="46">
        <f>GEOMEAN(K1036:K1040)</f>
        <v>407.57975802605625</v>
      </c>
      <c r="N1040" s="47" t="s">
        <v>182</v>
      </c>
      <c r="AO1040" s="29">
        <v>235</v>
      </c>
      <c r="AP1040" s="29">
        <v>125</v>
      </c>
    </row>
    <row r="1041" spans="1:42" x14ac:dyDescent="0.35">
      <c r="A1041" s="63">
        <v>42159</v>
      </c>
      <c r="B1041" s="55">
        <v>0.43179398148148151</v>
      </c>
      <c r="C1041" s="29">
        <v>558</v>
      </c>
      <c r="D1041" s="29">
        <v>0.36399999999999999</v>
      </c>
      <c r="E1041" s="29">
        <v>8.2200000000000006</v>
      </c>
      <c r="F1041" s="29">
        <v>8.19</v>
      </c>
      <c r="G1041" s="29">
        <v>19.7</v>
      </c>
      <c r="K1041" s="257">
        <v>238</v>
      </c>
      <c r="AO1041" s="29">
        <v>235</v>
      </c>
      <c r="AP1041" s="29">
        <v>125</v>
      </c>
    </row>
    <row r="1042" spans="1:42" x14ac:dyDescent="0.35">
      <c r="A1042" s="63">
        <v>42165</v>
      </c>
      <c r="B1042" s="58">
        <v>0.41320601851851851</v>
      </c>
      <c r="C1042" s="29">
        <v>526</v>
      </c>
      <c r="D1042" s="29">
        <v>0.34189999999999998</v>
      </c>
      <c r="E1042" s="29">
        <v>7.51</v>
      </c>
      <c r="F1042" s="29">
        <v>8.08</v>
      </c>
      <c r="G1042" s="29">
        <v>21.4</v>
      </c>
      <c r="K1042" s="257">
        <v>512</v>
      </c>
      <c r="AO1042" s="29">
        <v>235</v>
      </c>
      <c r="AP1042" s="29">
        <v>125</v>
      </c>
    </row>
    <row r="1043" spans="1:42" x14ac:dyDescent="0.35">
      <c r="A1043" s="63">
        <v>42172</v>
      </c>
      <c r="B1043" s="58">
        <v>0.4123263888888889</v>
      </c>
      <c r="C1043" s="29">
        <v>532</v>
      </c>
      <c r="D1043" s="29">
        <v>0.34449999999999997</v>
      </c>
      <c r="E1043" s="29">
        <v>5.97</v>
      </c>
      <c r="F1043" s="29">
        <v>8.15</v>
      </c>
      <c r="G1043" s="29">
        <v>25.5</v>
      </c>
      <c r="K1043" s="54">
        <v>546</v>
      </c>
      <c r="AO1043" s="29">
        <v>235</v>
      </c>
      <c r="AP1043" s="29">
        <v>125</v>
      </c>
    </row>
    <row r="1044" spans="1:42" x14ac:dyDescent="0.35">
      <c r="A1044" s="44">
        <v>42177</v>
      </c>
      <c r="B1044" s="58">
        <v>0.40960648148148149</v>
      </c>
      <c r="C1044" s="29">
        <v>509</v>
      </c>
      <c r="D1044" s="29">
        <v>0.33079999999999998</v>
      </c>
      <c r="E1044" s="29">
        <v>5.58</v>
      </c>
      <c r="F1044" s="29">
        <v>8.1300000000000008</v>
      </c>
      <c r="G1044" s="29">
        <v>24</v>
      </c>
      <c r="K1044" s="54">
        <v>243</v>
      </c>
      <c r="AO1044" s="29">
        <v>235</v>
      </c>
      <c r="AP1044" s="29">
        <v>125</v>
      </c>
    </row>
    <row r="1045" spans="1:42" x14ac:dyDescent="0.35">
      <c r="A1045" s="63">
        <v>42180</v>
      </c>
      <c r="B1045" s="58">
        <v>0.41964120370370367</v>
      </c>
      <c r="C1045" s="29">
        <v>478.4</v>
      </c>
      <c r="D1045" s="29">
        <v>0.31069999999999998</v>
      </c>
      <c r="E1045" s="29">
        <v>6.72</v>
      </c>
      <c r="F1045" s="29">
        <v>8.15</v>
      </c>
      <c r="G1045" s="29">
        <v>23.4</v>
      </c>
      <c r="K1045" s="54">
        <v>24192</v>
      </c>
      <c r="L1045" s="45">
        <f>AVERAGE(K1041:K1045)</f>
        <v>5146.2</v>
      </c>
      <c r="M1045" s="46">
        <f>GEOMEAN(K1041:K1045)</f>
        <v>828.826296459177</v>
      </c>
      <c r="N1045" s="47" t="s">
        <v>183</v>
      </c>
      <c r="AO1045" s="29">
        <v>235</v>
      </c>
      <c r="AP1045" s="29">
        <v>125</v>
      </c>
    </row>
    <row r="1046" spans="1:42" x14ac:dyDescent="0.35">
      <c r="A1046" s="63">
        <v>42186</v>
      </c>
      <c r="B1046" s="67">
        <v>0.38055555555555554</v>
      </c>
      <c r="C1046" s="65">
        <v>417.8</v>
      </c>
      <c r="D1046" s="65">
        <v>0.2717</v>
      </c>
      <c r="E1046" s="65">
        <v>9.16</v>
      </c>
      <c r="F1046" s="65">
        <v>7.96</v>
      </c>
      <c r="G1046" s="65">
        <v>20.8</v>
      </c>
      <c r="K1046" s="54">
        <v>341</v>
      </c>
      <c r="AO1046" s="29">
        <v>235</v>
      </c>
      <c r="AP1046" s="29">
        <v>125</v>
      </c>
    </row>
    <row r="1047" spans="1:42" x14ac:dyDescent="0.35">
      <c r="A1047" s="68">
        <v>42192</v>
      </c>
      <c r="B1047" s="67">
        <v>0.41418981481481482</v>
      </c>
      <c r="C1047" s="69">
        <v>482.5</v>
      </c>
      <c r="D1047" s="69">
        <v>0.314</v>
      </c>
      <c r="E1047" s="69">
        <v>6.54</v>
      </c>
      <c r="F1047" s="69">
        <v>7.88</v>
      </c>
      <c r="G1047" s="69">
        <v>23.7</v>
      </c>
      <c r="K1047" s="54">
        <v>246</v>
      </c>
      <c r="AO1047" s="29">
        <v>235</v>
      </c>
      <c r="AP1047" s="29">
        <v>125</v>
      </c>
    </row>
    <row r="1048" spans="1:42" x14ac:dyDescent="0.35">
      <c r="A1048" s="68">
        <v>42200</v>
      </c>
      <c r="B1048" s="67">
        <v>0.42910879629629628</v>
      </c>
      <c r="C1048" s="69">
        <v>443.7</v>
      </c>
      <c r="D1048" s="69">
        <v>0.28860000000000002</v>
      </c>
      <c r="E1048" s="69">
        <v>7.39</v>
      </c>
      <c r="F1048" s="69">
        <v>8.14</v>
      </c>
      <c r="G1048" s="69">
        <v>23.1</v>
      </c>
      <c r="K1048" s="54">
        <v>4611</v>
      </c>
      <c r="AO1048" s="29">
        <v>235</v>
      </c>
      <c r="AP1048" s="29">
        <v>125</v>
      </c>
    </row>
    <row r="1049" spans="1:42" x14ac:dyDescent="0.35">
      <c r="A1049" s="70">
        <v>42206</v>
      </c>
      <c r="B1049" s="55">
        <v>0.440462962962963</v>
      </c>
      <c r="C1049" s="29">
        <v>448.6</v>
      </c>
      <c r="D1049" s="29">
        <v>0.29189999999999999</v>
      </c>
      <c r="E1049" s="29">
        <v>6.65</v>
      </c>
      <c r="F1049" s="29">
        <v>7.85</v>
      </c>
      <c r="G1049" s="29">
        <v>24.4</v>
      </c>
      <c r="K1049" s="54">
        <v>6488</v>
      </c>
      <c r="AO1049" s="29">
        <v>235</v>
      </c>
      <c r="AP1049" s="29">
        <v>125</v>
      </c>
    </row>
    <row r="1050" spans="1:42" x14ac:dyDescent="0.35">
      <c r="A1050" s="70">
        <v>42213</v>
      </c>
      <c r="B1050" s="55">
        <v>0.43452546296296296</v>
      </c>
      <c r="C1050" s="29">
        <v>436.8</v>
      </c>
      <c r="D1050" s="29">
        <v>0.28410000000000002</v>
      </c>
      <c r="E1050" s="29">
        <v>6.78</v>
      </c>
      <c r="F1050" s="29">
        <v>7.75</v>
      </c>
      <c r="G1050" s="29">
        <v>25.4</v>
      </c>
      <c r="K1050" s="54">
        <v>1529</v>
      </c>
      <c r="L1050" s="45">
        <f>AVERAGE(K1046:K1050)</f>
        <v>2643</v>
      </c>
      <c r="M1050" s="46">
        <f>GEOMEAN(K1046:K1050)</f>
        <v>1308.580929902964</v>
      </c>
      <c r="N1050" s="47" t="s">
        <v>184</v>
      </c>
      <c r="O1050" s="257">
        <v>2</v>
      </c>
      <c r="P1050" s="257">
        <v>50.2</v>
      </c>
      <c r="Q1050" s="39" t="s">
        <v>115</v>
      </c>
      <c r="R1050" s="39" t="s">
        <v>115</v>
      </c>
      <c r="S1050" s="39" t="s">
        <v>115</v>
      </c>
      <c r="T1050" s="39" t="s">
        <v>115</v>
      </c>
      <c r="U1050" s="39" t="s">
        <v>115</v>
      </c>
      <c r="V1050" s="39" t="s">
        <v>115</v>
      </c>
      <c r="W1050" s="39" t="s">
        <v>115</v>
      </c>
      <c r="X1050" s="257">
        <v>28.6</v>
      </c>
      <c r="Y1050" s="39" t="s">
        <v>115</v>
      </c>
      <c r="Z1050" s="264">
        <v>0.64</v>
      </c>
      <c r="AA1050" s="39" t="s">
        <v>115</v>
      </c>
      <c r="AB1050" s="264">
        <v>20.6</v>
      </c>
      <c r="AC1050" s="39" t="s">
        <v>115</v>
      </c>
      <c r="AD1050" s="257">
        <v>181</v>
      </c>
      <c r="AE1050" s="39" t="s">
        <v>115</v>
      </c>
      <c r="AF1050" s="257">
        <v>279</v>
      </c>
      <c r="AG1050" s="257">
        <v>48.7</v>
      </c>
      <c r="AH1050" s="257">
        <v>16100</v>
      </c>
      <c r="AI1050" s="257">
        <v>45900</v>
      </c>
      <c r="AJ1050" s="39" t="s">
        <v>115</v>
      </c>
      <c r="AK1050" s="39" t="s">
        <v>115</v>
      </c>
      <c r="AL1050" s="39" t="s">
        <v>115</v>
      </c>
      <c r="AO1050" s="29">
        <v>235</v>
      </c>
      <c r="AP1050" s="29">
        <v>125</v>
      </c>
    </row>
    <row r="1051" spans="1:42" x14ac:dyDescent="0.35">
      <c r="A1051" s="71">
        <v>42219</v>
      </c>
      <c r="B1051" s="72">
        <v>0.44065972222222222</v>
      </c>
      <c r="C1051" s="73">
        <v>599</v>
      </c>
      <c r="D1051" s="73">
        <v>0.39</v>
      </c>
      <c r="E1051" s="73">
        <v>5.61</v>
      </c>
      <c r="F1051" s="73">
        <v>7.6</v>
      </c>
      <c r="G1051" s="73">
        <v>23.8</v>
      </c>
      <c r="K1051" s="54">
        <v>1989</v>
      </c>
      <c r="AO1051" s="29">
        <v>235</v>
      </c>
      <c r="AP1051" s="29">
        <v>125</v>
      </c>
    </row>
    <row r="1052" spans="1:42" x14ac:dyDescent="0.35">
      <c r="A1052" s="74">
        <v>42221</v>
      </c>
      <c r="B1052" s="75">
        <v>0.38991898148148146</v>
      </c>
      <c r="C1052" s="76">
        <v>572</v>
      </c>
      <c r="D1052" s="76">
        <v>0.3705</v>
      </c>
      <c r="E1052" s="76">
        <v>6.36</v>
      </c>
      <c r="F1052" s="76">
        <v>7.79</v>
      </c>
      <c r="G1052" s="76">
        <v>23.1</v>
      </c>
      <c r="K1052" s="54">
        <v>240</v>
      </c>
      <c r="AO1052" s="29">
        <v>235</v>
      </c>
      <c r="AP1052" s="29">
        <v>125</v>
      </c>
    </row>
    <row r="1053" spans="1:42" x14ac:dyDescent="0.35">
      <c r="A1053" s="70">
        <v>42226</v>
      </c>
      <c r="B1053" s="55">
        <v>0.43667824074074074</v>
      </c>
      <c r="C1053" s="29">
        <v>588</v>
      </c>
      <c r="D1053" s="29">
        <v>0.38350000000000001</v>
      </c>
      <c r="E1053" s="29">
        <v>6.9</v>
      </c>
      <c r="F1053" s="29">
        <v>7.65</v>
      </c>
      <c r="G1053" s="29">
        <v>23.5</v>
      </c>
      <c r="K1053" s="54">
        <v>520</v>
      </c>
      <c r="AO1053" s="29">
        <v>235</v>
      </c>
      <c r="AP1053" s="29">
        <v>125</v>
      </c>
    </row>
    <row r="1054" spans="1:42" x14ac:dyDescent="0.35">
      <c r="A1054" s="77">
        <v>42233</v>
      </c>
      <c r="B1054" s="78">
        <v>0.42957175925925922</v>
      </c>
      <c r="C1054" s="79">
        <v>587</v>
      </c>
      <c r="D1054" s="79">
        <v>0.38350000000000001</v>
      </c>
      <c r="E1054" s="79">
        <v>6.24</v>
      </c>
      <c r="F1054" s="79">
        <v>7.69</v>
      </c>
      <c r="G1054" s="79">
        <v>24.1</v>
      </c>
      <c r="K1054" s="54">
        <v>2187</v>
      </c>
      <c r="AO1054" s="29">
        <v>235</v>
      </c>
      <c r="AP1054" s="29">
        <v>125</v>
      </c>
    </row>
    <row r="1055" spans="1:42" x14ac:dyDescent="0.35">
      <c r="A1055" s="77">
        <v>42236</v>
      </c>
      <c r="B1055" s="78">
        <v>0.40081018518518513</v>
      </c>
      <c r="C1055" s="79">
        <v>587</v>
      </c>
      <c r="D1055" s="79">
        <v>0.38350000000000001</v>
      </c>
      <c r="E1055" s="79">
        <v>5.5</v>
      </c>
      <c r="F1055" s="79">
        <v>7.51</v>
      </c>
      <c r="G1055" s="79">
        <v>22.5</v>
      </c>
      <c r="K1055" s="54">
        <v>1012</v>
      </c>
      <c r="AO1055" s="29">
        <v>235</v>
      </c>
      <c r="AP1055" s="29">
        <v>125</v>
      </c>
    </row>
    <row r="1056" spans="1:42" x14ac:dyDescent="0.35">
      <c r="A1056" s="77">
        <v>42247</v>
      </c>
      <c r="B1056" s="78">
        <v>0.44640046296296299</v>
      </c>
      <c r="C1056" s="79">
        <v>674</v>
      </c>
      <c r="D1056" s="79">
        <v>0.4355</v>
      </c>
      <c r="E1056" s="79">
        <v>5.7</v>
      </c>
      <c r="F1056" s="79">
        <v>7.64</v>
      </c>
      <c r="G1056" s="79">
        <v>22.3</v>
      </c>
      <c r="K1056" s="54">
        <v>243</v>
      </c>
      <c r="L1056" s="45">
        <f>AVERAGE(K1052:K1056)</f>
        <v>840.4</v>
      </c>
      <c r="M1056" s="46">
        <f>GEOMEAN(K1052:K1056)</f>
        <v>582.59939714395318</v>
      </c>
      <c r="N1056" s="47" t="s">
        <v>185</v>
      </c>
      <c r="AO1056" s="29">
        <v>235</v>
      </c>
      <c r="AP1056" s="29">
        <v>125</v>
      </c>
    </row>
    <row r="1057" spans="1:42" x14ac:dyDescent="0.35">
      <c r="A1057" s="70">
        <v>42256</v>
      </c>
      <c r="B1057" s="51">
        <v>0.43675925925925929</v>
      </c>
      <c r="C1057" s="29">
        <v>662</v>
      </c>
      <c r="D1057" s="29">
        <v>0.42899999999999999</v>
      </c>
      <c r="E1057" s="29">
        <v>5.42</v>
      </c>
      <c r="F1057" s="29">
        <v>7.52</v>
      </c>
      <c r="G1057" s="29">
        <v>22.7</v>
      </c>
      <c r="K1057" s="54">
        <v>203</v>
      </c>
      <c r="AO1057" s="29">
        <v>235</v>
      </c>
      <c r="AP1057" s="29">
        <v>125</v>
      </c>
    </row>
    <row r="1058" spans="1:42" x14ac:dyDescent="0.35">
      <c r="A1058" s="77">
        <v>42262</v>
      </c>
      <c r="B1058" s="78">
        <v>0.48378472222222224</v>
      </c>
      <c r="C1058" s="79">
        <v>701</v>
      </c>
      <c r="D1058" s="79">
        <v>0.45500000000000002</v>
      </c>
      <c r="E1058" s="79">
        <v>7.42</v>
      </c>
      <c r="F1058" s="79">
        <v>7.6</v>
      </c>
      <c r="G1058" s="79">
        <v>18.3</v>
      </c>
      <c r="K1058" s="54">
        <v>74</v>
      </c>
      <c r="AO1058" s="29">
        <v>235</v>
      </c>
      <c r="AP1058" s="29">
        <v>125</v>
      </c>
    </row>
    <row r="1059" spans="1:42" x14ac:dyDescent="0.35">
      <c r="A1059" s="77">
        <v>42264</v>
      </c>
      <c r="B1059" s="78">
        <v>0.45068287037037041</v>
      </c>
      <c r="C1059" s="79">
        <v>718</v>
      </c>
      <c r="D1059" s="79">
        <v>0.46800000000000003</v>
      </c>
      <c r="E1059" s="79">
        <v>6.32</v>
      </c>
      <c r="F1059" s="79">
        <v>7.61</v>
      </c>
      <c r="G1059" s="79">
        <v>18.7</v>
      </c>
      <c r="K1059" s="54">
        <v>201</v>
      </c>
      <c r="AO1059" s="29">
        <v>235</v>
      </c>
      <c r="AP1059" s="29">
        <v>125</v>
      </c>
    </row>
    <row r="1060" spans="1:42" x14ac:dyDescent="0.35">
      <c r="A1060" s="70">
        <v>42271</v>
      </c>
      <c r="B1060" s="58">
        <v>0.40322916666666669</v>
      </c>
      <c r="C1060" s="29">
        <v>612</v>
      </c>
      <c r="D1060" s="29">
        <v>0.39650000000000002</v>
      </c>
      <c r="E1060" s="29">
        <v>7.31</v>
      </c>
      <c r="F1060" s="29">
        <v>7.53</v>
      </c>
      <c r="G1060" s="29">
        <v>18.399999999999999</v>
      </c>
      <c r="K1060" s="54">
        <v>285</v>
      </c>
      <c r="AO1060" s="29">
        <v>235</v>
      </c>
      <c r="AP1060" s="29">
        <v>125</v>
      </c>
    </row>
    <row r="1061" spans="1:42" x14ac:dyDescent="0.35">
      <c r="A1061" s="80">
        <v>42275</v>
      </c>
      <c r="B1061" s="81">
        <v>0.41574074074074074</v>
      </c>
      <c r="C1061" s="82">
        <v>643</v>
      </c>
      <c r="D1061" s="82">
        <v>0.41599999999999998</v>
      </c>
      <c r="E1061" s="82">
        <v>6.7</v>
      </c>
      <c r="F1061" s="82">
        <v>7.68</v>
      </c>
      <c r="G1061" s="82">
        <v>19.5</v>
      </c>
      <c r="K1061" s="257">
        <v>285</v>
      </c>
      <c r="L1061" s="45">
        <f>AVERAGE(K1057:K1061)</f>
        <v>209.6</v>
      </c>
      <c r="M1061" s="46">
        <f>GEOMEAN(K1057:K1061)</f>
        <v>189.63683875306478</v>
      </c>
      <c r="N1061" s="47" t="s">
        <v>186</v>
      </c>
      <c r="AO1061" s="29">
        <v>235</v>
      </c>
      <c r="AP1061" s="29">
        <v>125</v>
      </c>
    </row>
    <row r="1062" spans="1:42" x14ac:dyDescent="0.35">
      <c r="A1062" s="80">
        <v>42278</v>
      </c>
      <c r="B1062" s="81">
        <v>0.41673611111111114</v>
      </c>
      <c r="C1062" s="82">
        <v>544</v>
      </c>
      <c r="D1062" s="82">
        <v>0.35360000000000003</v>
      </c>
      <c r="E1062" s="82">
        <v>7.85</v>
      </c>
      <c r="F1062" s="82">
        <v>7.61</v>
      </c>
      <c r="G1062" s="82">
        <v>17.5</v>
      </c>
      <c r="K1062" s="54">
        <v>134</v>
      </c>
      <c r="AO1062" s="29">
        <v>235</v>
      </c>
      <c r="AP1062" s="29">
        <v>125</v>
      </c>
    </row>
    <row r="1063" spans="1:42" x14ac:dyDescent="0.35">
      <c r="A1063" s="70">
        <v>42284</v>
      </c>
      <c r="B1063" s="55">
        <v>0.42150462962962965</v>
      </c>
      <c r="C1063" s="29">
        <v>677</v>
      </c>
      <c r="D1063" s="29">
        <v>0.442</v>
      </c>
      <c r="E1063" s="29">
        <v>7.35</v>
      </c>
      <c r="F1063" s="29">
        <v>7.6</v>
      </c>
      <c r="G1063" s="29">
        <v>17</v>
      </c>
      <c r="K1063" s="54">
        <v>158</v>
      </c>
      <c r="AO1063" s="29">
        <v>235</v>
      </c>
      <c r="AP1063" s="29">
        <v>125</v>
      </c>
    </row>
    <row r="1064" spans="1:42" x14ac:dyDescent="0.35">
      <c r="A1064" s="83">
        <v>42290</v>
      </c>
      <c r="B1064" s="84">
        <v>0.38923611111111112</v>
      </c>
      <c r="C1064" s="85">
        <v>663</v>
      </c>
      <c r="D1064" s="85">
        <v>0.42899999999999999</v>
      </c>
      <c r="E1064" s="85">
        <v>5.72</v>
      </c>
      <c r="F1064" s="85">
        <v>7.42</v>
      </c>
      <c r="G1064" s="85">
        <v>14.9</v>
      </c>
      <c r="K1064" s="54">
        <v>30</v>
      </c>
      <c r="AO1064" s="29">
        <v>235</v>
      </c>
      <c r="AP1064" s="29">
        <v>125</v>
      </c>
    </row>
    <row r="1065" spans="1:42" x14ac:dyDescent="0.35">
      <c r="A1065" s="70">
        <v>42297</v>
      </c>
      <c r="B1065" s="58">
        <v>0.4372800925925926</v>
      </c>
      <c r="C1065" s="29">
        <v>699</v>
      </c>
      <c r="D1065" s="29">
        <v>0.45500000000000002</v>
      </c>
      <c r="E1065" s="29">
        <v>8.4</v>
      </c>
      <c r="F1065" s="29">
        <v>7.36</v>
      </c>
      <c r="G1065" s="29">
        <v>11.6</v>
      </c>
      <c r="K1065" s="257">
        <v>20</v>
      </c>
      <c r="O1065" s="39" t="s">
        <v>115</v>
      </c>
      <c r="P1065" s="257">
        <v>75.599999999999994</v>
      </c>
      <c r="Q1065" s="39" t="s">
        <v>115</v>
      </c>
      <c r="R1065" s="39" t="s">
        <v>115</v>
      </c>
      <c r="S1065" s="39" t="s">
        <v>115</v>
      </c>
      <c r="T1065" s="39" t="s">
        <v>115</v>
      </c>
      <c r="U1065" s="39" t="s">
        <v>115</v>
      </c>
      <c r="V1065" s="39" t="s">
        <v>115</v>
      </c>
      <c r="W1065" s="39" t="s">
        <v>115</v>
      </c>
      <c r="X1065" s="257">
        <v>64.900000000000006</v>
      </c>
      <c r="Y1065" s="39" t="s">
        <v>115</v>
      </c>
      <c r="Z1065" s="39" t="s">
        <v>115</v>
      </c>
      <c r="AA1065" s="39" t="s">
        <v>115</v>
      </c>
      <c r="AB1065" s="264">
        <v>43.7</v>
      </c>
      <c r="AC1065" s="39" t="s">
        <v>115</v>
      </c>
      <c r="AD1065" s="257">
        <v>275</v>
      </c>
      <c r="AE1065" s="39" t="s">
        <v>115</v>
      </c>
      <c r="AF1065" s="39" t="s">
        <v>115</v>
      </c>
      <c r="AG1065" s="257">
        <v>34.1</v>
      </c>
      <c r="AH1065" s="257">
        <v>27200</v>
      </c>
      <c r="AI1065" s="257">
        <v>65200</v>
      </c>
      <c r="AJ1065" s="39" t="s">
        <v>115</v>
      </c>
      <c r="AK1065" s="39" t="s">
        <v>115</v>
      </c>
      <c r="AL1065" s="39" t="s">
        <v>115</v>
      </c>
      <c r="AO1065" s="29">
        <v>235</v>
      </c>
      <c r="AP1065" s="29">
        <v>125</v>
      </c>
    </row>
    <row r="1066" spans="1:42" x14ac:dyDescent="0.35">
      <c r="A1066" s="86">
        <v>42306</v>
      </c>
      <c r="B1066" s="87">
        <v>0.43600694444444449</v>
      </c>
      <c r="C1066" s="88">
        <v>551</v>
      </c>
      <c r="D1066" s="88">
        <v>0.35809999999999997</v>
      </c>
      <c r="E1066" s="88">
        <v>9.93</v>
      </c>
      <c r="F1066" s="88">
        <v>7.76</v>
      </c>
      <c r="G1066" s="88">
        <v>12.2</v>
      </c>
      <c r="K1066" s="54">
        <v>584</v>
      </c>
      <c r="L1066" s="45">
        <f>AVERAGE(K1062:K1066)</f>
        <v>185.2</v>
      </c>
      <c r="M1066" s="46">
        <f>GEOMEAN(K1062:K1066)</f>
        <v>94.203100420026118</v>
      </c>
      <c r="N1066" s="47" t="s">
        <v>187</v>
      </c>
      <c r="AO1066" s="29">
        <v>235</v>
      </c>
      <c r="AP1066" s="29">
        <v>125</v>
      </c>
    </row>
    <row r="1067" spans="1:42" x14ac:dyDescent="0.35">
      <c r="A1067" s="70">
        <v>42310</v>
      </c>
      <c r="B1067" s="58">
        <v>0.51218750000000002</v>
      </c>
      <c r="C1067" s="29">
        <v>576</v>
      </c>
      <c r="D1067" s="29">
        <v>0.37440000000000001</v>
      </c>
      <c r="E1067" s="29">
        <v>9.07</v>
      </c>
      <c r="F1067" s="29">
        <v>7.6</v>
      </c>
      <c r="G1067" s="29">
        <v>12.8</v>
      </c>
      <c r="K1067" s="54">
        <v>86</v>
      </c>
      <c r="AO1067" s="29">
        <v>235</v>
      </c>
      <c r="AP1067" s="29">
        <v>125</v>
      </c>
    </row>
    <row r="1068" spans="1:42" x14ac:dyDescent="0.35">
      <c r="A1068" s="89">
        <v>42318</v>
      </c>
      <c r="B1068" s="90">
        <v>0.40201388888888889</v>
      </c>
      <c r="C1068" s="91">
        <v>586</v>
      </c>
      <c r="D1068" s="91">
        <v>0.38090000000000002</v>
      </c>
      <c r="E1068" s="91">
        <v>10</v>
      </c>
      <c r="F1068" s="91">
        <v>7.89</v>
      </c>
      <c r="G1068" s="91">
        <v>10.199999999999999</v>
      </c>
      <c r="K1068" s="54">
        <v>85</v>
      </c>
      <c r="AO1068" s="29">
        <v>235</v>
      </c>
      <c r="AP1068" s="29">
        <v>125</v>
      </c>
    </row>
    <row r="1069" spans="1:42" x14ac:dyDescent="0.35">
      <c r="A1069" s="89">
        <v>42320</v>
      </c>
      <c r="B1069" s="90">
        <v>0.47655092592592596</v>
      </c>
      <c r="C1069" s="91">
        <v>578</v>
      </c>
      <c r="D1069" s="91">
        <v>0.37569999999999998</v>
      </c>
      <c r="E1069" s="91">
        <v>8.48</v>
      </c>
      <c r="F1069" s="91">
        <v>7.73</v>
      </c>
      <c r="G1069" s="91">
        <v>10.8</v>
      </c>
      <c r="K1069" s="54">
        <v>109</v>
      </c>
      <c r="AO1069" s="29">
        <v>235</v>
      </c>
      <c r="AP1069" s="29">
        <v>125</v>
      </c>
    </row>
    <row r="1070" spans="1:42" x14ac:dyDescent="0.35">
      <c r="A1070" s="70">
        <v>42326</v>
      </c>
      <c r="B1070" s="55">
        <v>0.39893518518518517</v>
      </c>
      <c r="C1070" s="29">
        <v>628</v>
      </c>
      <c r="D1070" s="29">
        <v>0.40820000000000001</v>
      </c>
      <c r="E1070" s="29">
        <v>10.51</v>
      </c>
      <c r="F1070" s="29">
        <v>7.5</v>
      </c>
      <c r="G1070" s="29">
        <v>10.9</v>
      </c>
      <c r="K1070" s="54">
        <v>30</v>
      </c>
      <c r="AO1070" s="29">
        <v>235</v>
      </c>
      <c r="AP1070" s="29">
        <v>125</v>
      </c>
    </row>
    <row r="1071" spans="1:42" x14ac:dyDescent="0.35">
      <c r="A1071" s="92">
        <v>42331</v>
      </c>
      <c r="B1071" s="93">
        <v>0.46091435185185187</v>
      </c>
      <c r="C1071" s="94">
        <v>625</v>
      </c>
      <c r="D1071" s="94">
        <v>0.40629999999999999</v>
      </c>
      <c r="E1071" s="94">
        <v>11.85</v>
      </c>
      <c r="F1071" s="94">
        <v>7.85</v>
      </c>
      <c r="G1071" s="94">
        <v>5</v>
      </c>
      <c r="K1071" s="54">
        <v>52</v>
      </c>
      <c r="L1071" s="45">
        <f>AVERAGE(K1067:K1071)</f>
        <v>72.400000000000006</v>
      </c>
      <c r="M1071" s="46">
        <f>GEOMEAN(K1067:K1071)</f>
        <v>65.901256430723748</v>
      </c>
      <c r="N1071" s="47" t="s">
        <v>188</v>
      </c>
      <c r="AO1071" s="29">
        <v>235</v>
      </c>
      <c r="AP1071" s="29">
        <v>125</v>
      </c>
    </row>
    <row r="1072" spans="1:42" x14ac:dyDescent="0.35">
      <c r="A1072" s="70">
        <v>42338</v>
      </c>
      <c r="B1072" s="55">
        <v>0.4189930555555556</v>
      </c>
      <c r="C1072" s="29">
        <v>546</v>
      </c>
      <c r="D1072" s="29">
        <v>0.35489999999999999</v>
      </c>
      <c r="E1072" s="29">
        <v>12.2</v>
      </c>
      <c r="F1072" s="29">
        <v>7.96</v>
      </c>
      <c r="G1072" s="29">
        <v>7</v>
      </c>
      <c r="K1072" s="54">
        <v>318</v>
      </c>
      <c r="AO1072" s="29">
        <v>235</v>
      </c>
      <c r="AP1072" s="29">
        <v>125</v>
      </c>
    </row>
    <row r="1073" spans="1:42" x14ac:dyDescent="0.35">
      <c r="A1073" s="70">
        <v>42340</v>
      </c>
      <c r="B1073" s="55">
        <v>0.40309027777777778</v>
      </c>
      <c r="C1073" s="29">
        <v>601</v>
      </c>
      <c r="D1073" s="29">
        <v>0.39069999999999999</v>
      </c>
      <c r="E1073" s="29">
        <v>11.9</v>
      </c>
      <c r="F1073" s="29">
        <v>8.14</v>
      </c>
      <c r="G1073" s="29">
        <v>7.1</v>
      </c>
      <c r="K1073" s="54">
        <v>187</v>
      </c>
      <c r="AO1073" s="29">
        <v>235</v>
      </c>
      <c r="AP1073" s="29">
        <v>125</v>
      </c>
    </row>
    <row r="1074" spans="1:42" x14ac:dyDescent="0.35">
      <c r="A1074" s="95">
        <v>42346</v>
      </c>
      <c r="B1074" s="96">
        <v>0.43113425925925924</v>
      </c>
      <c r="C1074" s="97">
        <v>644</v>
      </c>
      <c r="D1074" s="97">
        <v>0.41860000000000003</v>
      </c>
      <c r="E1074" s="97">
        <v>11.58</v>
      </c>
      <c r="F1074" s="97">
        <v>7.86</v>
      </c>
      <c r="G1074" s="97">
        <v>7.1</v>
      </c>
      <c r="K1074" s="54">
        <v>52</v>
      </c>
      <c r="AO1074" s="29">
        <v>235</v>
      </c>
      <c r="AP1074" s="29">
        <v>125</v>
      </c>
    </row>
    <row r="1075" spans="1:42" x14ac:dyDescent="0.35">
      <c r="A1075" s="70">
        <v>42354</v>
      </c>
      <c r="B1075" s="55">
        <v>0.41261574074074076</v>
      </c>
      <c r="C1075" s="29">
        <v>603</v>
      </c>
      <c r="D1075" s="29">
        <v>0.39190000000000003</v>
      </c>
      <c r="E1075" s="29">
        <v>11.35</v>
      </c>
      <c r="F1075" s="29">
        <v>8.06</v>
      </c>
      <c r="G1075" s="29">
        <v>7.9</v>
      </c>
      <c r="K1075" s="257">
        <v>122</v>
      </c>
      <c r="AO1075" s="29">
        <v>235</v>
      </c>
      <c r="AP1075" s="29">
        <v>125</v>
      </c>
    </row>
    <row r="1076" spans="1:42" x14ac:dyDescent="0.35">
      <c r="A1076" s="70">
        <v>42366</v>
      </c>
      <c r="B1076" s="55">
        <v>0.45916666666666667</v>
      </c>
      <c r="C1076" s="29">
        <v>433.9</v>
      </c>
      <c r="D1076" s="29">
        <v>0.28210000000000002</v>
      </c>
      <c r="E1076" s="29">
        <v>11.9</v>
      </c>
      <c r="F1076" s="29">
        <v>7.97</v>
      </c>
      <c r="G1076" s="29">
        <v>6.9</v>
      </c>
      <c r="K1076" s="257">
        <v>8664</v>
      </c>
      <c r="L1076" s="45">
        <f>AVERAGE(K1072:K1076)</f>
        <v>1868.6</v>
      </c>
      <c r="M1076" s="46">
        <f>GEOMEAN(K1072:K1076)</f>
        <v>318.32450241593517</v>
      </c>
      <c r="N1076" s="47" t="s">
        <v>189</v>
      </c>
      <c r="AO1076" s="29">
        <v>235</v>
      </c>
      <c r="AP1076" s="29">
        <v>125</v>
      </c>
    </row>
    <row r="1077" spans="1:42" x14ac:dyDescent="0.35">
      <c r="A1077" s="70">
        <v>42375</v>
      </c>
      <c r="B1077" s="55">
        <v>0.41391203703703705</v>
      </c>
      <c r="C1077" s="29">
        <v>515</v>
      </c>
      <c r="D1077" s="29">
        <v>0.33410000000000001</v>
      </c>
      <c r="E1077" s="29">
        <v>14.23</v>
      </c>
      <c r="F1077" s="29">
        <v>8</v>
      </c>
      <c r="G1077" s="29">
        <v>2.4</v>
      </c>
      <c r="K1077" s="257">
        <v>1076</v>
      </c>
      <c r="AO1077" s="29">
        <v>235</v>
      </c>
      <c r="AP1077" s="29">
        <v>125</v>
      </c>
    </row>
    <row r="1078" spans="1:42" x14ac:dyDescent="0.35">
      <c r="A1078" s="98">
        <v>42380</v>
      </c>
      <c r="B1078" s="99">
        <v>0.43</v>
      </c>
      <c r="C1078" s="100">
        <v>456.1</v>
      </c>
      <c r="D1078" s="100">
        <v>0.2964</v>
      </c>
      <c r="E1078" s="100">
        <v>15.14</v>
      </c>
      <c r="F1078" s="100">
        <v>8.06</v>
      </c>
      <c r="G1078" s="100">
        <v>1.5</v>
      </c>
      <c r="K1078" s="257">
        <v>332</v>
      </c>
      <c r="AO1078" s="29">
        <v>235</v>
      </c>
      <c r="AP1078" s="29">
        <v>125</v>
      </c>
    </row>
    <row r="1079" spans="1:42" x14ac:dyDescent="0.35">
      <c r="A1079" s="98">
        <v>42383</v>
      </c>
      <c r="B1079" s="99">
        <v>0.5053009259259259</v>
      </c>
      <c r="C1079" s="100">
        <v>504</v>
      </c>
      <c r="D1079" s="100">
        <v>0.3276</v>
      </c>
      <c r="E1079" s="100">
        <v>13.91</v>
      </c>
      <c r="F1079" s="100">
        <v>7.96</v>
      </c>
      <c r="G1079" s="100">
        <v>1.7</v>
      </c>
      <c r="K1079" s="257">
        <v>259</v>
      </c>
      <c r="AO1079" s="29">
        <v>235</v>
      </c>
      <c r="AP1079" s="29">
        <v>125</v>
      </c>
    </row>
    <row r="1080" spans="1:42" x14ac:dyDescent="0.35">
      <c r="A1080" s="70">
        <v>42389</v>
      </c>
      <c r="B1080" s="55">
        <v>0.50524305555555549</v>
      </c>
      <c r="C1080" s="29">
        <v>545</v>
      </c>
      <c r="D1080" s="29">
        <v>0.35420000000000001</v>
      </c>
      <c r="E1080" s="29">
        <v>14.56</v>
      </c>
      <c r="F1080" s="29">
        <v>7.7</v>
      </c>
      <c r="G1080" s="29">
        <v>0.1</v>
      </c>
      <c r="K1080" s="257">
        <v>121</v>
      </c>
      <c r="AO1080" s="29">
        <v>235</v>
      </c>
      <c r="AP1080" s="29">
        <v>125</v>
      </c>
    </row>
    <row r="1081" spans="1:42" x14ac:dyDescent="0.35">
      <c r="A1081" s="101">
        <v>42396</v>
      </c>
      <c r="B1081" s="102">
        <v>0.41644675925925928</v>
      </c>
      <c r="C1081" s="103">
        <v>585</v>
      </c>
      <c r="D1081" s="103">
        <v>0.38019999999999998</v>
      </c>
      <c r="E1081" s="103">
        <v>14.69</v>
      </c>
      <c r="F1081" s="103">
        <v>7.89</v>
      </c>
      <c r="G1081" s="103">
        <v>1.8</v>
      </c>
      <c r="K1081" s="257">
        <v>480</v>
      </c>
      <c r="L1081" s="45">
        <f>AVERAGE(K1077:K1081)</f>
        <v>453.6</v>
      </c>
      <c r="M1081" s="46">
        <f>GEOMEAN(K1077:K1081)</f>
        <v>351.60524533318852</v>
      </c>
      <c r="N1081" s="47" t="s">
        <v>190</v>
      </c>
      <c r="AO1081" s="29">
        <v>235</v>
      </c>
      <c r="AP1081" s="29">
        <v>125</v>
      </c>
    </row>
    <row r="1082" spans="1:42" x14ac:dyDescent="0.35">
      <c r="A1082" s="70">
        <v>42402</v>
      </c>
      <c r="B1082" s="55">
        <v>0.40523148148148147</v>
      </c>
      <c r="C1082" s="29">
        <v>592</v>
      </c>
      <c r="D1082" s="29">
        <v>0.38479999999999998</v>
      </c>
      <c r="E1082" s="29">
        <v>14.83</v>
      </c>
      <c r="F1082" s="29">
        <v>7.97</v>
      </c>
      <c r="G1082" s="29">
        <v>4.4000000000000004</v>
      </c>
      <c r="K1082" s="257">
        <v>171</v>
      </c>
      <c r="AO1082" s="29">
        <v>235</v>
      </c>
      <c r="AP1082" s="29">
        <v>125</v>
      </c>
    </row>
    <row r="1083" spans="1:42" x14ac:dyDescent="0.35">
      <c r="A1083" s="104">
        <v>42408</v>
      </c>
      <c r="B1083" s="105">
        <v>0.41628472222222218</v>
      </c>
      <c r="C1083" s="106">
        <v>576</v>
      </c>
      <c r="D1083" s="106">
        <v>0.37440000000000001</v>
      </c>
      <c r="E1083" s="106">
        <v>12.61</v>
      </c>
      <c r="F1083" s="106">
        <v>8.08</v>
      </c>
      <c r="G1083" s="106">
        <v>4.5999999999999996</v>
      </c>
      <c r="K1083" s="257">
        <v>52</v>
      </c>
      <c r="AO1083" s="29">
        <v>235</v>
      </c>
      <c r="AP1083" s="29">
        <v>125</v>
      </c>
    </row>
    <row r="1084" spans="1:42" x14ac:dyDescent="0.35">
      <c r="A1084" s="63">
        <v>42411</v>
      </c>
      <c r="B1084" s="107">
        <v>0.40876157407407404</v>
      </c>
      <c r="C1084" s="65">
        <v>731</v>
      </c>
      <c r="D1084" s="65">
        <v>0.47520000000000001</v>
      </c>
      <c r="E1084" s="65">
        <v>14.11</v>
      </c>
      <c r="F1084" s="65">
        <v>8.16</v>
      </c>
      <c r="G1084" s="65">
        <v>0.3</v>
      </c>
      <c r="K1084" s="257">
        <v>41</v>
      </c>
      <c r="AO1084" s="29">
        <v>235</v>
      </c>
      <c r="AP1084" s="29">
        <v>125</v>
      </c>
    </row>
    <row r="1085" spans="1:42" x14ac:dyDescent="0.35">
      <c r="A1085" s="70">
        <v>42418</v>
      </c>
      <c r="B1085" s="55">
        <v>0.42346064814814816</v>
      </c>
      <c r="C1085" s="29">
        <v>655</v>
      </c>
      <c r="D1085" s="29">
        <v>0.42570000000000002</v>
      </c>
      <c r="E1085" s="29">
        <v>13.96</v>
      </c>
      <c r="F1085" s="29">
        <v>8.0500000000000007</v>
      </c>
      <c r="G1085" s="29">
        <v>3</v>
      </c>
      <c r="K1085" s="257">
        <v>30</v>
      </c>
      <c r="AO1085" s="29">
        <v>235</v>
      </c>
      <c r="AP1085" s="29">
        <v>125</v>
      </c>
    </row>
    <row r="1086" spans="1:42" x14ac:dyDescent="0.35">
      <c r="A1086" s="108">
        <v>42424</v>
      </c>
      <c r="B1086" s="109">
        <v>0.39837962962962964</v>
      </c>
      <c r="C1086" s="110">
        <v>526</v>
      </c>
      <c r="D1086" s="110">
        <v>0.34189999999999998</v>
      </c>
      <c r="E1086" s="110">
        <v>13.3</v>
      </c>
      <c r="F1086" s="110">
        <v>8.15</v>
      </c>
      <c r="G1086" s="110">
        <v>4.7</v>
      </c>
      <c r="K1086" s="36">
        <v>24192</v>
      </c>
      <c r="L1086" s="45">
        <f>AVERAGE(K1082:K1086)</f>
        <v>4897.2</v>
      </c>
      <c r="M1086" s="46">
        <f>GEOMEAN(K1082:K1086)</f>
        <v>192.53747314783374</v>
      </c>
      <c r="N1086" s="47" t="s">
        <v>191</v>
      </c>
      <c r="AO1086" s="29">
        <v>235</v>
      </c>
      <c r="AP1086" s="29">
        <v>125</v>
      </c>
    </row>
    <row r="1087" spans="1:42" x14ac:dyDescent="0.35">
      <c r="A1087" s="70">
        <v>42430</v>
      </c>
      <c r="B1087" s="51">
        <v>0.39603009259259259</v>
      </c>
      <c r="C1087" s="29">
        <v>604</v>
      </c>
      <c r="D1087" s="29">
        <v>0.3926</v>
      </c>
      <c r="E1087" s="29">
        <v>12.68</v>
      </c>
      <c r="F1087" s="29">
        <v>8.2200000000000006</v>
      </c>
      <c r="G1087" s="29">
        <v>5.8</v>
      </c>
      <c r="K1087" s="257">
        <v>30</v>
      </c>
      <c r="O1087" s="39" t="s">
        <v>115</v>
      </c>
      <c r="P1087" s="257">
        <v>65.8</v>
      </c>
      <c r="Q1087" s="39" t="s">
        <v>115</v>
      </c>
      <c r="R1087" s="39" t="s">
        <v>115</v>
      </c>
      <c r="S1087" s="39" t="s">
        <v>115</v>
      </c>
      <c r="T1087" s="39" t="s">
        <v>115</v>
      </c>
      <c r="U1087" s="39" t="s">
        <v>115</v>
      </c>
      <c r="V1087" s="39" t="s">
        <v>115</v>
      </c>
      <c r="W1087" s="39" t="s">
        <v>115</v>
      </c>
      <c r="X1087" s="257">
        <v>52.5</v>
      </c>
      <c r="Y1087" s="39" t="s">
        <v>115</v>
      </c>
      <c r="Z1087" s="264">
        <v>1.9</v>
      </c>
      <c r="AA1087" s="39" t="s">
        <v>115</v>
      </c>
      <c r="AB1087" s="264">
        <v>36.5</v>
      </c>
      <c r="AC1087" s="264">
        <v>2.1</v>
      </c>
      <c r="AD1087" s="257">
        <v>269</v>
      </c>
      <c r="AE1087" s="39" t="s">
        <v>115</v>
      </c>
      <c r="AF1087" s="257">
        <v>253</v>
      </c>
      <c r="AG1087" s="257">
        <v>23.7</v>
      </c>
      <c r="AH1087" s="257">
        <v>22500</v>
      </c>
      <c r="AI1087" s="257">
        <v>70800</v>
      </c>
      <c r="AJ1087" s="39" t="s">
        <v>115</v>
      </c>
      <c r="AK1087" s="39" t="s">
        <v>115</v>
      </c>
      <c r="AL1087" s="39" t="s">
        <v>115</v>
      </c>
      <c r="AO1087" s="29">
        <v>235</v>
      </c>
      <c r="AP1087" s="29">
        <v>125</v>
      </c>
    </row>
    <row r="1088" spans="1:42" x14ac:dyDescent="0.35">
      <c r="A1088" s="70">
        <v>42432</v>
      </c>
      <c r="B1088" s="55">
        <v>0.44240740740740742</v>
      </c>
      <c r="C1088" s="29">
        <v>586</v>
      </c>
      <c r="D1088" s="29">
        <v>0.38090000000000002</v>
      </c>
      <c r="E1088" s="29">
        <v>13.37</v>
      </c>
      <c r="F1088" s="29">
        <v>8.32</v>
      </c>
      <c r="G1088" s="29">
        <v>4.5</v>
      </c>
      <c r="K1088" s="257">
        <v>30</v>
      </c>
      <c r="AO1088" s="29">
        <v>235</v>
      </c>
      <c r="AP1088" s="29">
        <v>125</v>
      </c>
    </row>
    <row r="1089" spans="1:42" x14ac:dyDescent="0.35">
      <c r="A1089" s="70">
        <v>42443</v>
      </c>
      <c r="B1089" s="55">
        <v>0.47209490740740739</v>
      </c>
      <c r="C1089" s="29">
        <v>576</v>
      </c>
      <c r="D1089" s="29">
        <v>0.37440000000000001</v>
      </c>
      <c r="E1089" s="29">
        <v>10.97</v>
      </c>
      <c r="F1089" s="29">
        <v>8.1199999999999992</v>
      </c>
      <c r="G1089" s="29">
        <v>10.7</v>
      </c>
      <c r="K1089" s="54">
        <v>110</v>
      </c>
      <c r="AO1089" s="29">
        <v>235</v>
      </c>
      <c r="AP1089" s="29">
        <v>125</v>
      </c>
    </row>
    <row r="1090" spans="1:42" x14ac:dyDescent="0.35">
      <c r="A1090" s="111">
        <v>42453</v>
      </c>
      <c r="B1090" s="112">
        <v>0.42762731481481481</v>
      </c>
      <c r="C1090" s="113">
        <v>613</v>
      </c>
      <c r="D1090" s="113">
        <v>0.39839999999999998</v>
      </c>
      <c r="E1090" s="113">
        <v>10.15</v>
      </c>
      <c r="F1090" s="113">
        <v>7.91</v>
      </c>
      <c r="G1090" s="113">
        <v>12.2</v>
      </c>
      <c r="K1090" s="54">
        <v>30</v>
      </c>
      <c r="AO1090" s="29">
        <v>235</v>
      </c>
      <c r="AP1090" s="29">
        <v>125</v>
      </c>
    </row>
    <row r="1091" spans="1:42" x14ac:dyDescent="0.35">
      <c r="A1091" s="70">
        <v>42458</v>
      </c>
      <c r="B1091" s="55">
        <v>0.4181597222222222</v>
      </c>
      <c r="C1091" s="29">
        <v>563</v>
      </c>
      <c r="D1091" s="29">
        <v>0.36599999999999999</v>
      </c>
      <c r="E1091" s="29">
        <v>12.57</v>
      </c>
      <c r="F1091" s="29">
        <v>8.15</v>
      </c>
      <c r="G1091" s="29">
        <v>10.199999999999999</v>
      </c>
      <c r="K1091" s="257">
        <v>107</v>
      </c>
      <c r="L1091" s="45">
        <f>AVERAGE(K1087:K1091)</f>
        <v>61.4</v>
      </c>
      <c r="M1091" s="46">
        <f>GEOMEAN(K1087:K1091)</f>
        <v>50.168145277077898</v>
      </c>
      <c r="N1091" s="47" t="s">
        <v>192</v>
      </c>
      <c r="AO1091" s="29">
        <v>235</v>
      </c>
      <c r="AP1091" s="29">
        <v>125</v>
      </c>
    </row>
    <row r="1092" spans="1:42" x14ac:dyDescent="0.35">
      <c r="A1092" s="114">
        <v>42464</v>
      </c>
      <c r="B1092" s="115">
        <v>0.44228009259259254</v>
      </c>
      <c r="C1092" s="116">
        <v>590</v>
      </c>
      <c r="D1092" s="116">
        <v>0.38350000000000001</v>
      </c>
      <c r="E1092" s="116">
        <v>11.06</v>
      </c>
      <c r="F1092" s="116">
        <v>8</v>
      </c>
      <c r="G1092" s="116">
        <v>10.4</v>
      </c>
      <c r="K1092" s="257">
        <v>97</v>
      </c>
      <c r="AO1092" s="29">
        <v>235</v>
      </c>
      <c r="AP1092" s="29">
        <v>125</v>
      </c>
    </row>
    <row r="1093" spans="1:42" x14ac:dyDescent="0.35">
      <c r="A1093" s="114">
        <v>42467</v>
      </c>
      <c r="B1093" s="117">
        <v>0.42685185185185182</v>
      </c>
      <c r="C1093" s="116">
        <v>614</v>
      </c>
      <c r="D1093" s="116">
        <v>0.39910000000000001</v>
      </c>
      <c r="E1093" s="116">
        <v>11.83</v>
      </c>
      <c r="F1093" s="116">
        <v>8.1300000000000008</v>
      </c>
      <c r="G1093" s="116">
        <v>9.5</v>
      </c>
      <c r="K1093" s="54">
        <v>160</v>
      </c>
      <c r="AO1093" s="29">
        <v>235</v>
      </c>
      <c r="AP1093" s="29">
        <v>125</v>
      </c>
    </row>
    <row r="1094" spans="1:42" x14ac:dyDescent="0.35">
      <c r="A1094" s="70">
        <v>42471</v>
      </c>
      <c r="B1094" s="58">
        <v>0.4406018518518518</v>
      </c>
      <c r="C1094" s="29">
        <v>529</v>
      </c>
      <c r="D1094" s="29">
        <v>0.34379999999999999</v>
      </c>
      <c r="E1094" s="29">
        <v>11.39</v>
      </c>
      <c r="F1094" s="29">
        <v>7.88</v>
      </c>
      <c r="G1094" s="29">
        <v>9.8000000000000007</v>
      </c>
      <c r="K1094" s="36">
        <v>24192</v>
      </c>
      <c r="AO1094" s="29">
        <v>235</v>
      </c>
      <c r="AP1094" s="29">
        <v>125</v>
      </c>
    </row>
    <row r="1095" spans="1:42" x14ac:dyDescent="0.35">
      <c r="A1095" s="70">
        <v>42473</v>
      </c>
      <c r="B1095" s="55">
        <v>0.40721064814814811</v>
      </c>
      <c r="C1095" s="29">
        <v>527</v>
      </c>
      <c r="D1095" s="29">
        <v>0.34250000000000003</v>
      </c>
      <c r="E1095" s="29">
        <v>10.74</v>
      </c>
      <c r="F1095" s="29">
        <v>8.1199999999999992</v>
      </c>
      <c r="G1095" s="29">
        <v>9</v>
      </c>
      <c r="K1095" s="54">
        <v>155</v>
      </c>
      <c r="AO1095" s="29">
        <v>235</v>
      </c>
      <c r="AP1095" s="29">
        <v>125</v>
      </c>
    </row>
    <row r="1096" spans="1:42" x14ac:dyDescent="0.35">
      <c r="A1096" s="70">
        <v>42485</v>
      </c>
      <c r="B1096" s="55">
        <v>0.46202546296296299</v>
      </c>
      <c r="C1096" s="29">
        <v>560</v>
      </c>
      <c r="D1096" s="29">
        <v>0.36399999999999999</v>
      </c>
      <c r="E1096" s="29">
        <v>8.6999999999999993</v>
      </c>
      <c r="F1096" s="29">
        <v>8.11</v>
      </c>
      <c r="G1096" s="29">
        <v>17.600000000000001</v>
      </c>
      <c r="K1096" s="257">
        <v>86</v>
      </c>
      <c r="L1096" s="45">
        <f>AVERAGE(K1092:K1096)</f>
        <v>4938</v>
      </c>
      <c r="M1096" s="46">
        <f>GEOMEAN(K1092:K1096)</f>
        <v>346.64004150882204</v>
      </c>
      <c r="N1096" s="47" t="s">
        <v>193</v>
      </c>
      <c r="AO1096" s="29">
        <v>235</v>
      </c>
      <c r="AP1096" s="29">
        <v>125</v>
      </c>
    </row>
    <row r="1097" spans="1:42" x14ac:dyDescent="0.35">
      <c r="A1097" s="118">
        <v>42506</v>
      </c>
      <c r="B1097" s="119">
        <v>0.41532407407407407</v>
      </c>
      <c r="C1097" s="120">
        <v>517</v>
      </c>
      <c r="D1097" s="120">
        <v>0.33610000000000001</v>
      </c>
      <c r="E1097" s="120">
        <v>9.48</v>
      </c>
      <c r="F1097" s="120">
        <v>7.86</v>
      </c>
      <c r="G1097" s="120">
        <v>14</v>
      </c>
      <c r="K1097" s="54">
        <v>134</v>
      </c>
      <c r="AO1097" s="29">
        <v>235</v>
      </c>
      <c r="AP1097" s="29">
        <v>125</v>
      </c>
    </row>
    <row r="1098" spans="1:42" x14ac:dyDescent="0.35">
      <c r="A1098" s="118">
        <v>42508</v>
      </c>
      <c r="B1098" s="119">
        <v>0.3933680555555556</v>
      </c>
      <c r="C1098" s="120">
        <v>580</v>
      </c>
      <c r="D1098" s="120">
        <v>0.377</v>
      </c>
      <c r="E1098" s="120">
        <v>8.35</v>
      </c>
      <c r="F1098" s="120">
        <v>7.79</v>
      </c>
      <c r="G1098" s="120">
        <v>15</v>
      </c>
      <c r="K1098" s="54">
        <v>86</v>
      </c>
      <c r="AO1098" s="29">
        <v>235</v>
      </c>
      <c r="AP1098" s="29">
        <v>125</v>
      </c>
    </row>
    <row r="1099" spans="1:42" x14ac:dyDescent="0.35">
      <c r="A1099" s="70">
        <v>42513</v>
      </c>
      <c r="B1099" s="58">
        <v>0.41825231481481479</v>
      </c>
      <c r="C1099" s="29">
        <v>587</v>
      </c>
      <c r="D1099" s="29">
        <v>0.38350000000000001</v>
      </c>
      <c r="E1099" s="29">
        <v>8.6199999999999992</v>
      </c>
      <c r="F1099" s="29">
        <v>7.86</v>
      </c>
      <c r="G1099" s="29">
        <v>17.8</v>
      </c>
      <c r="K1099" s="54">
        <v>246</v>
      </c>
      <c r="AO1099" s="29">
        <v>235</v>
      </c>
      <c r="AP1099" s="29">
        <v>125</v>
      </c>
    </row>
    <row r="1100" spans="1:42" x14ac:dyDescent="0.35">
      <c r="A1100" s="70">
        <v>42515</v>
      </c>
      <c r="B1100" s="55">
        <v>0.40505787037037039</v>
      </c>
      <c r="C1100" s="29">
        <v>590</v>
      </c>
      <c r="D1100" s="29">
        <v>0.38350000000000001</v>
      </c>
      <c r="E1100" s="29">
        <v>7.57</v>
      </c>
      <c r="F1100" s="29">
        <v>7.97</v>
      </c>
      <c r="G1100" s="29">
        <v>20.3</v>
      </c>
      <c r="K1100" s="54">
        <v>199</v>
      </c>
      <c r="AO1100" s="29">
        <v>235</v>
      </c>
      <c r="AP1100" s="29">
        <v>125</v>
      </c>
    </row>
    <row r="1101" spans="1:42" x14ac:dyDescent="0.35">
      <c r="A1101" s="70">
        <v>42521</v>
      </c>
      <c r="B1101" s="58">
        <v>0.44898148148148148</v>
      </c>
      <c r="C1101" s="29">
        <v>616</v>
      </c>
      <c r="D1101" s="29">
        <v>0.40300000000000002</v>
      </c>
      <c r="E1101" s="29">
        <v>6.9</v>
      </c>
      <c r="F1101" s="29">
        <v>7.75</v>
      </c>
      <c r="G1101" s="29">
        <v>22.3</v>
      </c>
      <c r="K1101" s="54">
        <v>135</v>
      </c>
      <c r="L1101" s="45">
        <f>AVERAGE(K1097:K1101)</f>
        <v>160</v>
      </c>
      <c r="M1101" s="46">
        <f>GEOMEAN(K1097:K1101)</f>
        <v>150.08767855967091</v>
      </c>
      <c r="N1101" s="47" t="s">
        <v>194</v>
      </c>
      <c r="AO1101" s="29">
        <v>235</v>
      </c>
      <c r="AP1101" s="29">
        <v>125</v>
      </c>
    </row>
    <row r="1102" spans="1:42" x14ac:dyDescent="0.35">
      <c r="A1102" s="121">
        <v>42528</v>
      </c>
      <c r="B1102" s="122">
        <v>0.3778009259259259</v>
      </c>
      <c r="C1102" s="123">
        <v>562</v>
      </c>
      <c r="D1102" s="123">
        <v>0.36399999999999999</v>
      </c>
      <c r="E1102" s="123">
        <v>6.29</v>
      </c>
      <c r="F1102" s="123">
        <v>7.77</v>
      </c>
      <c r="G1102" s="123">
        <v>21.9</v>
      </c>
      <c r="K1102" s="54">
        <v>546</v>
      </c>
      <c r="AO1102" s="29">
        <v>235</v>
      </c>
      <c r="AP1102" s="29">
        <v>125</v>
      </c>
    </row>
    <row r="1103" spans="1:42" x14ac:dyDescent="0.35">
      <c r="A1103" s="121">
        <v>42530</v>
      </c>
      <c r="B1103" s="122">
        <v>0.40159722222222222</v>
      </c>
      <c r="C1103" s="123">
        <v>591</v>
      </c>
      <c r="D1103" s="123">
        <v>0.38350000000000001</v>
      </c>
      <c r="E1103" s="123">
        <v>6.22</v>
      </c>
      <c r="F1103" s="123">
        <v>7.79</v>
      </c>
      <c r="G1103" s="123">
        <v>20.8</v>
      </c>
      <c r="K1103" s="54">
        <v>314</v>
      </c>
      <c r="AO1103" s="29">
        <v>235</v>
      </c>
      <c r="AP1103" s="29">
        <v>125</v>
      </c>
    </row>
    <row r="1104" spans="1:42" x14ac:dyDescent="0.35">
      <c r="A1104" s="70">
        <v>42534</v>
      </c>
      <c r="B1104" s="55">
        <v>0.40995370370370371</v>
      </c>
      <c r="C1104" s="29">
        <v>569</v>
      </c>
      <c r="D1104" s="29">
        <v>0.3705</v>
      </c>
      <c r="E1104" s="29">
        <v>7.19</v>
      </c>
      <c r="F1104" s="29">
        <v>7.86</v>
      </c>
      <c r="G1104" s="29">
        <v>23.8</v>
      </c>
      <c r="K1104" s="54">
        <v>160</v>
      </c>
      <c r="AO1104" s="29">
        <v>235</v>
      </c>
      <c r="AP1104" s="29">
        <v>125</v>
      </c>
    </row>
    <row r="1105" spans="1:42" x14ac:dyDescent="0.35">
      <c r="A1105" s="124">
        <v>42541</v>
      </c>
      <c r="B1105" s="125">
        <v>0.43574074074074076</v>
      </c>
      <c r="C1105" s="126">
        <v>595</v>
      </c>
      <c r="D1105" s="126">
        <v>0.39</v>
      </c>
      <c r="E1105" s="126">
        <v>5.35</v>
      </c>
      <c r="F1105" s="126">
        <v>7.69</v>
      </c>
      <c r="G1105" s="126">
        <v>24.8</v>
      </c>
      <c r="K1105" s="54">
        <v>860</v>
      </c>
      <c r="AO1105" s="29">
        <v>235</v>
      </c>
      <c r="AP1105" s="29">
        <v>125</v>
      </c>
    </row>
    <row r="1106" spans="1:42" x14ac:dyDescent="0.35">
      <c r="A1106" s="124">
        <v>42550</v>
      </c>
      <c r="B1106" s="125">
        <v>0.40325231481481483</v>
      </c>
      <c r="C1106" s="126">
        <v>555</v>
      </c>
      <c r="D1106" s="126">
        <v>0.36399999999999999</v>
      </c>
      <c r="E1106" s="126">
        <v>5.93</v>
      </c>
      <c r="F1106" s="126">
        <v>8</v>
      </c>
      <c r="G1106" s="126">
        <v>23.1</v>
      </c>
      <c r="K1106" s="54">
        <v>299</v>
      </c>
      <c r="L1106" s="45">
        <f>AVERAGE(K1102:K1106)</f>
        <v>435.8</v>
      </c>
      <c r="M1106" s="46">
        <f>GEOMEAN(K1102:K1106)</f>
        <v>371.26360945329009</v>
      </c>
      <c r="N1106" s="47" t="s">
        <v>195</v>
      </c>
      <c r="AO1106" s="29">
        <v>235</v>
      </c>
      <c r="AP1106" s="29">
        <v>125</v>
      </c>
    </row>
    <row r="1107" spans="1:42" x14ac:dyDescent="0.35">
      <c r="A1107" s="70">
        <v>42557</v>
      </c>
      <c r="B1107" s="55">
        <v>0.41410879629629632</v>
      </c>
      <c r="C1107" s="29">
        <v>476</v>
      </c>
      <c r="D1107" s="29">
        <v>0.30940000000000001</v>
      </c>
      <c r="E1107" s="29">
        <v>6.87</v>
      </c>
      <c r="F1107" s="29">
        <v>7.74</v>
      </c>
      <c r="G1107" s="29">
        <v>22.8</v>
      </c>
      <c r="K1107" s="36">
        <v>24192</v>
      </c>
      <c r="AO1107" s="29">
        <v>235</v>
      </c>
      <c r="AP1107" s="29">
        <v>125</v>
      </c>
    </row>
    <row r="1108" spans="1:42" x14ac:dyDescent="0.35">
      <c r="A1108" s="70">
        <v>42562</v>
      </c>
      <c r="B1108" s="55">
        <v>0.45488425925925924</v>
      </c>
      <c r="C1108" s="29">
        <v>560</v>
      </c>
      <c r="D1108" s="29">
        <v>0.36399999999999999</v>
      </c>
      <c r="E1108" s="29">
        <v>6.23</v>
      </c>
      <c r="F1108" s="29">
        <v>7.88</v>
      </c>
      <c r="G1108" s="29">
        <v>23.5</v>
      </c>
      <c r="K1108" s="257">
        <v>605</v>
      </c>
      <c r="AO1108" s="29">
        <v>235</v>
      </c>
      <c r="AP1108" s="29">
        <v>125</v>
      </c>
    </row>
    <row r="1109" spans="1:42" x14ac:dyDescent="0.35">
      <c r="A1109" s="127">
        <v>42572</v>
      </c>
      <c r="B1109" s="128">
        <v>0.37452546296296302</v>
      </c>
      <c r="C1109" s="129">
        <v>507</v>
      </c>
      <c r="D1109" s="129">
        <v>0.33150000000000002</v>
      </c>
      <c r="E1109" s="129">
        <v>5.8</v>
      </c>
      <c r="F1109" s="129">
        <v>7.88</v>
      </c>
      <c r="G1109" s="129">
        <v>26.1</v>
      </c>
      <c r="K1109" s="54">
        <v>426</v>
      </c>
      <c r="AO1109" s="29">
        <v>235</v>
      </c>
      <c r="AP1109" s="29">
        <v>125</v>
      </c>
    </row>
    <row r="1110" spans="1:42" x14ac:dyDescent="0.35">
      <c r="A1110" s="70">
        <v>42577</v>
      </c>
      <c r="B1110" s="55">
        <v>0.41806712962962966</v>
      </c>
      <c r="C1110" s="29">
        <v>544</v>
      </c>
      <c r="D1110" s="29">
        <v>0.35099999999999998</v>
      </c>
      <c r="E1110" s="29">
        <v>6.19</v>
      </c>
      <c r="F1110" s="29">
        <v>7.67</v>
      </c>
      <c r="G1110" s="29">
        <v>25.7</v>
      </c>
      <c r="K1110" s="54">
        <v>324</v>
      </c>
      <c r="AO1110" s="29">
        <v>235</v>
      </c>
      <c r="AP1110" s="29">
        <v>125</v>
      </c>
    </row>
    <row r="1111" spans="1:42" x14ac:dyDescent="0.35">
      <c r="A1111" s="70">
        <v>42578</v>
      </c>
      <c r="B1111" s="55">
        <v>0.42702546296296301</v>
      </c>
      <c r="C1111" s="29">
        <v>585</v>
      </c>
      <c r="D1111" s="29">
        <v>0.38350000000000001</v>
      </c>
      <c r="E1111" s="29">
        <v>6.16</v>
      </c>
      <c r="F1111" s="29">
        <v>7.61</v>
      </c>
      <c r="G1111" s="29">
        <v>24.5</v>
      </c>
      <c r="K1111" s="54">
        <v>327</v>
      </c>
      <c r="L1111" s="45">
        <f>AVERAGE(K1107:K1111)</f>
        <v>5174.8</v>
      </c>
      <c r="M1111" s="46">
        <f>GEOMEAN(K1107:K1111)</f>
        <v>920.41969293499767</v>
      </c>
      <c r="N1111" s="47" t="s">
        <v>196</v>
      </c>
      <c r="O1111" s="257">
        <v>2.4</v>
      </c>
      <c r="P1111" s="257">
        <v>75.400000000000006</v>
      </c>
      <c r="Q1111" s="39" t="s">
        <v>115</v>
      </c>
      <c r="R1111" s="39" t="s">
        <v>115</v>
      </c>
      <c r="S1111" s="39" t="s">
        <v>115</v>
      </c>
      <c r="T1111" s="39" t="s">
        <v>115</v>
      </c>
      <c r="U1111" s="39" t="s">
        <v>115</v>
      </c>
      <c r="V1111" s="39" t="s">
        <v>112</v>
      </c>
      <c r="W1111" s="39" t="s">
        <v>115</v>
      </c>
      <c r="X1111" s="257">
        <v>52.5</v>
      </c>
      <c r="Y1111" s="264">
        <v>0.48</v>
      </c>
      <c r="Z1111" s="264">
        <v>0.77</v>
      </c>
      <c r="AA1111" s="264">
        <v>0.36</v>
      </c>
      <c r="AB1111" s="264">
        <v>34.5</v>
      </c>
      <c r="AC1111" s="39" t="s">
        <v>115</v>
      </c>
      <c r="AD1111" s="257">
        <v>237</v>
      </c>
      <c r="AE1111" s="39" t="s">
        <v>115</v>
      </c>
      <c r="AF1111" s="257">
        <v>223</v>
      </c>
      <c r="AG1111" s="257">
        <v>40.700000000000003</v>
      </c>
      <c r="AH1111" s="257">
        <v>23300</v>
      </c>
      <c r="AI1111" s="257">
        <v>56400</v>
      </c>
      <c r="AJ1111" s="257">
        <v>3.3</v>
      </c>
      <c r="AK1111" s="39" t="s">
        <v>115</v>
      </c>
      <c r="AL1111" s="39" t="s">
        <v>115</v>
      </c>
      <c r="AO1111" s="29">
        <v>235</v>
      </c>
      <c r="AP1111" s="29">
        <v>125</v>
      </c>
    </row>
    <row r="1112" spans="1:42" x14ac:dyDescent="0.35">
      <c r="A1112" s="130">
        <v>42583</v>
      </c>
      <c r="B1112" s="131">
        <v>0.42291666666666666</v>
      </c>
      <c r="C1112" s="132">
        <v>523</v>
      </c>
      <c r="D1112" s="132">
        <v>0.33800000000000002</v>
      </c>
      <c r="E1112" s="132">
        <v>6.41</v>
      </c>
      <c r="F1112" s="132">
        <v>7.78</v>
      </c>
      <c r="G1112" s="132">
        <v>24.4</v>
      </c>
      <c r="K1112" s="54">
        <v>860</v>
      </c>
      <c r="AO1112" s="29">
        <v>235</v>
      </c>
      <c r="AP1112" s="29">
        <v>125</v>
      </c>
    </row>
    <row r="1113" spans="1:42" x14ac:dyDescent="0.35">
      <c r="A1113" s="133">
        <v>42585</v>
      </c>
      <c r="B1113" s="134">
        <v>0.42744212962962963</v>
      </c>
      <c r="C1113" s="135">
        <v>572</v>
      </c>
      <c r="D1113" s="135">
        <v>0.3705</v>
      </c>
      <c r="E1113" s="135">
        <v>6.13</v>
      </c>
      <c r="F1113" s="135">
        <v>7.98</v>
      </c>
      <c r="G1113" s="135">
        <v>25.1</v>
      </c>
      <c r="K1113" s="54">
        <v>521</v>
      </c>
      <c r="AO1113" s="29">
        <v>235</v>
      </c>
      <c r="AP1113" s="29">
        <v>125</v>
      </c>
    </row>
    <row r="1114" spans="1:42" x14ac:dyDescent="0.35">
      <c r="A1114" s="133">
        <v>42586</v>
      </c>
      <c r="B1114" s="134">
        <v>0.39609953703703704</v>
      </c>
      <c r="C1114" s="135">
        <v>566</v>
      </c>
      <c r="D1114" s="135">
        <v>0.3705</v>
      </c>
      <c r="E1114" s="135">
        <v>6.18</v>
      </c>
      <c r="F1114" s="135">
        <v>7.75</v>
      </c>
      <c r="G1114" s="135">
        <v>25.4</v>
      </c>
      <c r="K1114" s="54">
        <v>259</v>
      </c>
      <c r="AO1114" s="29">
        <v>235</v>
      </c>
      <c r="AP1114" s="29">
        <v>125</v>
      </c>
    </row>
    <row r="1115" spans="1:42" x14ac:dyDescent="0.35">
      <c r="A1115" s="136">
        <v>42598</v>
      </c>
      <c r="B1115" s="137">
        <v>0.4642013888888889</v>
      </c>
      <c r="C1115" s="138">
        <v>424.4</v>
      </c>
      <c r="D1115" s="138">
        <v>0.27560000000000001</v>
      </c>
      <c r="E1115" s="138">
        <v>7.26</v>
      </c>
      <c r="F1115" s="138">
        <v>8.0500000000000007</v>
      </c>
      <c r="G1115" s="138">
        <v>24.3</v>
      </c>
      <c r="K1115" s="54">
        <v>4106</v>
      </c>
      <c r="AO1115" s="29">
        <v>235</v>
      </c>
      <c r="AP1115" s="29">
        <v>125</v>
      </c>
    </row>
    <row r="1116" spans="1:42" x14ac:dyDescent="0.35">
      <c r="A1116" s="136">
        <v>42600</v>
      </c>
      <c r="B1116" s="137">
        <v>0.39782407407407411</v>
      </c>
      <c r="C1116" s="138">
        <v>507</v>
      </c>
      <c r="D1116" s="138">
        <v>0.33150000000000002</v>
      </c>
      <c r="E1116" s="138">
        <v>6.74</v>
      </c>
      <c r="F1116" s="138">
        <v>7.95</v>
      </c>
      <c r="G1116" s="138">
        <v>24.7</v>
      </c>
      <c r="K1116" s="54">
        <v>384</v>
      </c>
      <c r="L1116" s="45">
        <f>AVERAGE(K1112:K1116)</f>
        <v>1226</v>
      </c>
      <c r="M1116" s="46">
        <f>GEOMEAN(K1112:K1116)</f>
        <v>711.99545543344675</v>
      </c>
      <c r="N1116" s="47" t="s">
        <v>197</v>
      </c>
      <c r="AO1116" s="29">
        <v>235</v>
      </c>
      <c r="AP1116" s="29">
        <v>125</v>
      </c>
    </row>
    <row r="1117" spans="1:42" x14ac:dyDescent="0.35">
      <c r="A1117" s="139">
        <v>42628</v>
      </c>
      <c r="B1117" s="140">
        <v>0.47142361111111114</v>
      </c>
      <c r="C1117" s="141">
        <v>601</v>
      </c>
      <c r="D1117" s="141">
        <v>0.39</v>
      </c>
      <c r="E1117" s="141">
        <v>6.97</v>
      </c>
      <c r="F1117" s="141">
        <v>7.78</v>
      </c>
      <c r="G1117" s="141">
        <v>21.4</v>
      </c>
      <c r="K1117" s="54">
        <v>110</v>
      </c>
      <c r="AO1117" s="29">
        <v>235</v>
      </c>
      <c r="AP1117" s="29">
        <v>125</v>
      </c>
    </row>
    <row r="1118" spans="1:42" x14ac:dyDescent="0.35">
      <c r="A1118" s="139">
        <v>42628</v>
      </c>
      <c r="B1118" s="140">
        <v>0.46228009259259256</v>
      </c>
      <c r="C1118" s="141">
        <v>604</v>
      </c>
      <c r="D1118" s="141">
        <v>0.39</v>
      </c>
      <c r="E1118" s="141">
        <v>7.07</v>
      </c>
      <c r="F1118" s="141">
        <v>7.56</v>
      </c>
      <c r="G1118" s="141">
        <v>21.4</v>
      </c>
      <c r="K1118" s="54">
        <v>216</v>
      </c>
      <c r="AO1118" s="29">
        <v>235</v>
      </c>
      <c r="AP1118" s="29">
        <v>125</v>
      </c>
    </row>
    <row r="1119" spans="1:42" x14ac:dyDescent="0.35">
      <c r="A1119" s="70">
        <v>42634</v>
      </c>
      <c r="B1119" s="58">
        <v>0.40902777777777777</v>
      </c>
      <c r="C1119" s="29">
        <v>544</v>
      </c>
      <c r="D1119" s="29">
        <v>0.35099999999999998</v>
      </c>
      <c r="E1119" s="29">
        <v>7.18</v>
      </c>
      <c r="F1119" s="29">
        <v>7.79</v>
      </c>
      <c r="G1119" s="29">
        <v>22.2</v>
      </c>
      <c r="K1119" s="54">
        <v>269</v>
      </c>
      <c r="AO1119" s="29">
        <v>235</v>
      </c>
      <c r="AP1119" s="29">
        <v>125</v>
      </c>
    </row>
    <row r="1120" spans="1:42" x14ac:dyDescent="0.35">
      <c r="A1120" s="142">
        <v>42640</v>
      </c>
      <c r="B1120" s="143">
        <v>0.46275462962962965</v>
      </c>
      <c r="C1120" s="144">
        <v>495.2</v>
      </c>
      <c r="D1120" s="144">
        <v>0.32169999999999999</v>
      </c>
      <c r="E1120" s="144">
        <v>6.59</v>
      </c>
      <c r="F1120" s="144">
        <v>7.87</v>
      </c>
      <c r="G1120" s="144">
        <v>19.899999999999999</v>
      </c>
      <c r="K1120" s="257">
        <v>1076</v>
      </c>
      <c r="AO1120" s="29">
        <v>235</v>
      </c>
      <c r="AP1120" s="29">
        <v>125</v>
      </c>
    </row>
    <row r="1121" spans="1:42" x14ac:dyDescent="0.35">
      <c r="A1121" s="142">
        <v>42642</v>
      </c>
      <c r="B1121" s="143">
        <v>0.39221064814814816</v>
      </c>
      <c r="C1121" s="144">
        <v>514</v>
      </c>
      <c r="D1121" s="144">
        <v>0.33410000000000001</v>
      </c>
      <c r="E1121" s="144">
        <v>7.8</v>
      </c>
      <c r="F1121" s="144">
        <v>7.95</v>
      </c>
      <c r="G1121" s="144">
        <v>18.8</v>
      </c>
      <c r="K1121" s="257">
        <v>488</v>
      </c>
      <c r="L1121" s="45">
        <f>AVERAGE(K1117:K1121)</f>
        <v>431.8</v>
      </c>
      <c r="M1121" s="46">
        <f>GEOMEAN(K1117:K1121)</f>
        <v>320.0119247459852</v>
      </c>
      <c r="N1121" s="47" t="s">
        <v>198</v>
      </c>
      <c r="AO1121" s="29">
        <v>235</v>
      </c>
      <c r="AP1121" s="29">
        <v>125</v>
      </c>
    </row>
    <row r="1122" spans="1:42" x14ac:dyDescent="0.35">
      <c r="A1122" s="70">
        <v>42647</v>
      </c>
      <c r="B1122" s="55">
        <v>0.47063657407407405</v>
      </c>
      <c r="C1122" s="29">
        <v>537</v>
      </c>
      <c r="D1122" s="29">
        <v>0.34899999999999998</v>
      </c>
      <c r="E1122" s="29">
        <v>8.66</v>
      </c>
      <c r="F1122" s="29">
        <v>8.1999999999999993</v>
      </c>
      <c r="G1122" s="29">
        <v>19.2</v>
      </c>
      <c r="K1122" s="54">
        <v>86</v>
      </c>
      <c r="O1122" s="257">
        <v>2.2000000000000002</v>
      </c>
      <c r="P1122" s="257">
        <v>69.599999999999994</v>
      </c>
      <c r="Q1122" s="39" t="s">
        <v>115</v>
      </c>
      <c r="R1122" s="39" t="s">
        <v>115</v>
      </c>
      <c r="S1122" s="39" t="s">
        <v>115</v>
      </c>
      <c r="T1122" s="39" t="s">
        <v>115</v>
      </c>
      <c r="U1122" s="39" t="s">
        <v>115</v>
      </c>
      <c r="V1122" s="39" t="s">
        <v>112</v>
      </c>
      <c r="W1122" s="39" t="s">
        <v>115</v>
      </c>
      <c r="X1122" s="257">
        <v>41.6</v>
      </c>
      <c r="Y1122" s="39" t="s">
        <v>115</v>
      </c>
      <c r="Z1122" s="264">
        <v>0.8</v>
      </c>
      <c r="AA1122" s="264">
        <v>0.4</v>
      </c>
      <c r="AB1122" s="264">
        <v>29.2</v>
      </c>
      <c r="AC1122" s="39" t="s">
        <v>115</v>
      </c>
      <c r="AD1122" s="257">
        <v>221</v>
      </c>
      <c r="AE1122" s="39" t="s">
        <v>115</v>
      </c>
      <c r="AF1122" s="257">
        <v>335</v>
      </c>
      <c r="AG1122" s="257">
        <v>43.5</v>
      </c>
      <c r="AH1122" s="257">
        <v>22300</v>
      </c>
      <c r="AI1122" s="257">
        <v>51600</v>
      </c>
      <c r="AJ1122" s="257">
        <v>3</v>
      </c>
      <c r="AK1122" s="39" t="s">
        <v>115</v>
      </c>
      <c r="AL1122" s="39" t="s">
        <v>115</v>
      </c>
      <c r="AO1122" s="29">
        <v>235</v>
      </c>
      <c r="AP1122" s="29">
        <v>125</v>
      </c>
    </row>
    <row r="1123" spans="1:42" x14ac:dyDescent="0.35">
      <c r="A1123" s="145">
        <v>42653</v>
      </c>
      <c r="B1123" s="146">
        <v>0.40875</v>
      </c>
      <c r="C1123" s="147">
        <v>558</v>
      </c>
      <c r="D1123" s="147">
        <v>0.36270000000000002</v>
      </c>
      <c r="E1123" s="147">
        <v>9.4700000000000006</v>
      </c>
      <c r="F1123" s="147">
        <v>8.0500000000000007</v>
      </c>
      <c r="G1123" s="147">
        <v>16</v>
      </c>
      <c r="K1123" s="54">
        <v>132</v>
      </c>
      <c r="AO1123" s="29">
        <v>235</v>
      </c>
      <c r="AP1123" s="29">
        <v>125</v>
      </c>
    </row>
    <row r="1124" spans="1:42" x14ac:dyDescent="0.35">
      <c r="A1124" s="70">
        <v>42662</v>
      </c>
      <c r="B1124" s="55">
        <v>0.40887731481481482</v>
      </c>
      <c r="C1124" s="29">
        <v>589</v>
      </c>
      <c r="D1124" s="29">
        <v>0.38350000000000001</v>
      </c>
      <c r="E1124" s="29">
        <v>8.17</v>
      </c>
      <c r="F1124" s="29">
        <v>8.09</v>
      </c>
      <c r="G1124" s="29">
        <v>18.3</v>
      </c>
      <c r="K1124" s="54">
        <v>368</v>
      </c>
      <c r="AO1124" s="29">
        <v>235</v>
      </c>
      <c r="AP1124" s="29">
        <v>125</v>
      </c>
    </row>
    <row r="1125" spans="1:42" x14ac:dyDescent="0.35">
      <c r="A1125" s="148">
        <v>42667</v>
      </c>
      <c r="B1125" s="149">
        <v>0.42752314814814812</v>
      </c>
      <c r="C1125" s="150">
        <v>512</v>
      </c>
      <c r="D1125" s="150">
        <v>0.33279999999999998</v>
      </c>
      <c r="E1125" s="150">
        <v>9.11</v>
      </c>
      <c r="F1125" s="150">
        <v>8.16</v>
      </c>
      <c r="G1125" s="150">
        <v>15.2</v>
      </c>
      <c r="K1125" s="54">
        <v>712</v>
      </c>
      <c r="AO1125" s="29">
        <v>235</v>
      </c>
      <c r="AP1125" s="29">
        <v>125</v>
      </c>
    </row>
    <row r="1126" spans="1:42" x14ac:dyDescent="0.35">
      <c r="A1126" s="148">
        <v>42670</v>
      </c>
      <c r="B1126" s="149">
        <v>0.42739583333333336</v>
      </c>
      <c r="C1126" s="150">
        <v>563</v>
      </c>
      <c r="D1126" s="150">
        <v>0.36599999999999999</v>
      </c>
      <c r="E1126" s="150">
        <v>8.9600000000000009</v>
      </c>
      <c r="F1126" s="150">
        <v>7.93</v>
      </c>
      <c r="G1126" s="150">
        <v>14.7</v>
      </c>
      <c r="K1126" s="54">
        <v>246</v>
      </c>
      <c r="L1126" s="45">
        <f>AVERAGE(K1122:K1126)</f>
        <v>308.8</v>
      </c>
      <c r="M1126" s="46">
        <f>GEOMEAN(K1122:K1126)</f>
        <v>235.97557900303951</v>
      </c>
      <c r="N1126" s="47" t="s">
        <v>199</v>
      </c>
      <c r="AO1126" s="29">
        <v>235</v>
      </c>
      <c r="AP1126" s="29">
        <v>125</v>
      </c>
    </row>
    <row r="1127" spans="1:42" x14ac:dyDescent="0.35">
      <c r="A1127" s="70">
        <v>42675</v>
      </c>
      <c r="B1127" s="55">
        <v>0.44348379629629631</v>
      </c>
      <c r="C1127" s="29">
        <v>596</v>
      </c>
      <c r="D1127" s="29">
        <v>0.38740000000000002</v>
      </c>
      <c r="E1127" s="29">
        <v>8.83</v>
      </c>
      <c r="F1127" s="29">
        <v>7.81</v>
      </c>
      <c r="G1127" s="29">
        <v>14.7</v>
      </c>
      <c r="K1127" s="54">
        <v>74</v>
      </c>
      <c r="AO1127" s="29">
        <v>235</v>
      </c>
      <c r="AP1127" s="29">
        <v>125</v>
      </c>
    </row>
    <row r="1128" spans="1:42" x14ac:dyDescent="0.35">
      <c r="A1128" s="70">
        <v>42677</v>
      </c>
      <c r="B1128" s="55">
        <v>0.43231481481481482</v>
      </c>
      <c r="C1128" s="29">
        <v>604</v>
      </c>
      <c r="D1128" s="29">
        <v>0.39</v>
      </c>
      <c r="E1128" s="29">
        <v>7.36</v>
      </c>
      <c r="F1128" s="29">
        <v>7.71</v>
      </c>
      <c r="G1128" s="29">
        <v>16.3</v>
      </c>
      <c r="K1128" s="54">
        <v>63</v>
      </c>
      <c r="AO1128" s="29">
        <v>235</v>
      </c>
      <c r="AP1128" s="29">
        <v>125</v>
      </c>
    </row>
    <row r="1129" spans="1:42" x14ac:dyDescent="0.35">
      <c r="A1129" s="151">
        <v>42681</v>
      </c>
      <c r="B1129" s="152">
        <v>0.42402777777777773</v>
      </c>
      <c r="C1129" s="153">
        <v>611</v>
      </c>
      <c r="D1129" s="153">
        <v>0.39710000000000001</v>
      </c>
      <c r="E1129" s="153">
        <v>9.41</v>
      </c>
      <c r="F1129" s="153">
        <v>7.82</v>
      </c>
      <c r="G1129" s="153">
        <v>12.6</v>
      </c>
      <c r="K1129" s="54">
        <v>30</v>
      </c>
      <c r="AO1129" s="29">
        <v>235</v>
      </c>
      <c r="AP1129" s="29">
        <v>125</v>
      </c>
    </row>
    <row r="1130" spans="1:42" x14ac:dyDescent="0.35">
      <c r="A1130" s="70">
        <v>42688</v>
      </c>
      <c r="B1130" s="55">
        <v>0.41817129629629629</v>
      </c>
      <c r="C1130" s="29">
        <v>614</v>
      </c>
      <c r="D1130" s="29">
        <v>0.39910000000000001</v>
      </c>
      <c r="E1130" s="29">
        <v>11.08</v>
      </c>
      <c r="F1130" s="29">
        <v>7.77</v>
      </c>
      <c r="G1130" s="29">
        <v>8.8000000000000007</v>
      </c>
      <c r="K1130" s="54">
        <v>51</v>
      </c>
      <c r="AO1130" s="29">
        <v>235</v>
      </c>
      <c r="AP1130" s="29">
        <v>125</v>
      </c>
    </row>
    <row r="1131" spans="1:42" x14ac:dyDescent="0.35">
      <c r="A1131" s="63">
        <v>42690</v>
      </c>
      <c r="B1131" s="55">
        <v>0.44796296296296295</v>
      </c>
      <c r="C1131" s="29">
        <v>646</v>
      </c>
      <c r="D1131" s="29">
        <v>0.4199</v>
      </c>
      <c r="E1131" s="29">
        <v>10.75</v>
      </c>
      <c r="F1131" s="29">
        <v>7.86</v>
      </c>
      <c r="G1131" s="29">
        <v>10.5</v>
      </c>
      <c r="K1131" s="257">
        <v>31</v>
      </c>
      <c r="L1131" s="45">
        <f>AVERAGE(K1127:K1131)</f>
        <v>49.8</v>
      </c>
      <c r="M1131" s="46">
        <f>GEOMEAN(K1127:K1131)</f>
        <v>46.657888267522196</v>
      </c>
      <c r="N1131" s="47" t="s">
        <v>200</v>
      </c>
      <c r="AO1131" s="29">
        <v>235</v>
      </c>
      <c r="AP1131" s="29">
        <v>125</v>
      </c>
    </row>
    <row r="1132" spans="1:42" x14ac:dyDescent="0.35">
      <c r="A1132" s="154">
        <v>42709</v>
      </c>
      <c r="B1132" s="155">
        <v>0.41368055555555555</v>
      </c>
      <c r="C1132" s="156">
        <v>601</v>
      </c>
      <c r="D1132" s="156">
        <v>0.39069999999999999</v>
      </c>
      <c r="E1132" s="156">
        <v>11.89</v>
      </c>
      <c r="F1132" s="156">
        <v>7.98</v>
      </c>
      <c r="G1132" s="156">
        <v>6.5</v>
      </c>
      <c r="K1132" s="257">
        <v>119</v>
      </c>
      <c r="AO1132" s="29">
        <v>235</v>
      </c>
      <c r="AP1132" s="29">
        <v>125</v>
      </c>
    </row>
    <row r="1133" spans="1:42" x14ac:dyDescent="0.35">
      <c r="A1133" s="154">
        <v>42712</v>
      </c>
      <c r="B1133" s="155">
        <v>0.4319560185185185</v>
      </c>
      <c r="C1133" s="156">
        <v>610</v>
      </c>
      <c r="D1133" s="156">
        <v>0.39650000000000002</v>
      </c>
      <c r="E1133" s="156">
        <v>12.57</v>
      </c>
      <c r="F1133" s="156">
        <v>7.89</v>
      </c>
      <c r="G1133" s="156">
        <v>4.2</v>
      </c>
      <c r="K1133" s="54">
        <v>31</v>
      </c>
      <c r="AO1133" s="29">
        <v>235</v>
      </c>
      <c r="AP1133" s="29">
        <v>125</v>
      </c>
    </row>
    <row r="1134" spans="1:42" x14ac:dyDescent="0.35">
      <c r="A1134" s="70">
        <v>42719</v>
      </c>
      <c r="B1134" s="55">
        <v>0.42917824074074074</v>
      </c>
      <c r="C1134" s="29">
        <v>667</v>
      </c>
      <c r="D1134" s="29">
        <v>0.4335</v>
      </c>
      <c r="E1134" s="29">
        <v>14</v>
      </c>
      <c r="F1134" s="29">
        <v>7.93</v>
      </c>
      <c r="G1134" s="29">
        <v>-0.1</v>
      </c>
      <c r="K1134" s="54">
        <v>63</v>
      </c>
      <c r="AO1134" s="29">
        <v>235</v>
      </c>
      <c r="AP1134" s="29">
        <v>125</v>
      </c>
    </row>
    <row r="1135" spans="1:42" x14ac:dyDescent="0.35">
      <c r="A1135" s="157">
        <v>42724</v>
      </c>
      <c r="B1135" s="293">
        <v>0.43299768518518517</v>
      </c>
      <c r="C1135" s="294">
        <v>721</v>
      </c>
      <c r="D1135" s="294">
        <v>0.46870000000000001</v>
      </c>
      <c r="E1135" s="294">
        <v>14.53</v>
      </c>
      <c r="F1135" s="294">
        <v>8.1199999999999992</v>
      </c>
      <c r="G1135" s="294">
        <v>0</v>
      </c>
      <c r="K1135" s="257">
        <v>52</v>
      </c>
      <c r="L1135" s="45">
        <f>AVERAGE(K1131:K1135)</f>
        <v>59.2</v>
      </c>
      <c r="M1135" s="46">
        <f>GEOMEAN(K1131:K1135)</f>
        <v>51.846906448321235</v>
      </c>
      <c r="N1135" s="47" t="s">
        <v>201</v>
      </c>
      <c r="AO1135" s="29">
        <v>235</v>
      </c>
      <c r="AP1135" s="29">
        <v>125</v>
      </c>
    </row>
    <row r="1136" spans="1:42" x14ac:dyDescent="0.35">
      <c r="A1136" s="70">
        <v>42739</v>
      </c>
      <c r="B1136" s="55">
        <v>0.41832175925925924</v>
      </c>
      <c r="C1136" s="29">
        <v>590</v>
      </c>
      <c r="D1136" s="29">
        <v>0.38350000000000001</v>
      </c>
      <c r="E1136" s="29">
        <v>12.56</v>
      </c>
      <c r="F1136" s="29">
        <v>8.0399999999999991</v>
      </c>
      <c r="G1136" s="29">
        <v>3.3</v>
      </c>
      <c r="K1136" s="257">
        <v>335</v>
      </c>
      <c r="AO1136" s="29">
        <v>235</v>
      </c>
      <c r="AP1136" s="29">
        <v>125</v>
      </c>
    </row>
    <row r="1137" spans="1:42" x14ac:dyDescent="0.35">
      <c r="A1137" s="157">
        <v>42744</v>
      </c>
      <c r="B1137" s="293">
        <v>0.41401620370370368</v>
      </c>
      <c r="C1137" s="294">
        <v>678</v>
      </c>
      <c r="D1137" s="294">
        <v>0.44069999999999998</v>
      </c>
      <c r="E1137" s="294">
        <v>14.8</v>
      </c>
      <c r="F1137" s="294">
        <v>8.59</v>
      </c>
      <c r="G1137" s="294">
        <v>0.5</v>
      </c>
      <c r="K1137" s="54">
        <v>52</v>
      </c>
      <c r="AO1137" s="29">
        <v>235</v>
      </c>
      <c r="AP1137" s="29">
        <v>125</v>
      </c>
    </row>
    <row r="1138" spans="1:42" x14ac:dyDescent="0.35">
      <c r="A1138" s="70">
        <v>42747</v>
      </c>
      <c r="B1138" s="55">
        <v>0.47241898148148148</v>
      </c>
      <c r="C1138" s="29">
        <v>671</v>
      </c>
      <c r="D1138" s="29">
        <v>0.43619999999999998</v>
      </c>
      <c r="E1138" s="29">
        <v>13.32</v>
      </c>
      <c r="F1138" s="29">
        <v>8.5299999999999994</v>
      </c>
      <c r="G1138" s="29">
        <v>5.2</v>
      </c>
      <c r="K1138" s="54">
        <v>12033</v>
      </c>
      <c r="AO1138" s="29">
        <v>235</v>
      </c>
      <c r="AP1138" s="29">
        <v>125</v>
      </c>
    </row>
    <row r="1139" spans="1:42" x14ac:dyDescent="0.35">
      <c r="A1139" s="70">
        <v>42753</v>
      </c>
      <c r="B1139" s="55">
        <v>0.4022337962962963</v>
      </c>
      <c r="C1139" s="29">
        <v>598</v>
      </c>
      <c r="D1139" s="29">
        <v>0.38869999999999999</v>
      </c>
      <c r="E1139" s="29">
        <v>13.18</v>
      </c>
      <c r="F1139" s="29">
        <v>8.07</v>
      </c>
      <c r="G1139" s="29">
        <v>4.2</v>
      </c>
      <c r="K1139" s="54">
        <v>359</v>
      </c>
      <c r="AO1139" s="29">
        <v>235</v>
      </c>
      <c r="AP1139" s="29">
        <v>125</v>
      </c>
    </row>
    <row r="1140" spans="1:42" x14ac:dyDescent="0.35">
      <c r="A1140" s="158">
        <v>42760</v>
      </c>
      <c r="B1140" s="159">
        <v>0.40454861111111112</v>
      </c>
      <c r="C1140" s="160">
        <v>553</v>
      </c>
      <c r="D1140" s="160">
        <v>0.3594</v>
      </c>
      <c r="E1140" s="160">
        <v>12.36</v>
      </c>
      <c r="F1140" s="160">
        <v>7.6</v>
      </c>
      <c r="G1140" s="160">
        <v>6.7</v>
      </c>
      <c r="K1140" s="257">
        <v>175</v>
      </c>
      <c r="L1140" s="45">
        <f>AVERAGE(K1136:K1140)</f>
        <v>2590.8000000000002</v>
      </c>
      <c r="M1140" s="46">
        <f>GEOMEAN(K1136:K1140)</f>
        <v>420.64033334459458</v>
      </c>
      <c r="N1140" s="47" t="s">
        <v>202</v>
      </c>
      <c r="AO1140" s="29">
        <v>235</v>
      </c>
      <c r="AP1140" s="29">
        <v>125</v>
      </c>
    </row>
    <row r="1141" spans="1:42" x14ac:dyDescent="0.35">
      <c r="A1141" s="70">
        <v>42766</v>
      </c>
      <c r="B1141" s="55">
        <v>0.42421296296296296</v>
      </c>
      <c r="C1141" s="29">
        <v>607</v>
      </c>
      <c r="D1141" s="29">
        <v>0.39460000000000001</v>
      </c>
      <c r="E1141" s="29">
        <v>12.99</v>
      </c>
      <c r="F1141" s="29">
        <v>7.33</v>
      </c>
      <c r="G1141" s="29">
        <v>4</v>
      </c>
      <c r="K1141" s="257">
        <v>305</v>
      </c>
      <c r="AO1141" s="29">
        <v>235</v>
      </c>
      <c r="AP1141" s="29">
        <v>125</v>
      </c>
    </row>
    <row r="1142" spans="1:42" x14ac:dyDescent="0.35">
      <c r="A1142" s="161">
        <v>42772</v>
      </c>
      <c r="B1142" s="162">
        <v>0.43846064814814811</v>
      </c>
      <c r="C1142" s="163">
        <v>624</v>
      </c>
      <c r="D1142" s="163">
        <v>0.40560000000000002</v>
      </c>
      <c r="E1142" s="163">
        <v>13.42</v>
      </c>
      <c r="F1142" s="163">
        <v>7.81</v>
      </c>
      <c r="G1142" s="163">
        <v>3.8</v>
      </c>
      <c r="K1142" s="257">
        <v>30</v>
      </c>
      <c r="AO1142" s="29">
        <v>235</v>
      </c>
      <c r="AP1142" s="29">
        <v>125</v>
      </c>
    </row>
    <row r="1143" spans="1:42" x14ac:dyDescent="0.35">
      <c r="A1143" s="70">
        <v>42780</v>
      </c>
      <c r="B1143" s="55">
        <v>0.47523148148148148</v>
      </c>
      <c r="C1143" s="29">
        <v>643</v>
      </c>
      <c r="D1143" s="29">
        <v>0.41789999999999999</v>
      </c>
      <c r="E1143" s="29">
        <v>13.89</v>
      </c>
      <c r="F1143" s="29">
        <v>8.02</v>
      </c>
      <c r="G1143" s="29">
        <v>5.4</v>
      </c>
      <c r="K1143" s="54">
        <v>108</v>
      </c>
      <c r="AO1143" s="29">
        <v>235</v>
      </c>
      <c r="AP1143" s="29">
        <v>125</v>
      </c>
    </row>
    <row r="1144" spans="1:42" x14ac:dyDescent="0.35">
      <c r="A1144" s="164">
        <v>42782</v>
      </c>
      <c r="B1144" s="165">
        <v>0.39811342592592597</v>
      </c>
      <c r="C1144" s="166">
        <v>660</v>
      </c>
      <c r="D1144" s="166">
        <v>0.42899999999999999</v>
      </c>
      <c r="E1144" s="166">
        <v>12.89</v>
      </c>
      <c r="F1144" s="166">
        <v>8.0399999999999991</v>
      </c>
      <c r="G1144" s="166">
        <v>4.8</v>
      </c>
      <c r="K1144" s="54">
        <v>20</v>
      </c>
      <c r="AO1144" s="29">
        <v>235</v>
      </c>
      <c r="AP1144" s="29">
        <v>125</v>
      </c>
    </row>
    <row r="1145" spans="1:42" x14ac:dyDescent="0.35">
      <c r="A1145" s="70">
        <v>42788</v>
      </c>
      <c r="B1145" s="55">
        <v>0.4042824074074074</v>
      </c>
      <c r="C1145" s="29">
        <v>673</v>
      </c>
      <c r="D1145" s="29">
        <v>0.43740000000000001</v>
      </c>
      <c r="E1145" s="29">
        <v>11.16</v>
      </c>
      <c r="F1145" s="29">
        <v>8.06</v>
      </c>
      <c r="G1145" s="29">
        <v>9.6</v>
      </c>
      <c r="K1145" s="54">
        <v>10</v>
      </c>
      <c r="L1145" s="45">
        <f>AVERAGE(K1141:K1146)</f>
        <v>83.833333333333329</v>
      </c>
      <c r="M1145" s="46">
        <f>GEOMEAN(K1141:K1146)</f>
        <v>42.543447829261652</v>
      </c>
      <c r="N1145" s="47" t="s">
        <v>203</v>
      </c>
      <c r="AO1145" s="29">
        <v>235</v>
      </c>
      <c r="AP1145" s="29">
        <v>125</v>
      </c>
    </row>
    <row r="1146" spans="1:42" x14ac:dyDescent="0.35">
      <c r="A1146" s="70">
        <v>42794</v>
      </c>
      <c r="B1146" s="55">
        <v>0.54348379629629628</v>
      </c>
      <c r="C1146" s="29">
        <v>653</v>
      </c>
      <c r="D1146" s="29">
        <v>0.42449999999999999</v>
      </c>
      <c r="E1146" s="29">
        <v>12.71</v>
      </c>
      <c r="F1146" s="29">
        <v>8.02</v>
      </c>
      <c r="G1146" s="29">
        <v>9.1</v>
      </c>
      <c r="K1146" s="257">
        <v>30</v>
      </c>
      <c r="O1146" s="39" t="s">
        <v>115</v>
      </c>
      <c r="P1146" s="257">
        <v>77.5</v>
      </c>
      <c r="Q1146" s="39" t="s">
        <v>115</v>
      </c>
      <c r="R1146" s="39" t="s">
        <v>115</v>
      </c>
      <c r="S1146" s="39" t="s">
        <v>115</v>
      </c>
      <c r="T1146" s="39" t="s">
        <v>115</v>
      </c>
      <c r="U1146" s="39" t="s">
        <v>115</v>
      </c>
      <c r="V1146" s="39" t="s">
        <v>112</v>
      </c>
      <c r="W1146" s="39" t="s">
        <v>115</v>
      </c>
      <c r="X1146" s="257">
        <v>50.9</v>
      </c>
      <c r="Y1146" s="39" t="s">
        <v>115</v>
      </c>
      <c r="Z1146" s="264">
        <v>1.4</v>
      </c>
      <c r="AA1146" s="291" t="s">
        <v>512</v>
      </c>
      <c r="AB1146" s="264">
        <v>34.1</v>
      </c>
      <c r="AC1146" s="291">
        <v>0.11</v>
      </c>
      <c r="AD1146" s="257">
        <v>280</v>
      </c>
      <c r="AE1146" s="39" t="s">
        <v>115</v>
      </c>
      <c r="AF1146" s="39" t="s">
        <v>115</v>
      </c>
      <c r="AG1146" s="257">
        <v>33.799999999999997</v>
      </c>
      <c r="AH1146" s="257">
        <v>24400</v>
      </c>
      <c r="AI1146" s="257">
        <v>71900</v>
      </c>
      <c r="AJ1146" s="39" t="s">
        <v>115</v>
      </c>
      <c r="AK1146" s="39" t="s">
        <v>115</v>
      </c>
      <c r="AL1146" s="39" t="s">
        <v>115</v>
      </c>
      <c r="AO1146" s="29">
        <v>235</v>
      </c>
      <c r="AP1146" s="29">
        <v>125</v>
      </c>
    </row>
    <row r="1147" spans="1:42" x14ac:dyDescent="0.35">
      <c r="A1147" s="70">
        <v>42796</v>
      </c>
      <c r="B1147" s="55">
        <v>0.42777777777777781</v>
      </c>
      <c r="C1147" s="29">
        <v>676</v>
      </c>
      <c r="D1147" s="29">
        <v>0.43940000000000001</v>
      </c>
      <c r="E1147" s="29">
        <v>11.94</v>
      </c>
      <c r="F1147" s="29">
        <v>8.15</v>
      </c>
      <c r="G1147" s="29">
        <v>7.3</v>
      </c>
      <c r="K1147" s="257">
        <v>364</v>
      </c>
      <c r="AO1147" s="29">
        <v>235</v>
      </c>
      <c r="AP1147" s="29">
        <v>125</v>
      </c>
    </row>
    <row r="1148" spans="1:42" x14ac:dyDescent="0.35">
      <c r="A1148" s="70">
        <v>42807</v>
      </c>
      <c r="B1148" s="55">
        <v>0.42859953703703701</v>
      </c>
      <c r="C1148" s="29">
        <v>638</v>
      </c>
      <c r="D1148" s="29">
        <v>0.41470000000000001</v>
      </c>
      <c r="E1148" s="29">
        <v>11.63</v>
      </c>
      <c r="F1148" s="29">
        <v>7.84</v>
      </c>
      <c r="G1148" s="29">
        <v>6.5</v>
      </c>
      <c r="K1148" s="36">
        <v>10</v>
      </c>
      <c r="AO1148" s="29">
        <v>235</v>
      </c>
      <c r="AP1148" s="29">
        <v>125</v>
      </c>
    </row>
    <row r="1149" spans="1:42" x14ac:dyDescent="0.35">
      <c r="A1149" s="70">
        <v>42817</v>
      </c>
      <c r="B1149" s="55">
        <v>0.40201388888888889</v>
      </c>
      <c r="C1149" s="29">
        <v>617</v>
      </c>
      <c r="D1149" s="29">
        <v>0.40100000000000002</v>
      </c>
      <c r="E1149" s="29">
        <v>11.2</v>
      </c>
      <c r="F1149" s="29">
        <v>8</v>
      </c>
      <c r="G1149" s="29">
        <v>5.8</v>
      </c>
      <c r="K1149" s="54">
        <v>74</v>
      </c>
      <c r="AO1149" s="29">
        <v>235</v>
      </c>
      <c r="AP1149" s="29">
        <v>125</v>
      </c>
    </row>
    <row r="1150" spans="1:42" x14ac:dyDescent="0.35">
      <c r="A1150" s="70">
        <v>42821</v>
      </c>
      <c r="B1150" s="55">
        <v>0.4794444444444444</v>
      </c>
      <c r="C1150" s="29">
        <v>641</v>
      </c>
      <c r="D1150" s="29">
        <v>0.41660000000000003</v>
      </c>
      <c r="E1150" s="29">
        <v>10.71</v>
      </c>
      <c r="F1150" s="29">
        <v>8.06</v>
      </c>
      <c r="G1150" s="29">
        <v>11.3</v>
      </c>
      <c r="K1150" s="54">
        <v>74</v>
      </c>
      <c r="AO1150" s="29">
        <v>235</v>
      </c>
      <c r="AP1150" s="29">
        <v>125</v>
      </c>
    </row>
    <row r="1151" spans="1:42" x14ac:dyDescent="0.35">
      <c r="A1151" s="70">
        <v>42822</v>
      </c>
      <c r="B1151" s="55">
        <v>0.45091435185185186</v>
      </c>
      <c r="C1151" s="29">
        <v>648</v>
      </c>
      <c r="D1151" s="29">
        <v>0.42120000000000002</v>
      </c>
      <c r="E1151" s="29">
        <v>10.58</v>
      </c>
      <c r="F1151" s="29">
        <v>7.88</v>
      </c>
      <c r="G1151" s="29">
        <v>11.3</v>
      </c>
      <c r="K1151" s="54">
        <v>107</v>
      </c>
      <c r="L1151" s="45">
        <f>AVERAGE(K1147:K1151)</f>
        <v>125.8</v>
      </c>
      <c r="M1151" s="46">
        <f>GEOMEAN(K1147:K1151)</f>
        <v>73.415831200915079</v>
      </c>
      <c r="N1151" s="47" t="s">
        <v>204</v>
      </c>
      <c r="AO1151" s="29">
        <v>235</v>
      </c>
      <c r="AP1151" s="29">
        <v>125</v>
      </c>
    </row>
    <row r="1152" spans="1:42" x14ac:dyDescent="0.35">
      <c r="A1152" s="167">
        <v>42828</v>
      </c>
      <c r="B1152" s="168">
        <v>0.4264236111111111</v>
      </c>
      <c r="C1152" s="169">
        <v>623</v>
      </c>
      <c r="D1152" s="169">
        <v>0.40500000000000003</v>
      </c>
      <c r="E1152" s="169">
        <v>9.8800000000000008</v>
      </c>
      <c r="F1152" s="169">
        <v>7.83</v>
      </c>
      <c r="G1152" s="169">
        <v>12.5</v>
      </c>
      <c r="K1152" s="257">
        <v>109</v>
      </c>
      <c r="AO1152" s="29">
        <v>235</v>
      </c>
      <c r="AP1152" s="29">
        <v>125</v>
      </c>
    </row>
    <row r="1153" spans="1:42" x14ac:dyDescent="0.35">
      <c r="A1153" s="167">
        <v>42830</v>
      </c>
      <c r="B1153" s="168">
        <v>0.51274305555555555</v>
      </c>
      <c r="C1153" s="169">
        <v>634</v>
      </c>
      <c r="D1153" s="169">
        <v>0.41210000000000002</v>
      </c>
      <c r="E1153" s="169">
        <v>10.15</v>
      </c>
      <c r="F1153" s="169">
        <v>7.91</v>
      </c>
      <c r="G1153" s="169">
        <v>12.2</v>
      </c>
      <c r="K1153" s="36">
        <v>10</v>
      </c>
      <c r="AO1153" s="29">
        <v>235</v>
      </c>
      <c r="AP1153" s="29">
        <v>125</v>
      </c>
    </row>
    <row r="1154" spans="1:42" x14ac:dyDescent="0.35">
      <c r="A1154" s="70">
        <v>42836</v>
      </c>
      <c r="B1154" s="55">
        <v>0.40575231481481483</v>
      </c>
      <c r="C1154" s="29">
        <v>639</v>
      </c>
      <c r="D1154" s="29">
        <v>0.41539999999999999</v>
      </c>
      <c r="E1154" s="29">
        <v>10.53</v>
      </c>
      <c r="F1154" s="29">
        <v>8.16</v>
      </c>
      <c r="G1154" s="29">
        <v>13.3</v>
      </c>
      <c r="K1154" s="56">
        <v>591</v>
      </c>
      <c r="AO1154" s="29">
        <v>235</v>
      </c>
      <c r="AP1154" s="29">
        <v>125</v>
      </c>
    </row>
    <row r="1155" spans="1:42" x14ac:dyDescent="0.35">
      <c r="A1155" s="70">
        <v>42838</v>
      </c>
      <c r="B1155" s="55">
        <v>0.43567129629629631</v>
      </c>
      <c r="C1155" s="29">
        <v>641</v>
      </c>
      <c r="D1155" s="29">
        <v>0.41599999999999998</v>
      </c>
      <c r="E1155" s="29">
        <v>9.66</v>
      </c>
      <c r="F1155" s="29">
        <v>8.23</v>
      </c>
      <c r="G1155" s="29">
        <v>14.4</v>
      </c>
      <c r="K1155" s="56">
        <v>74</v>
      </c>
      <c r="AO1155" s="29">
        <v>235</v>
      </c>
      <c r="AP1155" s="29">
        <v>125</v>
      </c>
    </row>
    <row r="1156" spans="1:42" x14ac:dyDescent="0.35">
      <c r="A1156" s="70">
        <v>42849</v>
      </c>
      <c r="B1156" s="55">
        <v>0.40659722222222222</v>
      </c>
      <c r="C1156" s="29">
        <v>0.42249999999999999</v>
      </c>
      <c r="D1156" s="29">
        <v>8.36</v>
      </c>
      <c r="E1156" s="29">
        <v>7.87</v>
      </c>
      <c r="F1156" s="29">
        <v>651</v>
      </c>
      <c r="G1156" s="29">
        <v>15.3</v>
      </c>
      <c r="K1156" s="56">
        <v>250</v>
      </c>
      <c r="L1156" s="45">
        <f>AVERAGE(K1152:K1156)</f>
        <v>206.8</v>
      </c>
      <c r="M1156" s="46">
        <f>GEOMEAN(K1152:K1156)</f>
        <v>103.57075483523991</v>
      </c>
      <c r="N1156" s="47" t="s">
        <v>205</v>
      </c>
      <c r="AO1156" s="29">
        <v>235</v>
      </c>
      <c r="AP1156" s="29">
        <v>125</v>
      </c>
    </row>
    <row r="1157" spans="1:42" x14ac:dyDescent="0.35">
      <c r="A1157" s="70">
        <v>42865</v>
      </c>
      <c r="B1157" s="55">
        <v>0.50836805555555553</v>
      </c>
      <c r="C1157" s="29">
        <v>370.9</v>
      </c>
      <c r="D1157" s="29">
        <v>0.2412</v>
      </c>
      <c r="E1157" s="29">
        <v>9.83</v>
      </c>
      <c r="F1157" s="29">
        <v>7.98</v>
      </c>
      <c r="G1157" s="29">
        <v>14.8</v>
      </c>
      <c r="K1157" s="54">
        <v>12997</v>
      </c>
      <c r="AO1157" s="29">
        <v>235</v>
      </c>
      <c r="AP1157" s="29">
        <v>125</v>
      </c>
    </row>
    <row r="1158" spans="1:42" x14ac:dyDescent="0.35">
      <c r="A1158" s="170">
        <v>42870</v>
      </c>
      <c r="B1158" s="171">
        <v>0.39208333333333334</v>
      </c>
      <c r="C1158" s="172">
        <v>467.5</v>
      </c>
      <c r="D1158" s="172">
        <v>0.30420000000000003</v>
      </c>
      <c r="E1158" s="172">
        <v>9.32</v>
      </c>
      <c r="F1158" s="172">
        <v>7.86</v>
      </c>
      <c r="G1158" s="172">
        <v>16.2</v>
      </c>
      <c r="K1158" s="54">
        <v>156</v>
      </c>
      <c r="AO1158" s="29">
        <v>235</v>
      </c>
      <c r="AP1158" s="29">
        <v>125</v>
      </c>
    </row>
    <row r="1159" spans="1:42" x14ac:dyDescent="0.35">
      <c r="A1159" s="70">
        <v>42878</v>
      </c>
      <c r="B1159" s="58">
        <v>0.42123842592592592</v>
      </c>
      <c r="C1159" s="29">
        <v>489.7</v>
      </c>
      <c r="D1159" s="29">
        <v>0.31850000000000001</v>
      </c>
      <c r="E1159" s="29">
        <v>9.33</v>
      </c>
      <c r="F1159" s="29">
        <v>7.97</v>
      </c>
      <c r="G1159" s="29">
        <v>18.7</v>
      </c>
      <c r="K1159" s="54">
        <v>441</v>
      </c>
      <c r="AO1159" s="29">
        <v>235</v>
      </c>
      <c r="AP1159" s="29">
        <v>125</v>
      </c>
    </row>
    <row r="1160" spans="1:42" x14ac:dyDescent="0.35">
      <c r="A1160" s="70">
        <v>42879</v>
      </c>
      <c r="B1160" s="55">
        <v>0.3941898148148148</v>
      </c>
      <c r="C1160" s="29">
        <v>514</v>
      </c>
      <c r="D1160" s="29">
        <v>0.33410000000000001</v>
      </c>
      <c r="E1160" s="29">
        <v>7.78</v>
      </c>
      <c r="F1160" s="29">
        <v>7.83</v>
      </c>
      <c r="G1160" s="29">
        <v>19.600000000000001</v>
      </c>
      <c r="K1160" s="54">
        <v>231</v>
      </c>
      <c r="AO1160" s="29">
        <v>235</v>
      </c>
      <c r="AP1160" s="29">
        <v>125</v>
      </c>
    </row>
    <row r="1161" spans="1:42" x14ac:dyDescent="0.35">
      <c r="A1161" s="70">
        <v>42885</v>
      </c>
      <c r="B1161" s="58">
        <v>0.4745138888888889</v>
      </c>
      <c r="C1161" s="29">
        <v>517</v>
      </c>
      <c r="D1161" s="29">
        <v>0.33610000000000001</v>
      </c>
      <c r="E1161" s="29">
        <v>8.65</v>
      </c>
      <c r="F1161" s="29">
        <v>8.02</v>
      </c>
      <c r="G1161" s="29">
        <v>20</v>
      </c>
      <c r="K1161" s="54">
        <v>206</v>
      </c>
      <c r="L1161" s="45">
        <f>AVERAGE(K1157:K1161)</f>
        <v>2806.2</v>
      </c>
      <c r="M1161" s="46">
        <f>GEOMEAN(K1157:K1161)</f>
        <v>531.83522850760494</v>
      </c>
      <c r="N1161" s="47" t="s">
        <v>206</v>
      </c>
      <c r="AO1161" s="29">
        <v>235</v>
      </c>
      <c r="AP1161" s="29">
        <v>125</v>
      </c>
    </row>
    <row r="1162" spans="1:42" x14ac:dyDescent="0.35">
      <c r="A1162" s="173">
        <v>42892</v>
      </c>
      <c r="B1162" s="174">
        <v>0.51508101851851851</v>
      </c>
      <c r="C1162" s="175">
        <v>575</v>
      </c>
      <c r="D1162" s="175">
        <v>0.377</v>
      </c>
      <c r="E1162" s="175">
        <v>7.63</v>
      </c>
      <c r="F1162" s="175">
        <v>8</v>
      </c>
      <c r="G1162" s="175">
        <v>22.8</v>
      </c>
      <c r="K1162" s="54">
        <v>146</v>
      </c>
      <c r="AO1162" s="29">
        <v>235</v>
      </c>
      <c r="AP1162" s="29">
        <v>125</v>
      </c>
    </row>
    <row r="1163" spans="1:42" x14ac:dyDescent="0.35">
      <c r="A1163" s="173">
        <v>42894</v>
      </c>
      <c r="B1163" s="174">
        <v>0.42156250000000001</v>
      </c>
      <c r="C1163" s="175">
        <v>585</v>
      </c>
      <c r="D1163" s="175">
        <v>0.377</v>
      </c>
      <c r="E1163" s="175">
        <v>7.21</v>
      </c>
      <c r="F1163" s="175">
        <v>7.92</v>
      </c>
      <c r="G1163" s="175">
        <v>20.100000000000001</v>
      </c>
      <c r="K1163" s="54">
        <v>233</v>
      </c>
      <c r="AO1163" s="29">
        <v>235</v>
      </c>
      <c r="AP1163" s="29">
        <v>125</v>
      </c>
    </row>
    <row r="1164" spans="1:42" x14ac:dyDescent="0.35">
      <c r="A1164" s="70">
        <v>42898</v>
      </c>
      <c r="K1164" s="54">
        <v>272</v>
      </c>
      <c r="AO1164" s="29">
        <v>235</v>
      </c>
      <c r="AP1164" s="29">
        <v>125</v>
      </c>
    </row>
    <row r="1165" spans="1:42" x14ac:dyDescent="0.35">
      <c r="A1165" s="176">
        <v>42905</v>
      </c>
      <c r="B1165" s="177">
        <v>0.49368055555555551</v>
      </c>
      <c r="C1165" s="178">
        <v>429.5</v>
      </c>
      <c r="D1165" s="178">
        <v>0.27950000000000003</v>
      </c>
      <c r="E1165" s="178">
        <v>7.78</v>
      </c>
      <c r="F1165" s="178">
        <v>8.1199999999999992</v>
      </c>
      <c r="G1165" s="178">
        <v>23.8</v>
      </c>
      <c r="K1165" s="257">
        <v>1989</v>
      </c>
      <c r="AO1165" s="29">
        <v>235</v>
      </c>
      <c r="AP1165" s="29">
        <v>125</v>
      </c>
    </row>
    <row r="1166" spans="1:42" x14ac:dyDescent="0.35">
      <c r="A1166" s="70">
        <v>42914</v>
      </c>
      <c r="B1166" s="55">
        <v>0.39959490740740744</v>
      </c>
      <c r="C1166" s="29">
        <v>415.7</v>
      </c>
      <c r="D1166" s="29">
        <v>0.27039999999999997</v>
      </c>
      <c r="E1166" s="29">
        <v>7.83</v>
      </c>
      <c r="F1166" s="29">
        <v>8</v>
      </c>
      <c r="G1166" s="29">
        <v>21.3</v>
      </c>
      <c r="K1166" s="54">
        <v>262</v>
      </c>
      <c r="L1166" s="45">
        <f>AVERAGE(K1162:K1166)</f>
        <v>580.4</v>
      </c>
      <c r="M1166" s="46">
        <f>GEOMEAN(K1162:K1166)</f>
        <v>344.06678632980675</v>
      </c>
      <c r="N1166" s="47" t="s">
        <v>207</v>
      </c>
      <c r="AO1166" s="29">
        <v>235</v>
      </c>
      <c r="AP1166" s="29">
        <v>125</v>
      </c>
    </row>
    <row r="1167" spans="1:42" x14ac:dyDescent="0.35">
      <c r="A1167" s="179">
        <v>42926</v>
      </c>
      <c r="B1167" s="180">
        <v>0.3975231481481481</v>
      </c>
      <c r="C1167" s="181">
        <v>323.7</v>
      </c>
      <c r="D1167" s="181">
        <v>0.21060000000000001</v>
      </c>
      <c r="E1167" s="181">
        <v>7.66</v>
      </c>
      <c r="F1167" s="181">
        <v>7.91</v>
      </c>
      <c r="G1167" s="181">
        <v>23.5</v>
      </c>
      <c r="K1167" s="257">
        <v>345</v>
      </c>
      <c r="AO1167" s="29">
        <v>235</v>
      </c>
      <c r="AP1167" s="29">
        <v>125</v>
      </c>
    </row>
    <row r="1168" spans="1:42" x14ac:dyDescent="0.35">
      <c r="A1168" s="70">
        <v>42936</v>
      </c>
      <c r="B1168" s="55">
        <v>0.40340277777777778</v>
      </c>
      <c r="C1168" s="29">
        <v>400.7</v>
      </c>
      <c r="D1168" s="29">
        <v>0.2606</v>
      </c>
      <c r="E1168" s="29">
        <v>5.54</v>
      </c>
      <c r="F1168" s="29">
        <v>7.92</v>
      </c>
      <c r="G1168" s="29">
        <v>25.5</v>
      </c>
      <c r="K1168" s="54">
        <v>216</v>
      </c>
      <c r="AO1168" s="29">
        <v>235</v>
      </c>
      <c r="AP1168" s="29">
        <v>125</v>
      </c>
    </row>
    <row r="1169" spans="1:42" x14ac:dyDescent="0.35">
      <c r="A1169" s="182">
        <v>42940</v>
      </c>
      <c r="B1169" s="183">
        <v>0.38658564814814816</v>
      </c>
      <c r="C1169" s="184">
        <v>399.8</v>
      </c>
      <c r="D1169" s="184">
        <v>0.26</v>
      </c>
      <c r="E1169" s="184">
        <v>6.84</v>
      </c>
      <c r="F1169" s="184">
        <v>7.82</v>
      </c>
      <c r="G1169" s="184">
        <v>25.4</v>
      </c>
      <c r="AO1169" s="29">
        <v>235</v>
      </c>
      <c r="AP1169" s="29">
        <v>125</v>
      </c>
    </row>
    <row r="1170" spans="1:42" x14ac:dyDescent="0.35">
      <c r="A1170" s="182">
        <v>42942</v>
      </c>
      <c r="B1170" s="183">
        <v>0.39783564814814815</v>
      </c>
      <c r="C1170" s="184">
        <v>428</v>
      </c>
      <c r="D1170" s="184">
        <v>0.2782</v>
      </c>
      <c r="E1170" s="184">
        <v>6.7</v>
      </c>
      <c r="F1170" s="184">
        <v>7.99</v>
      </c>
      <c r="G1170" s="184">
        <v>24.8</v>
      </c>
      <c r="K1170" s="54">
        <v>146</v>
      </c>
      <c r="O1170" s="39" t="s">
        <v>115</v>
      </c>
      <c r="P1170" s="257">
        <v>54.5</v>
      </c>
      <c r="Q1170" s="39" t="s">
        <v>115</v>
      </c>
      <c r="R1170" s="39" t="s">
        <v>115</v>
      </c>
      <c r="S1170" s="39" t="s">
        <v>115</v>
      </c>
      <c r="T1170" s="39" t="s">
        <v>115</v>
      </c>
      <c r="U1170" s="39" t="s">
        <v>115</v>
      </c>
      <c r="V1170" s="39" t="s">
        <v>112</v>
      </c>
      <c r="W1170" s="39" t="s">
        <v>115</v>
      </c>
      <c r="X1170" s="257">
        <v>22.9</v>
      </c>
      <c r="Y1170" s="39" t="s">
        <v>115</v>
      </c>
      <c r="Z1170" s="264">
        <v>0.7</v>
      </c>
      <c r="AA1170" s="39" t="s">
        <v>115</v>
      </c>
      <c r="AB1170" s="264">
        <v>18.899999999999999</v>
      </c>
      <c r="AC1170" s="39" t="s">
        <v>115</v>
      </c>
      <c r="AD1170" s="257">
        <v>193</v>
      </c>
      <c r="AE1170" s="39" t="s">
        <v>115</v>
      </c>
      <c r="AF1170" s="39" t="s">
        <v>115</v>
      </c>
      <c r="AG1170" s="257">
        <v>32.1</v>
      </c>
      <c r="AH1170" s="257">
        <v>16300</v>
      </c>
      <c r="AI1170" s="257">
        <v>50600</v>
      </c>
      <c r="AJ1170" s="39" t="s">
        <v>115</v>
      </c>
      <c r="AK1170" s="39" t="s">
        <v>115</v>
      </c>
      <c r="AL1170" s="39" t="s">
        <v>115</v>
      </c>
      <c r="AO1170" s="29">
        <v>235</v>
      </c>
      <c r="AP1170" s="29">
        <v>125</v>
      </c>
    </row>
    <row r="1171" spans="1:42" x14ac:dyDescent="0.35">
      <c r="A1171" s="70">
        <v>42947</v>
      </c>
      <c r="B1171" s="55">
        <v>0.37973379629629633</v>
      </c>
      <c r="C1171" s="29">
        <v>466.1</v>
      </c>
      <c r="D1171" s="29">
        <v>0.3029</v>
      </c>
      <c r="E1171" s="29">
        <v>6.96</v>
      </c>
      <c r="F1171" s="29">
        <v>7.83</v>
      </c>
      <c r="G1171" s="29">
        <v>23.7</v>
      </c>
      <c r="K1171" s="257">
        <v>145</v>
      </c>
      <c r="L1171" s="45">
        <f>AVERAGE(K1167:K1171)</f>
        <v>213</v>
      </c>
      <c r="M1171" s="46">
        <f>GEOMEAN(K1167:K1171)</f>
        <v>199.29592834106947</v>
      </c>
      <c r="N1171" s="47" t="s">
        <v>208</v>
      </c>
      <c r="AO1171" s="29">
        <v>235</v>
      </c>
      <c r="AP1171" s="29">
        <v>125</v>
      </c>
    </row>
    <row r="1172" spans="1:42" x14ac:dyDescent="0.35">
      <c r="A1172" s="70">
        <v>42950</v>
      </c>
      <c r="B1172" s="55">
        <v>0.38157407407407407</v>
      </c>
      <c r="C1172" s="29">
        <v>503</v>
      </c>
      <c r="D1172" s="29">
        <v>0.32700000000000001</v>
      </c>
      <c r="E1172" s="29">
        <v>6.51</v>
      </c>
      <c r="F1172" s="29">
        <v>8.0399999999999991</v>
      </c>
      <c r="G1172" s="29">
        <v>24.1</v>
      </c>
      <c r="K1172" s="257">
        <v>160</v>
      </c>
      <c r="AO1172" s="29">
        <v>235</v>
      </c>
      <c r="AP1172" s="29">
        <v>125</v>
      </c>
    </row>
    <row r="1173" spans="1:42" x14ac:dyDescent="0.35">
      <c r="A1173" s="70">
        <v>42962</v>
      </c>
      <c r="B1173" s="55">
        <v>0.40971064814814812</v>
      </c>
      <c r="C1173" s="29">
        <v>0.34449999999999997</v>
      </c>
      <c r="D1173" s="29">
        <v>6.36</v>
      </c>
      <c r="E1173" s="29">
        <v>7.87</v>
      </c>
      <c r="F1173" s="29">
        <v>532</v>
      </c>
      <c r="G1173" s="29">
        <v>23.1</v>
      </c>
      <c r="K1173" s="54">
        <v>318</v>
      </c>
      <c r="AO1173" s="29">
        <v>235</v>
      </c>
      <c r="AP1173" s="29">
        <v>125</v>
      </c>
    </row>
    <row r="1174" spans="1:42" x14ac:dyDescent="0.35">
      <c r="A1174" s="70">
        <v>42964</v>
      </c>
      <c r="B1174" s="55">
        <v>0.38400462962962961</v>
      </c>
      <c r="C1174" s="29">
        <v>523</v>
      </c>
      <c r="D1174" s="29">
        <v>0.33800000000000002</v>
      </c>
      <c r="E1174" s="29">
        <v>5.65</v>
      </c>
      <c r="F1174" s="29">
        <v>7.76</v>
      </c>
      <c r="G1174" s="29">
        <v>24.6</v>
      </c>
      <c r="K1174" s="54">
        <v>311</v>
      </c>
      <c r="AO1174" s="29">
        <v>235</v>
      </c>
      <c r="AP1174" s="29">
        <v>125</v>
      </c>
    </row>
    <row r="1175" spans="1:42" x14ac:dyDescent="0.35">
      <c r="A1175" s="70">
        <v>42976</v>
      </c>
      <c r="B1175" s="55">
        <v>0.4288541666666667</v>
      </c>
      <c r="C1175" s="29">
        <v>470.9</v>
      </c>
      <c r="D1175" s="29">
        <v>0.30620000000000003</v>
      </c>
      <c r="E1175" s="29">
        <v>6</v>
      </c>
      <c r="F1175" s="29">
        <v>7.95</v>
      </c>
      <c r="G1175" s="29">
        <v>21.6</v>
      </c>
      <c r="K1175" s="54">
        <v>17329</v>
      </c>
      <c r="AO1175" s="29">
        <v>235</v>
      </c>
      <c r="AP1175" s="29">
        <v>125</v>
      </c>
    </row>
    <row r="1176" spans="1:42" x14ac:dyDescent="0.35">
      <c r="A1176" s="70">
        <v>42977</v>
      </c>
      <c r="B1176" s="55">
        <v>0.39163194444444444</v>
      </c>
      <c r="C1176" s="29">
        <v>497.7</v>
      </c>
      <c r="D1176" s="29">
        <v>0.32369999999999999</v>
      </c>
      <c r="E1176" s="29">
        <v>6.77</v>
      </c>
      <c r="F1176" s="29">
        <v>7.86</v>
      </c>
      <c r="G1176" s="29">
        <v>22.1</v>
      </c>
      <c r="K1176" s="257">
        <v>2909</v>
      </c>
      <c r="L1176" s="45">
        <f>AVERAGE(K1172:K1176)</f>
        <v>4205.3999999999996</v>
      </c>
      <c r="M1176" s="46">
        <f>GEOMEAN(K1172:K1176)</f>
        <v>955.79541515469748</v>
      </c>
      <c r="N1176" s="47" t="s">
        <v>209</v>
      </c>
      <c r="AO1176" s="29">
        <v>235</v>
      </c>
      <c r="AP1176" s="29">
        <v>125</v>
      </c>
    </row>
    <row r="1177" spans="1:42" x14ac:dyDescent="0.35">
      <c r="A1177" s="70">
        <v>42989</v>
      </c>
      <c r="B1177" s="58">
        <v>0.40840277777777773</v>
      </c>
      <c r="C1177" s="29">
        <v>556</v>
      </c>
      <c r="D1177" s="29">
        <v>0.3614</v>
      </c>
      <c r="E1177" s="29">
        <v>7.01</v>
      </c>
      <c r="F1177" s="29">
        <v>7.96</v>
      </c>
      <c r="G1177" s="29">
        <v>17.600000000000001</v>
      </c>
      <c r="K1177" s="54">
        <v>246</v>
      </c>
      <c r="AO1177" s="29">
        <v>235</v>
      </c>
      <c r="AP1177" s="29">
        <v>125</v>
      </c>
    </row>
    <row r="1178" spans="1:42" x14ac:dyDescent="0.35">
      <c r="A1178" s="70">
        <v>42991</v>
      </c>
      <c r="B1178" s="58">
        <v>0.42969907407407404</v>
      </c>
      <c r="C1178" s="29">
        <v>578</v>
      </c>
      <c r="D1178" s="29">
        <v>0.377</v>
      </c>
      <c r="E1178" s="29">
        <v>7.45</v>
      </c>
      <c r="F1178" s="29">
        <v>7.62</v>
      </c>
      <c r="G1178" s="29">
        <v>18.399999999999999</v>
      </c>
      <c r="K1178" s="54">
        <v>171</v>
      </c>
      <c r="AO1178" s="29">
        <v>235</v>
      </c>
      <c r="AP1178" s="29">
        <v>125</v>
      </c>
    </row>
    <row r="1179" spans="1:42" x14ac:dyDescent="0.35">
      <c r="A1179" s="185">
        <v>42996</v>
      </c>
      <c r="B1179" s="186">
        <v>0.40559027777777779</v>
      </c>
      <c r="C1179" s="187">
        <v>554</v>
      </c>
      <c r="D1179" s="187">
        <v>0.35749999999999998</v>
      </c>
      <c r="E1179" s="187">
        <v>6.45</v>
      </c>
      <c r="F1179" s="187">
        <v>8.27</v>
      </c>
      <c r="G1179" s="187">
        <v>21.8</v>
      </c>
      <c r="K1179" s="54">
        <v>187</v>
      </c>
      <c r="AO1179" s="29">
        <v>235</v>
      </c>
      <c r="AP1179" s="29">
        <v>125</v>
      </c>
    </row>
    <row r="1180" spans="1:42" x14ac:dyDescent="0.35">
      <c r="A1180" s="185">
        <v>42998</v>
      </c>
      <c r="B1180" s="186">
        <v>0.40831018518518519</v>
      </c>
      <c r="C1180" s="187">
        <v>538</v>
      </c>
      <c r="D1180" s="187">
        <v>0.35099999999999998</v>
      </c>
      <c r="E1180" s="187">
        <v>6.1</v>
      </c>
      <c r="F1180" s="187">
        <v>7.84</v>
      </c>
      <c r="G1180" s="187">
        <v>21.8</v>
      </c>
      <c r="K1180" s="54">
        <v>1439</v>
      </c>
      <c r="AO1180" s="29">
        <v>235</v>
      </c>
      <c r="AP1180" s="29">
        <v>125</v>
      </c>
    </row>
    <row r="1181" spans="1:42" x14ac:dyDescent="0.35">
      <c r="A1181" s="70">
        <v>43006</v>
      </c>
      <c r="B1181" s="55">
        <v>0.41172453703703704</v>
      </c>
      <c r="C1181" s="29">
        <v>586</v>
      </c>
      <c r="D1181" s="29">
        <v>0.38350000000000001</v>
      </c>
      <c r="E1181" s="29">
        <v>5.74</v>
      </c>
      <c r="F1181" s="29">
        <v>7.89</v>
      </c>
      <c r="G1181" s="29">
        <v>19.7</v>
      </c>
      <c r="K1181" s="257">
        <v>189</v>
      </c>
      <c r="L1181" s="45">
        <f>AVERAGE(K1177:K1181)</f>
        <v>446.4</v>
      </c>
      <c r="M1181" s="46">
        <f>GEOMEAN(K1177:K1181)</f>
        <v>292.45502268421222</v>
      </c>
      <c r="N1181" s="47" t="s">
        <v>210</v>
      </c>
      <c r="AO1181" s="29">
        <v>235</v>
      </c>
      <c r="AP1181" s="29">
        <v>125</v>
      </c>
    </row>
    <row r="1182" spans="1:42" x14ac:dyDescent="0.35">
      <c r="A1182" s="188">
        <v>43011</v>
      </c>
      <c r="B1182" s="189">
        <v>0.44760416666666664</v>
      </c>
      <c r="C1182" s="190">
        <v>664</v>
      </c>
      <c r="D1182" s="190">
        <v>0.42899999999999999</v>
      </c>
      <c r="E1182" s="190">
        <v>6.4</v>
      </c>
      <c r="F1182" s="190">
        <v>8.07</v>
      </c>
      <c r="G1182" s="190">
        <v>17.5</v>
      </c>
      <c r="K1182" s="54">
        <v>109</v>
      </c>
      <c r="O1182" s="39">
        <v>2.1</v>
      </c>
      <c r="P1182" s="257">
        <v>59.4</v>
      </c>
      <c r="Q1182" s="39" t="s">
        <v>115</v>
      </c>
      <c r="R1182" s="39" t="s">
        <v>115</v>
      </c>
      <c r="S1182" s="39" t="s">
        <v>115</v>
      </c>
      <c r="T1182" s="39" t="s">
        <v>115</v>
      </c>
      <c r="U1182" s="39" t="s">
        <v>115</v>
      </c>
      <c r="V1182" s="39" t="s">
        <v>112</v>
      </c>
      <c r="W1182" s="39" t="s">
        <v>115</v>
      </c>
      <c r="X1182" s="257">
        <v>52.8</v>
      </c>
      <c r="Y1182" s="39" t="s">
        <v>115</v>
      </c>
      <c r="Z1182" s="264">
        <v>0.56999999999999995</v>
      </c>
      <c r="AA1182" s="39" t="s">
        <v>115</v>
      </c>
      <c r="AB1182" s="264">
        <v>38.9</v>
      </c>
      <c r="AC1182" s="39">
        <v>0.12</v>
      </c>
      <c r="AD1182" s="257">
        <v>196</v>
      </c>
      <c r="AE1182" s="39" t="s">
        <v>115</v>
      </c>
      <c r="AF1182" s="39" t="s">
        <v>115</v>
      </c>
      <c r="AG1182" s="257">
        <v>33.700000000000003</v>
      </c>
      <c r="AH1182" s="257">
        <v>19700</v>
      </c>
      <c r="AI1182" s="257">
        <v>46100</v>
      </c>
      <c r="AJ1182" s="29">
        <v>3.4</v>
      </c>
      <c r="AK1182" s="39" t="s">
        <v>115</v>
      </c>
      <c r="AL1182" s="39" t="s">
        <v>115</v>
      </c>
      <c r="AO1182" s="29">
        <v>235</v>
      </c>
      <c r="AP1182" s="29">
        <v>125</v>
      </c>
    </row>
    <row r="1183" spans="1:42" x14ac:dyDescent="0.35">
      <c r="A1183" s="70">
        <v>43019</v>
      </c>
      <c r="B1183" s="55">
        <v>0.45611111111111113</v>
      </c>
      <c r="C1183" s="29">
        <v>529</v>
      </c>
      <c r="D1183" s="29">
        <v>0.34379999999999999</v>
      </c>
      <c r="E1183" s="29">
        <v>7.58</v>
      </c>
      <c r="F1183" s="29">
        <v>7.78</v>
      </c>
      <c r="G1183" s="29">
        <v>18.899999999999999</v>
      </c>
      <c r="K1183" s="54">
        <v>3654</v>
      </c>
      <c r="AO1183" s="29">
        <v>235</v>
      </c>
      <c r="AP1183" s="29">
        <v>125</v>
      </c>
    </row>
    <row r="1184" spans="1:42" x14ac:dyDescent="0.35">
      <c r="A1184" s="191">
        <v>43026</v>
      </c>
      <c r="B1184" s="192">
        <v>0.4045023148148148</v>
      </c>
      <c r="C1184" s="193">
        <v>593</v>
      </c>
      <c r="D1184" s="193">
        <v>0.38540000000000002</v>
      </c>
      <c r="E1184" s="193">
        <v>8.16</v>
      </c>
      <c r="F1184" s="193">
        <v>8.01</v>
      </c>
      <c r="G1184" s="193">
        <v>13.9</v>
      </c>
      <c r="K1184" s="54">
        <v>354</v>
      </c>
      <c r="AO1184" s="29">
        <v>235</v>
      </c>
      <c r="AP1184" s="29">
        <v>125</v>
      </c>
    </row>
    <row r="1185" spans="1:42" x14ac:dyDescent="0.35">
      <c r="A1185" s="70">
        <v>43031</v>
      </c>
      <c r="B1185" s="55">
        <v>0.40469907407407407</v>
      </c>
      <c r="C1185" s="29">
        <v>649</v>
      </c>
      <c r="D1185" s="29">
        <v>0.42249999999999999</v>
      </c>
      <c r="E1185" s="29">
        <v>7.04</v>
      </c>
      <c r="F1185" s="29">
        <v>8.26</v>
      </c>
      <c r="G1185" s="29">
        <v>17.100000000000001</v>
      </c>
      <c r="K1185" s="54">
        <v>122</v>
      </c>
      <c r="AO1185" s="29">
        <v>235</v>
      </c>
      <c r="AP1185" s="29">
        <v>125</v>
      </c>
    </row>
    <row r="1186" spans="1:42" x14ac:dyDescent="0.35">
      <c r="A1186" s="70">
        <v>43034</v>
      </c>
      <c r="B1186" s="55">
        <v>0.4251388888888889</v>
      </c>
      <c r="C1186" s="29">
        <v>590</v>
      </c>
      <c r="D1186" s="29">
        <v>0.38350000000000001</v>
      </c>
      <c r="E1186" s="29">
        <v>9.41</v>
      </c>
      <c r="F1186" s="29">
        <v>8.2200000000000006</v>
      </c>
      <c r="G1186" s="29">
        <v>11.2</v>
      </c>
      <c r="K1186" s="54">
        <v>459</v>
      </c>
      <c r="L1186" s="45">
        <f>AVERAGE(K1182:K1186)</f>
        <v>939.6</v>
      </c>
      <c r="M1186" s="46">
        <f>GEOMEAN(K1182:K1186)</f>
        <v>379.72934821594305</v>
      </c>
      <c r="N1186" s="47" t="s">
        <v>211</v>
      </c>
      <c r="AO1186" s="29">
        <v>235</v>
      </c>
      <c r="AP1186" s="29">
        <v>125</v>
      </c>
    </row>
    <row r="1187" spans="1:42" x14ac:dyDescent="0.35">
      <c r="A1187" s="194">
        <v>43039</v>
      </c>
      <c r="B1187" s="195">
        <v>0.43041666666666667</v>
      </c>
      <c r="C1187" s="196">
        <v>606</v>
      </c>
      <c r="D1187" s="196">
        <v>0.39389999999999997</v>
      </c>
      <c r="E1187" s="196">
        <v>10.38</v>
      </c>
      <c r="F1187" s="196">
        <v>8.18</v>
      </c>
      <c r="G1187" s="196">
        <v>8.5</v>
      </c>
      <c r="K1187" s="257">
        <v>20</v>
      </c>
      <c r="AO1187" s="29">
        <v>235</v>
      </c>
      <c r="AP1187" s="29">
        <v>125</v>
      </c>
    </row>
    <row r="1188" spans="1:42" x14ac:dyDescent="0.35">
      <c r="A1188" s="197">
        <v>43041</v>
      </c>
      <c r="B1188" s="198">
        <v>0.42780092592592595</v>
      </c>
      <c r="C1188" s="199">
        <v>505</v>
      </c>
      <c r="D1188" s="199">
        <v>0.32829999999999998</v>
      </c>
      <c r="E1188" s="199">
        <v>10.89</v>
      </c>
      <c r="F1188" s="199">
        <v>7.95</v>
      </c>
      <c r="G1188" s="199">
        <v>10.3</v>
      </c>
      <c r="K1188" s="54">
        <v>1860</v>
      </c>
      <c r="AO1188" s="29">
        <v>235</v>
      </c>
      <c r="AP1188" s="29">
        <v>125</v>
      </c>
    </row>
    <row r="1189" spans="1:42" x14ac:dyDescent="0.35">
      <c r="A1189" s="70">
        <v>43045</v>
      </c>
      <c r="B1189" s="55">
        <v>0.49481481481481482</v>
      </c>
      <c r="C1189" s="29">
        <v>519</v>
      </c>
      <c r="D1189" s="29">
        <v>0.33729999999999999</v>
      </c>
      <c r="E1189" s="29">
        <v>10.55</v>
      </c>
      <c r="F1189" s="29">
        <v>7.88</v>
      </c>
      <c r="G1189" s="29">
        <v>12.6</v>
      </c>
      <c r="K1189" s="54">
        <v>1455</v>
      </c>
      <c r="AO1189" s="29">
        <v>235</v>
      </c>
      <c r="AP1189" s="29">
        <v>125</v>
      </c>
    </row>
    <row r="1190" spans="1:42" x14ac:dyDescent="0.35">
      <c r="A1190" s="200">
        <v>43052</v>
      </c>
      <c r="B1190" s="201">
        <v>0.42569444444444443</v>
      </c>
      <c r="C1190" s="202">
        <v>578</v>
      </c>
      <c r="D1190" s="202">
        <v>0.37569999999999998</v>
      </c>
      <c r="E1190" s="202">
        <v>11.34</v>
      </c>
      <c r="F1190" s="202">
        <v>8.4</v>
      </c>
      <c r="G1190" s="202">
        <v>8.1</v>
      </c>
      <c r="K1190" s="54">
        <v>231</v>
      </c>
      <c r="AO1190" s="29">
        <v>235</v>
      </c>
      <c r="AP1190" s="29">
        <v>125</v>
      </c>
    </row>
    <row r="1191" spans="1:42" x14ac:dyDescent="0.35">
      <c r="A1191" s="200">
        <v>43054</v>
      </c>
      <c r="B1191" s="201">
        <v>0.40516203703703701</v>
      </c>
      <c r="C1191" s="202">
        <v>564</v>
      </c>
      <c r="D1191" s="202">
        <v>0.36659999999999998</v>
      </c>
      <c r="E1191" s="202">
        <v>11.72</v>
      </c>
      <c r="F1191" s="202">
        <v>8.15</v>
      </c>
      <c r="G1191" s="202">
        <v>7.8</v>
      </c>
      <c r="K1191" s="54">
        <v>1789</v>
      </c>
      <c r="L1191" s="45">
        <f>AVERAGE(K1187:K1191)</f>
        <v>1071</v>
      </c>
      <c r="M1191" s="46">
        <f>GEOMEAN(K1187:K1191)</f>
        <v>467.65507398275071</v>
      </c>
      <c r="N1191" s="47" t="s">
        <v>212</v>
      </c>
      <c r="AO1191" s="29">
        <v>235</v>
      </c>
      <c r="AP1191" s="29">
        <v>125</v>
      </c>
    </row>
    <row r="1192" spans="1:42" x14ac:dyDescent="0.35">
      <c r="A1192" s="70">
        <v>43073</v>
      </c>
      <c r="B1192" s="55">
        <v>0.45873842592592595</v>
      </c>
      <c r="C1192" s="29">
        <v>583</v>
      </c>
      <c r="D1192" s="29">
        <v>0.379</v>
      </c>
      <c r="E1192" s="29">
        <v>13.56</v>
      </c>
      <c r="F1192" s="29">
        <v>8.0299999999999994</v>
      </c>
      <c r="G1192" s="29">
        <v>6.5</v>
      </c>
      <c r="K1192" s="54">
        <v>20</v>
      </c>
      <c r="AO1192" s="29">
        <v>235</v>
      </c>
      <c r="AP1192" s="29">
        <v>125</v>
      </c>
    </row>
    <row r="1193" spans="1:42" x14ac:dyDescent="0.35">
      <c r="A1193" s="70">
        <v>43076</v>
      </c>
      <c r="B1193" s="58">
        <v>0.38513888888888892</v>
      </c>
      <c r="C1193" s="29">
        <v>599</v>
      </c>
      <c r="D1193" s="29">
        <v>0.38929999999999998</v>
      </c>
      <c r="E1193" s="29">
        <v>12.8</v>
      </c>
      <c r="F1193" s="29">
        <v>7.93</v>
      </c>
      <c r="G1193" s="29">
        <v>4.3</v>
      </c>
      <c r="K1193" s="36">
        <v>10</v>
      </c>
      <c r="AO1193" s="29">
        <v>235</v>
      </c>
      <c r="AP1193" s="29">
        <v>125</v>
      </c>
    </row>
    <row r="1194" spans="1:42" x14ac:dyDescent="0.35">
      <c r="A1194" s="203">
        <v>43080</v>
      </c>
      <c r="B1194" s="204">
        <v>0.41368055555555555</v>
      </c>
      <c r="C1194" s="205">
        <v>603</v>
      </c>
      <c r="D1194" s="205">
        <v>0.39190000000000003</v>
      </c>
      <c r="E1194" s="205">
        <v>13.98</v>
      </c>
      <c r="F1194" s="205">
        <v>7.9</v>
      </c>
      <c r="G1194" s="205">
        <v>2.5</v>
      </c>
      <c r="K1194" s="54">
        <v>41</v>
      </c>
      <c r="AO1194" s="29">
        <v>235</v>
      </c>
      <c r="AP1194" s="29">
        <v>125</v>
      </c>
    </row>
    <row r="1195" spans="1:42" x14ac:dyDescent="0.35">
      <c r="A1195" s="70">
        <v>43087</v>
      </c>
      <c r="B1195" s="55">
        <v>0.38501157407407405</v>
      </c>
      <c r="C1195" s="29">
        <v>631</v>
      </c>
      <c r="D1195" s="29">
        <v>0.41010000000000002</v>
      </c>
      <c r="E1195" s="29">
        <v>15</v>
      </c>
      <c r="F1195" s="29">
        <v>8.19</v>
      </c>
      <c r="G1195" s="29">
        <v>4.2</v>
      </c>
      <c r="K1195" s="257">
        <v>20</v>
      </c>
      <c r="L1195" s="45">
        <f>AVERAGE(K1191:K1195)</f>
        <v>376</v>
      </c>
      <c r="M1195" s="46">
        <f>GEOMEAN(K1191:K1195)</f>
        <v>49.373150192462056</v>
      </c>
      <c r="N1195" s="47" t="s">
        <v>213</v>
      </c>
      <c r="AO1195" s="29">
        <v>235</v>
      </c>
      <c r="AP1195" s="29">
        <v>125</v>
      </c>
    </row>
    <row r="1196" spans="1:42" x14ac:dyDescent="0.35">
      <c r="A1196" s="70">
        <v>43103</v>
      </c>
      <c r="B1196" s="58">
        <v>0.39158564814814811</v>
      </c>
      <c r="C1196" s="29">
        <v>669</v>
      </c>
      <c r="D1196" s="29">
        <v>0.43490000000000001</v>
      </c>
      <c r="E1196" s="29">
        <v>14.63</v>
      </c>
      <c r="F1196" s="29">
        <v>7.72</v>
      </c>
      <c r="G1196" s="29">
        <v>0.2</v>
      </c>
      <c r="K1196" s="257">
        <v>41</v>
      </c>
      <c r="AO1196" s="29">
        <v>235</v>
      </c>
      <c r="AP1196" s="29">
        <v>125</v>
      </c>
    </row>
    <row r="1197" spans="1:42" x14ac:dyDescent="0.35">
      <c r="A1197" s="206">
        <v>43108</v>
      </c>
      <c r="B1197" s="207">
        <v>0.41912037037037037</v>
      </c>
      <c r="C1197" s="208">
        <v>693</v>
      </c>
      <c r="D1197" s="208">
        <v>0.45050000000000001</v>
      </c>
      <c r="E1197" s="208">
        <v>16.829999999999998</v>
      </c>
      <c r="F1197" s="208">
        <v>8.65</v>
      </c>
      <c r="G1197" s="208">
        <v>0.5</v>
      </c>
      <c r="K1197" s="257">
        <v>10</v>
      </c>
      <c r="AO1197" s="29">
        <v>235</v>
      </c>
      <c r="AP1197" s="29">
        <v>125</v>
      </c>
    </row>
    <row r="1198" spans="1:42" x14ac:dyDescent="0.35">
      <c r="A1198" s="206">
        <v>43111</v>
      </c>
      <c r="B1198" s="207">
        <v>0.40934027777777776</v>
      </c>
      <c r="C1198" s="208">
        <v>713</v>
      </c>
      <c r="D1198" s="208">
        <v>0.46350000000000002</v>
      </c>
      <c r="E1198" s="208">
        <v>14.21</v>
      </c>
      <c r="F1198" s="208">
        <v>8.11</v>
      </c>
      <c r="G1198" s="208">
        <v>2.4</v>
      </c>
      <c r="K1198" s="257">
        <v>31</v>
      </c>
      <c r="AO1198" s="29">
        <v>235</v>
      </c>
      <c r="AP1198" s="29">
        <v>125</v>
      </c>
    </row>
    <row r="1199" spans="1:42" x14ac:dyDescent="0.35">
      <c r="A1199" s="70">
        <v>43117</v>
      </c>
      <c r="B1199" s="55">
        <v>0.42797453703703708</v>
      </c>
      <c r="C1199" s="29">
        <v>680</v>
      </c>
      <c r="D1199" s="29">
        <v>0.44140000000000001</v>
      </c>
      <c r="E1199" s="29">
        <v>16</v>
      </c>
      <c r="F1199" s="29">
        <v>8.1199999999999992</v>
      </c>
      <c r="G1199" s="29">
        <v>0</v>
      </c>
      <c r="K1199" s="257">
        <v>20</v>
      </c>
      <c r="AO1199" s="29">
        <v>235</v>
      </c>
      <c r="AP1199" s="29">
        <v>125</v>
      </c>
    </row>
    <row r="1200" spans="1:42" x14ac:dyDescent="0.35">
      <c r="A1200" s="209">
        <v>43124</v>
      </c>
      <c r="B1200" s="210">
        <v>0.41804398148148153</v>
      </c>
      <c r="C1200" s="211">
        <v>717</v>
      </c>
      <c r="D1200" s="211">
        <v>0.46610000000000001</v>
      </c>
      <c r="E1200" s="211">
        <v>21.14</v>
      </c>
      <c r="F1200" s="211">
        <v>8.09</v>
      </c>
      <c r="G1200" s="211">
        <v>2.6</v>
      </c>
      <c r="K1200" s="257">
        <v>171</v>
      </c>
      <c r="L1200" s="45">
        <f>AVERAGE(K1196:K1200)</f>
        <v>54.6</v>
      </c>
      <c r="M1200" s="46">
        <f>GEOMEAN(K1196:K1200)</f>
        <v>33.700343791956954</v>
      </c>
      <c r="N1200" s="47" t="s">
        <v>214</v>
      </c>
      <c r="AO1200" s="29">
        <v>235</v>
      </c>
      <c r="AP1200" s="29">
        <v>125</v>
      </c>
    </row>
    <row r="1201" spans="1:42" x14ac:dyDescent="0.35">
      <c r="A1201" s="70">
        <v>43130</v>
      </c>
      <c r="B1201" s="55">
        <v>0.40979166666666672</v>
      </c>
      <c r="C1201" s="29">
        <v>710</v>
      </c>
      <c r="D1201" s="29">
        <v>0.46150000000000002</v>
      </c>
      <c r="E1201" s="29">
        <v>19.190000000000001</v>
      </c>
      <c r="F1201" s="29">
        <v>7.96</v>
      </c>
      <c r="G1201" s="29">
        <v>1.6</v>
      </c>
      <c r="K1201" s="257">
        <v>20</v>
      </c>
      <c r="AO1201" s="29">
        <v>235</v>
      </c>
      <c r="AP1201" s="29">
        <v>125</v>
      </c>
    </row>
    <row r="1202" spans="1:42" x14ac:dyDescent="0.35">
      <c r="A1202" s="212">
        <v>43136</v>
      </c>
      <c r="B1202" s="213">
        <v>0.41896990740740742</v>
      </c>
      <c r="C1202" s="214">
        <v>705</v>
      </c>
      <c r="D1202" s="214">
        <v>0.45829999999999999</v>
      </c>
      <c r="E1202" s="214">
        <v>20.97</v>
      </c>
      <c r="F1202" s="214">
        <v>7.83</v>
      </c>
      <c r="G1202" s="214">
        <v>0.9</v>
      </c>
      <c r="K1202" s="257">
        <v>52</v>
      </c>
      <c r="AO1202" s="29">
        <v>235</v>
      </c>
      <c r="AP1202" s="29">
        <v>125</v>
      </c>
    </row>
    <row r="1203" spans="1:42" x14ac:dyDescent="0.35">
      <c r="A1203" s="215">
        <v>43139</v>
      </c>
      <c r="B1203" s="213">
        <v>0.39723379629629635</v>
      </c>
      <c r="C1203" s="216">
        <v>754</v>
      </c>
      <c r="D1203" s="216">
        <v>0.49009999999999998</v>
      </c>
      <c r="E1203" s="216">
        <v>15.46</v>
      </c>
      <c r="F1203" s="216">
        <v>8.02</v>
      </c>
      <c r="G1203" s="216">
        <v>0.7</v>
      </c>
      <c r="K1203" s="257">
        <v>10</v>
      </c>
      <c r="AO1203" s="29">
        <v>235</v>
      </c>
      <c r="AP1203" s="29">
        <v>125</v>
      </c>
    </row>
    <row r="1204" spans="1:42" x14ac:dyDescent="0.35">
      <c r="A1204" s="70">
        <v>43146</v>
      </c>
      <c r="B1204" s="55">
        <v>0.42136574074074074</v>
      </c>
      <c r="C1204" s="29">
        <v>741</v>
      </c>
      <c r="D1204" s="29">
        <v>0.48170000000000002</v>
      </c>
      <c r="E1204" s="29">
        <v>13.17</v>
      </c>
      <c r="F1204" s="29">
        <v>7.88</v>
      </c>
      <c r="G1204" s="29">
        <v>5.7</v>
      </c>
      <c r="K1204" s="257">
        <v>30</v>
      </c>
      <c r="AO1204" s="29">
        <v>235</v>
      </c>
      <c r="AP1204" s="29">
        <v>125</v>
      </c>
    </row>
    <row r="1205" spans="1:42" x14ac:dyDescent="0.35">
      <c r="A1205" s="217">
        <v>43152</v>
      </c>
      <c r="B1205" s="218">
        <v>0.41658564814814819</v>
      </c>
      <c r="C1205" s="219">
        <v>750</v>
      </c>
      <c r="D1205" s="219">
        <v>0.48749999999999999</v>
      </c>
      <c r="E1205" s="219">
        <v>16.670000000000002</v>
      </c>
      <c r="F1205" s="219">
        <v>7.84</v>
      </c>
      <c r="G1205" s="219">
        <v>7.1</v>
      </c>
      <c r="K1205" s="54">
        <v>24192</v>
      </c>
      <c r="L1205" s="45">
        <f>AVERAGE(K1201:K1205)</f>
        <v>4860.8</v>
      </c>
      <c r="M1205" s="46">
        <f>GEOMEAN(K1201:K1205)</f>
        <v>94.529045697703921</v>
      </c>
      <c r="N1205" s="47" t="s">
        <v>215</v>
      </c>
      <c r="AO1205" s="29">
        <v>235</v>
      </c>
      <c r="AP1205" s="29">
        <v>125</v>
      </c>
    </row>
    <row r="1206" spans="1:42" x14ac:dyDescent="0.35">
      <c r="A1206" s="70">
        <v>43158</v>
      </c>
      <c r="B1206" s="55">
        <v>0.43251157407407409</v>
      </c>
      <c r="C1206" s="29">
        <v>581</v>
      </c>
      <c r="D1206" s="29">
        <v>0.377</v>
      </c>
      <c r="E1206" s="29">
        <v>12.61</v>
      </c>
      <c r="F1206" s="29">
        <v>8.11</v>
      </c>
      <c r="G1206" s="29">
        <v>7.2</v>
      </c>
      <c r="K1206" s="54">
        <v>197</v>
      </c>
      <c r="O1206" s="39" t="s">
        <v>115</v>
      </c>
      <c r="P1206" s="257">
        <v>58.1</v>
      </c>
      <c r="Q1206" s="39" t="s">
        <v>115</v>
      </c>
      <c r="R1206" s="39" t="s">
        <v>115</v>
      </c>
      <c r="S1206" s="39" t="s">
        <v>115</v>
      </c>
      <c r="T1206" s="39" t="s">
        <v>115</v>
      </c>
      <c r="U1206" s="39" t="s">
        <v>115</v>
      </c>
      <c r="V1206" s="39" t="s">
        <v>112</v>
      </c>
      <c r="W1206" s="39" t="s">
        <v>115</v>
      </c>
      <c r="X1206" s="257">
        <v>49.9</v>
      </c>
      <c r="Y1206" s="39" t="s">
        <v>115</v>
      </c>
      <c r="Z1206" s="264">
        <v>2.1</v>
      </c>
      <c r="AA1206" s="39" t="s">
        <v>115</v>
      </c>
      <c r="AB1206" s="264">
        <v>26</v>
      </c>
      <c r="AC1206" s="39" t="s">
        <v>115</v>
      </c>
      <c r="AD1206" s="257">
        <v>212</v>
      </c>
      <c r="AE1206" s="39" t="s">
        <v>115</v>
      </c>
      <c r="AF1206" s="39" t="s">
        <v>115</v>
      </c>
      <c r="AG1206" s="257">
        <v>21</v>
      </c>
      <c r="AH1206" s="257">
        <v>18900</v>
      </c>
      <c r="AI1206" s="257">
        <v>53900</v>
      </c>
      <c r="AJ1206" s="29">
        <v>3.1</v>
      </c>
      <c r="AK1206" s="39" t="s">
        <v>115</v>
      </c>
      <c r="AL1206" s="39" t="s">
        <v>115</v>
      </c>
      <c r="AO1206" s="29">
        <v>235</v>
      </c>
      <c r="AP1206" s="29">
        <v>125</v>
      </c>
    </row>
    <row r="1207" spans="1:42" x14ac:dyDescent="0.35">
      <c r="A1207" s="70">
        <v>43160</v>
      </c>
      <c r="B1207" s="55">
        <v>0.45831018518518518</v>
      </c>
      <c r="C1207" s="29">
        <v>590</v>
      </c>
      <c r="D1207" s="29">
        <v>0.38350000000000001</v>
      </c>
      <c r="E1207" s="29">
        <v>12.84</v>
      </c>
      <c r="F1207" s="29">
        <v>8.08</v>
      </c>
      <c r="G1207" s="29">
        <v>9.3000000000000007</v>
      </c>
      <c r="K1207" s="54">
        <v>12997</v>
      </c>
      <c r="AO1207" s="29">
        <v>235</v>
      </c>
      <c r="AP1207" s="29">
        <v>125</v>
      </c>
    </row>
    <row r="1208" spans="1:42" x14ac:dyDescent="0.35">
      <c r="A1208" s="70">
        <v>43171</v>
      </c>
      <c r="B1208" s="55">
        <v>0.40307870370370374</v>
      </c>
      <c r="C1208" s="29">
        <v>540</v>
      </c>
      <c r="D1208" s="29">
        <v>0.35099999999999998</v>
      </c>
      <c r="E1208" s="29">
        <v>12.74</v>
      </c>
      <c r="F1208" s="29">
        <v>8.07</v>
      </c>
      <c r="G1208" s="29">
        <v>5.5</v>
      </c>
      <c r="K1208" s="257">
        <v>10</v>
      </c>
      <c r="AO1208" s="29">
        <v>235</v>
      </c>
      <c r="AP1208" s="29">
        <v>125</v>
      </c>
    </row>
    <row r="1209" spans="1:42" x14ac:dyDescent="0.35">
      <c r="A1209" s="220">
        <v>43181</v>
      </c>
      <c r="B1209" s="221">
        <v>0.38990740740740737</v>
      </c>
      <c r="C1209" s="222">
        <v>639</v>
      </c>
      <c r="D1209" s="222">
        <v>0.41539999999999999</v>
      </c>
      <c r="E1209" s="222">
        <v>14.9</v>
      </c>
      <c r="F1209" s="222">
        <v>7.87</v>
      </c>
      <c r="G1209" s="222">
        <v>5.2</v>
      </c>
      <c r="K1209" s="257">
        <v>31</v>
      </c>
      <c r="AO1209" s="29">
        <v>235</v>
      </c>
      <c r="AP1209" s="29">
        <v>125</v>
      </c>
    </row>
    <row r="1210" spans="1:42" x14ac:dyDescent="0.35">
      <c r="A1210" s="70">
        <v>43185</v>
      </c>
      <c r="B1210" s="55">
        <v>0.40465277777777775</v>
      </c>
      <c r="C1210" s="29">
        <v>681</v>
      </c>
      <c r="D1210" s="29">
        <v>0.44269999999999998</v>
      </c>
      <c r="E1210" s="29">
        <v>13.18</v>
      </c>
      <c r="F1210" s="29">
        <v>8.41</v>
      </c>
      <c r="G1210" s="29">
        <v>5.8</v>
      </c>
      <c r="K1210" s="257">
        <v>132</v>
      </c>
      <c r="L1210" s="45">
        <f>AVERAGE(K1206:K1210)</f>
        <v>2673.4</v>
      </c>
      <c r="M1210" s="46">
        <f>GEOMEAN(K1206:K1210)</f>
        <v>159.97384896026031</v>
      </c>
      <c r="N1210" s="47" t="s">
        <v>216</v>
      </c>
      <c r="AO1210" s="29">
        <v>235</v>
      </c>
      <c r="AP1210" s="29">
        <v>125</v>
      </c>
    </row>
    <row r="1211" spans="1:42" x14ac:dyDescent="0.35">
      <c r="A1211" s="223">
        <v>43192</v>
      </c>
      <c r="B1211" s="224">
        <v>0.44407407407407407</v>
      </c>
      <c r="C1211" s="225">
        <v>566</v>
      </c>
      <c r="D1211" s="225">
        <v>0.36730000000000002</v>
      </c>
      <c r="E1211" s="225">
        <v>12.05</v>
      </c>
      <c r="F1211" s="225">
        <v>7.86</v>
      </c>
      <c r="G1211" s="225">
        <v>7.2</v>
      </c>
      <c r="K1211" s="54">
        <v>41</v>
      </c>
      <c r="AO1211" s="29">
        <v>235</v>
      </c>
      <c r="AP1211" s="29">
        <v>125</v>
      </c>
    </row>
    <row r="1212" spans="1:42" x14ac:dyDescent="0.35">
      <c r="A1212" s="223">
        <v>43195</v>
      </c>
      <c r="B1212" s="224">
        <v>0.4183796296296296</v>
      </c>
      <c r="C1212" s="225">
        <v>489.3</v>
      </c>
      <c r="D1212" s="225">
        <v>0.31790000000000002</v>
      </c>
      <c r="E1212" s="225">
        <v>12.23</v>
      </c>
      <c r="F1212" s="225">
        <v>8.0299999999999994</v>
      </c>
      <c r="G1212" s="225">
        <v>6.9</v>
      </c>
      <c r="K1212" s="54">
        <v>2063</v>
      </c>
      <c r="AO1212" s="29">
        <v>235</v>
      </c>
      <c r="AP1212" s="29">
        <v>125</v>
      </c>
    </row>
    <row r="1213" spans="1:42" x14ac:dyDescent="0.35">
      <c r="A1213" s="70">
        <v>43202</v>
      </c>
      <c r="B1213" s="55">
        <v>0.43341435185185184</v>
      </c>
      <c r="C1213" s="29">
        <v>440.5</v>
      </c>
      <c r="D1213" s="29">
        <v>0.28599999999999998</v>
      </c>
      <c r="E1213" s="29">
        <v>11.15</v>
      </c>
      <c r="F1213" s="29">
        <v>8.0500000000000007</v>
      </c>
      <c r="G1213" s="29">
        <v>9.1999999999999993</v>
      </c>
      <c r="K1213" s="257">
        <v>52</v>
      </c>
      <c r="AO1213" s="29">
        <v>235</v>
      </c>
      <c r="AP1213" s="29">
        <v>125</v>
      </c>
    </row>
    <row r="1214" spans="1:42" x14ac:dyDescent="0.35">
      <c r="A1214" s="70">
        <v>43213</v>
      </c>
      <c r="B1214" s="55">
        <v>0.39305555555555555</v>
      </c>
      <c r="C1214" s="29">
        <v>488.5</v>
      </c>
      <c r="D1214" s="29">
        <v>0.31719999999999998</v>
      </c>
      <c r="E1214" s="29">
        <v>10.68</v>
      </c>
      <c r="F1214" s="29">
        <v>7.74</v>
      </c>
      <c r="G1214" s="29">
        <v>11.5</v>
      </c>
      <c r="K1214" s="257">
        <v>31</v>
      </c>
      <c r="L1214" s="45">
        <f>AVERAGE(K1210:K1214)</f>
        <v>463.8</v>
      </c>
      <c r="M1214" s="46">
        <f>GEOMEAN(K1210:K1214)</f>
        <v>112.47199812262804</v>
      </c>
      <c r="N1214" s="47" t="s">
        <v>217</v>
      </c>
      <c r="AO1214" s="29">
        <v>235</v>
      </c>
      <c r="AP1214" s="29">
        <v>125</v>
      </c>
    </row>
    <row r="1215" spans="1:42" x14ac:dyDescent="0.35">
      <c r="A1215" s="70">
        <v>43229</v>
      </c>
      <c r="B1215" s="55">
        <v>0.40739583333333335</v>
      </c>
      <c r="C1215" s="29">
        <v>566</v>
      </c>
      <c r="D1215" s="29">
        <v>0.36730000000000002</v>
      </c>
      <c r="E1215" s="29">
        <v>7.8</v>
      </c>
      <c r="F1215" s="29">
        <v>8.1300000000000008</v>
      </c>
      <c r="G1215" s="29">
        <v>18.3</v>
      </c>
      <c r="K1215" s="257">
        <v>145</v>
      </c>
      <c r="AO1215" s="29">
        <v>235</v>
      </c>
      <c r="AP1215" s="29">
        <v>125</v>
      </c>
    </row>
    <row r="1216" spans="1:42" x14ac:dyDescent="0.35">
      <c r="A1216" s="70">
        <v>43234</v>
      </c>
      <c r="B1216" s="55">
        <v>0.4163425925925926</v>
      </c>
      <c r="C1216" s="29">
        <v>588</v>
      </c>
      <c r="D1216" s="29">
        <v>0.38350000000000001</v>
      </c>
      <c r="E1216" s="29">
        <v>6.82</v>
      </c>
      <c r="F1216" s="29">
        <v>8.01</v>
      </c>
      <c r="G1216" s="29">
        <v>21.3</v>
      </c>
      <c r="K1216" s="54">
        <v>98</v>
      </c>
      <c r="AO1216" s="29">
        <v>235</v>
      </c>
      <c r="AP1216" s="29">
        <v>125</v>
      </c>
    </row>
    <row r="1217" spans="1:42" x14ac:dyDescent="0.35">
      <c r="A1217" s="70">
        <v>43236</v>
      </c>
      <c r="B1217" s="55">
        <v>0.39839120370370368</v>
      </c>
      <c r="C1217" s="29">
        <v>602</v>
      </c>
      <c r="D1217" s="29">
        <v>0.39</v>
      </c>
      <c r="E1217" s="29">
        <v>5.61</v>
      </c>
      <c r="F1217" s="29">
        <v>7.98</v>
      </c>
      <c r="G1217" s="29">
        <v>21.5</v>
      </c>
      <c r="K1217" s="54">
        <v>275</v>
      </c>
      <c r="AO1217" s="29">
        <v>235</v>
      </c>
      <c r="AP1217" s="29">
        <v>125</v>
      </c>
    </row>
    <row r="1218" spans="1:42" x14ac:dyDescent="0.35">
      <c r="A1218" s="226">
        <v>43243</v>
      </c>
      <c r="B1218" s="55">
        <v>0.39903935185185185</v>
      </c>
      <c r="C1218" s="29">
        <v>630</v>
      </c>
      <c r="D1218" s="29">
        <v>0.40949999999999998</v>
      </c>
      <c r="E1218" s="29">
        <v>6.14</v>
      </c>
      <c r="F1218" s="29">
        <v>7.9</v>
      </c>
      <c r="G1218" s="29">
        <v>21.8</v>
      </c>
      <c r="K1218" s="54">
        <v>164</v>
      </c>
      <c r="AO1218" s="29">
        <v>235</v>
      </c>
      <c r="AP1218" s="29">
        <v>125</v>
      </c>
    </row>
    <row r="1219" spans="1:42" x14ac:dyDescent="0.35">
      <c r="A1219" s="70">
        <v>43249</v>
      </c>
      <c r="B1219" s="58">
        <v>0.45752314814814815</v>
      </c>
      <c r="C1219" s="29">
        <v>629</v>
      </c>
      <c r="D1219" s="29">
        <v>0.40949999999999998</v>
      </c>
      <c r="E1219" s="29">
        <v>5.48</v>
      </c>
      <c r="F1219" s="29">
        <v>7.51</v>
      </c>
      <c r="G1219" s="29">
        <v>25.3</v>
      </c>
      <c r="K1219" s="54">
        <v>160</v>
      </c>
      <c r="L1219" s="45">
        <f>AVERAGE(K1215:K1219)</f>
        <v>168.4</v>
      </c>
      <c r="M1219" s="46">
        <f>GEOMEAN(K1215:K1219)</f>
        <v>159.28618856349618</v>
      </c>
      <c r="N1219" s="47" t="s">
        <v>218</v>
      </c>
      <c r="AO1219" s="29">
        <v>235</v>
      </c>
      <c r="AP1219" s="29">
        <v>125</v>
      </c>
    </row>
    <row r="1220" spans="1:42" x14ac:dyDescent="0.35">
      <c r="A1220" s="70">
        <v>43256</v>
      </c>
      <c r="B1220" s="58">
        <v>0.46565972222222224</v>
      </c>
      <c r="C1220" s="29">
        <v>658</v>
      </c>
      <c r="D1220" s="29">
        <v>0.42899999999999999</v>
      </c>
      <c r="E1220" s="29">
        <v>6.19</v>
      </c>
      <c r="F1220" s="29">
        <v>7.51</v>
      </c>
      <c r="G1220" s="29">
        <v>22.2</v>
      </c>
      <c r="K1220" s="257">
        <v>175</v>
      </c>
      <c r="AO1220" s="29">
        <v>235</v>
      </c>
      <c r="AP1220" s="29">
        <v>125</v>
      </c>
    </row>
    <row r="1221" spans="1:42" x14ac:dyDescent="0.35">
      <c r="A1221" s="70">
        <v>43258</v>
      </c>
      <c r="B1221" s="55">
        <v>0.39787037037037037</v>
      </c>
      <c r="C1221" s="29">
        <v>630</v>
      </c>
      <c r="D1221" s="29">
        <v>0.40949999999999998</v>
      </c>
      <c r="E1221" s="29">
        <v>6.67</v>
      </c>
      <c r="F1221" s="29">
        <v>7.85</v>
      </c>
      <c r="G1221" s="29">
        <v>22.4</v>
      </c>
      <c r="K1221" s="54">
        <v>228</v>
      </c>
      <c r="AO1221" s="29">
        <v>235</v>
      </c>
      <c r="AP1221" s="29">
        <v>125</v>
      </c>
    </row>
    <row r="1222" spans="1:42" x14ac:dyDescent="0.35">
      <c r="A1222" s="70">
        <v>43262</v>
      </c>
      <c r="B1222" s="55">
        <v>0.41040509259259261</v>
      </c>
      <c r="C1222" s="29">
        <v>543</v>
      </c>
      <c r="D1222" s="29">
        <v>0.35099999999999998</v>
      </c>
      <c r="E1222" s="29">
        <v>7.65</v>
      </c>
      <c r="F1222" s="29">
        <v>8.06</v>
      </c>
      <c r="G1222" s="29">
        <v>21.8</v>
      </c>
      <c r="K1222" s="54">
        <v>15531</v>
      </c>
      <c r="AO1222" s="29">
        <v>235</v>
      </c>
      <c r="AP1222" s="29">
        <v>125</v>
      </c>
    </row>
    <row r="1223" spans="1:42" x14ac:dyDescent="0.35">
      <c r="A1223" s="70">
        <v>43269</v>
      </c>
      <c r="B1223" s="58">
        <v>0.39799768518518519</v>
      </c>
      <c r="C1223" s="29">
        <v>595</v>
      </c>
      <c r="D1223" s="29">
        <v>0.38350000000000001</v>
      </c>
      <c r="E1223" s="29">
        <v>5.93</v>
      </c>
      <c r="F1223" s="29">
        <v>7.93</v>
      </c>
      <c r="G1223" s="29">
        <v>27.1</v>
      </c>
      <c r="K1223" s="54">
        <v>644</v>
      </c>
      <c r="AO1223" s="29">
        <v>235</v>
      </c>
      <c r="AP1223" s="29">
        <v>125</v>
      </c>
    </row>
    <row r="1224" spans="1:42" x14ac:dyDescent="0.35">
      <c r="A1224" s="70">
        <v>43278</v>
      </c>
      <c r="B1224" s="55">
        <v>0.41674768518518518</v>
      </c>
      <c r="C1224" s="29">
        <v>419.4</v>
      </c>
      <c r="D1224" s="29">
        <v>0.27229999999999999</v>
      </c>
      <c r="E1224" s="29">
        <v>7.29</v>
      </c>
      <c r="F1224" s="29">
        <v>7.97</v>
      </c>
      <c r="G1224" s="29">
        <v>23.4</v>
      </c>
      <c r="K1224" s="54">
        <v>2489</v>
      </c>
      <c r="L1224" s="45">
        <f>AVERAGE(K1220:K1224)</f>
        <v>3813.4</v>
      </c>
      <c r="M1224" s="46">
        <f>GEOMEAN(K1220:K1224)</f>
        <v>998.65761021415994</v>
      </c>
      <c r="N1224" s="47" t="s">
        <v>219</v>
      </c>
      <c r="AO1224" s="29">
        <v>235</v>
      </c>
      <c r="AP1224" s="29">
        <v>125</v>
      </c>
    </row>
    <row r="1225" spans="1:42" x14ac:dyDescent="0.35">
      <c r="A1225" s="70">
        <v>43290</v>
      </c>
      <c r="B1225" s="55">
        <v>0.39052083333333337</v>
      </c>
      <c r="C1225" s="29">
        <v>610</v>
      </c>
      <c r="D1225" s="29">
        <v>0.39650000000000002</v>
      </c>
      <c r="E1225" s="29">
        <v>5.5</v>
      </c>
      <c r="F1225" s="29">
        <v>7.98</v>
      </c>
      <c r="G1225" s="29">
        <v>24.8</v>
      </c>
      <c r="K1225" s="257">
        <v>243</v>
      </c>
      <c r="AO1225" s="29">
        <v>235</v>
      </c>
      <c r="AP1225" s="29">
        <v>125</v>
      </c>
    </row>
    <row r="1226" spans="1:42" x14ac:dyDescent="0.35">
      <c r="A1226" s="70">
        <v>43300</v>
      </c>
      <c r="B1226" s="55">
        <v>0.38059027777777782</v>
      </c>
      <c r="C1226" s="29">
        <v>622</v>
      </c>
      <c r="D1226" s="29">
        <v>0.40300000000000002</v>
      </c>
      <c r="E1226" s="29">
        <v>5.96</v>
      </c>
      <c r="F1226" s="29">
        <v>7.68</v>
      </c>
      <c r="G1226" s="29">
        <v>23.5</v>
      </c>
      <c r="K1226" s="257">
        <v>216</v>
      </c>
      <c r="AO1226" s="29">
        <v>235</v>
      </c>
      <c r="AP1226" s="29">
        <v>125</v>
      </c>
    </row>
    <row r="1227" spans="1:42" x14ac:dyDescent="0.35">
      <c r="A1227" s="70">
        <v>43304</v>
      </c>
      <c r="B1227" s="55">
        <v>0.40706018518518516</v>
      </c>
      <c r="C1227" s="29">
        <v>537</v>
      </c>
      <c r="D1227" s="29">
        <v>0.35099999999999998</v>
      </c>
      <c r="E1227" s="29">
        <v>6.89</v>
      </c>
      <c r="F1227" s="29">
        <v>8.01</v>
      </c>
      <c r="G1227" s="29">
        <v>23.5</v>
      </c>
      <c r="K1227" s="54">
        <v>1935</v>
      </c>
      <c r="AO1227" s="29">
        <v>235</v>
      </c>
      <c r="AP1227" s="29">
        <v>125</v>
      </c>
    </row>
    <row r="1228" spans="1:42" x14ac:dyDescent="0.35">
      <c r="A1228" s="70">
        <v>43306</v>
      </c>
      <c r="B1228" s="55">
        <v>0.38214120370370369</v>
      </c>
      <c r="C1228" s="29">
        <v>587</v>
      </c>
      <c r="D1228" s="29">
        <v>0.38350000000000001</v>
      </c>
      <c r="E1228" s="29">
        <v>6.83</v>
      </c>
      <c r="F1228" s="29">
        <v>8.19</v>
      </c>
      <c r="G1228" s="29">
        <v>23.9</v>
      </c>
      <c r="K1228" s="295">
        <v>364</v>
      </c>
      <c r="O1228" s="39">
        <v>3.5</v>
      </c>
      <c r="P1228" s="257">
        <v>72.2</v>
      </c>
      <c r="Q1228" s="39" t="s">
        <v>115</v>
      </c>
      <c r="R1228" s="39" t="s">
        <v>115</v>
      </c>
      <c r="S1228" s="39" t="s">
        <v>115</v>
      </c>
      <c r="T1228" s="39" t="s">
        <v>115</v>
      </c>
      <c r="U1228" s="39" t="s">
        <v>115</v>
      </c>
      <c r="V1228" s="39" t="s">
        <v>112</v>
      </c>
      <c r="W1228" s="39" t="s">
        <v>115</v>
      </c>
      <c r="X1228" s="257">
        <v>49.2</v>
      </c>
      <c r="Y1228" s="39" t="s">
        <v>115</v>
      </c>
      <c r="Z1228" s="39" t="s">
        <v>115</v>
      </c>
      <c r="AA1228" s="39">
        <v>0.42</v>
      </c>
      <c r="AB1228" s="264">
        <v>28.4</v>
      </c>
      <c r="AC1228" s="39" t="s">
        <v>115</v>
      </c>
      <c r="AD1228" s="257">
        <v>218</v>
      </c>
      <c r="AE1228" s="39" t="s">
        <v>115</v>
      </c>
      <c r="AF1228" s="39">
        <v>358</v>
      </c>
      <c r="AG1228" s="257">
        <v>53.7</v>
      </c>
      <c r="AH1228" s="257">
        <v>23300</v>
      </c>
      <c r="AI1228" s="257">
        <v>48700</v>
      </c>
      <c r="AJ1228" s="29">
        <v>3.1</v>
      </c>
      <c r="AK1228" s="39" t="s">
        <v>115</v>
      </c>
      <c r="AL1228" s="39" t="s">
        <v>115</v>
      </c>
      <c r="AO1228" s="29">
        <v>235</v>
      </c>
      <c r="AP1228" s="29">
        <v>125</v>
      </c>
    </row>
    <row r="1229" spans="1:42" x14ac:dyDescent="0.35">
      <c r="A1229" s="70">
        <v>43307</v>
      </c>
      <c r="B1229" s="55">
        <v>0.40387731481481487</v>
      </c>
      <c r="C1229" s="29">
        <v>576</v>
      </c>
      <c r="D1229" s="29">
        <v>0.377</v>
      </c>
      <c r="E1229" s="29">
        <v>6.56</v>
      </c>
      <c r="F1229" s="29">
        <v>8.0299999999999994</v>
      </c>
      <c r="G1229" s="29">
        <v>23.4</v>
      </c>
      <c r="K1229" s="54">
        <v>262</v>
      </c>
      <c r="AO1229" s="29">
        <v>235</v>
      </c>
      <c r="AP1229" s="29">
        <v>125</v>
      </c>
    </row>
    <row r="1230" spans="1:42" x14ac:dyDescent="0.35">
      <c r="A1230" s="70">
        <v>43311</v>
      </c>
      <c r="B1230" s="55">
        <v>0.40834490740740742</v>
      </c>
      <c r="C1230" s="29">
        <v>653</v>
      </c>
      <c r="D1230" s="29">
        <v>0.42249999999999999</v>
      </c>
      <c r="E1230" s="29">
        <v>6.31</v>
      </c>
      <c r="F1230" s="29">
        <v>7.82</v>
      </c>
      <c r="G1230" s="29">
        <v>21.1</v>
      </c>
      <c r="K1230" s="295">
        <v>262</v>
      </c>
      <c r="L1230" s="45">
        <f>AVERAGE(K1226:K1230)</f>
        <v>607.79999999999995</v>
      </c>
      <c r="M1230" s="46">
        <f>GEOMEAN(K1226:K1230)</f>
        <v>401.57598876623655</v>
      </c>
      <c r="N1230" s="47" t="s">
        <v>220</v>
      </c>
      <c r="AO1230" s="29">
        <v>235</v>
      </c>
      <c r="AP1230" s="29">
        <v>125</v>
      </c>
    </row>
    <row r="1231" spans="1:42" x14ac:dyDescent="0.35">
      <c r="A1231" s="228">
        <v>43314</v>
      </c>
      <c r="B1231" s="229">
        <v>0.40658564814814818</v>
      </c>
      <c r="C1231" s="230">
        <v>444.1</v>
      </c>
      <c r="D1231" s="230">
        <v>0.28860000000000002</v>
      </c>
      <c r="E1231" s="230">
        <v>8.94</v>
      </c>
      <c r="F1231" s="230">
        <v>7.77</v>
      </c>
      <c r="G1231" s="230">
        <v>22.5</v>
      </c>
      <c r="K1231" s="54">
        <v>2382</v>
      </c>
      <c r="L1231" s="28"/>
      <c r="M1231" s="31"/>
      <c r="N1231" s="30"/>
      <c r="AO1231" s="29">
        <v>235</v>
      </c>
      <c r="AP1231" s="29">
        <v>125</v>
      </c>
    </row>
    <row r="1232" spans="1:42" x14ac:dyDescent="0.35">
      <c r="A1232" s="70">
        <v>43326</v>
      </c>
      <c r="B1232" s="55">
        <v>0.43399305555555556</v>
      </c>
      <c r="C1232" s="29">
        <v>478.6</v>
      </c>
      <c r="D1232" s="29">
        <v>0.31140000000000001</v>
      </c>
      <c r="E1232" s="29">
        <v>6.38</v>
      </c>
      <c r="F1232" s="29">
        <v>7.65</v>
      </c>
      <c r="G1232" s="29">
        <v>23.6</v>
      </c>
      <c r="K1232" s="54">
        <v>862</v>
      </c>
      <c r="L1232" s="28"/>
      <c r="M1232" s="31"/>
      <c r="N1232" s="30"/>
      <c r="AO1232" s="29">
        <v>235</v>
      </c>
      <c r="AP1232" s="29">
        <v>125</v>
      </c>
    </row>
    <row r="1233" spans="1:42" x14ac:dyDescent="0.35">
      <c r="A1233" s="70">
        <v>43328</v>
      </c>
      <c r="B1233" s="55">
        <v>0.4123148148148148</v>
      </c>
      <c r="C1233" s="29">
        <v>504</v>
      </c>
      <c r="D1233" s="29">
        <v>0.3276</v>
      </c>
      <c r="E1233" s="29">
        <v>6.94</v>
      </c>
      <c r="F1233" s="29">
        <v>8.11</v>
      </c>
      <c r="G1233" s="29">
        <v>23.2</v>
      </c>
      <c r="K1233" s="54">
        <v>10462</v>
      </c>
      <c r="L1233" s="28"/>
      <c r="M1233" s="31"/>
      <c r="N1233" s="30"/>
      <c r="AO1233" s="29">
        <v>235</v>
      </c>
      <c r="AP1233" s="29">
        <v>125</v>
      </c>
    </row>
    <row r="1234" spans="1:42" x14ac:dyDescent="0.35">
      <c r="A1234" s="231">
        <v>43334</v>
      </c>
      <c r="B1234" s="232">
        <v>0.38601851851851854</v>
      </c>
      <c r="C1234" s="233">
        <v>479.1</v>
      </c>
      <c r="D1234" s="233">
        <v>0.31140000000000001</v>
      </c>
      <c r="E1234" s="233">
        <v>6.88</v>
      </c>
      <c r="F1234" s="233">
        <v>8.31</v>
      </c>
      <c r="G1234" s="233">
        <v>23.4</v>
      </c>
      <c r="K1234" s="257">
        <v>689</v>
      </c>
      <c r="L1234" s="28"/>
      <c r="M1234" s="31"/>
      <c r="N1234" s="30"/>
      <c r="AO1234" s="29">
        <v>235</v>
      </c>
      <c r="AP1234" s="29">
        <v>125</v>
      </c>
    </row>
    <row r="1235" spans="1:42" x14ac:dyDescent="0.35">
      <c r="A1235" s="231">
        <v>43341</v>
      </c>
      <c r="B1235" s="55">
        <v>0.41150462962962964</v>
      </c>
      <c r="C1235" s="29">
        <v>549</v>
      </c>
      <c r="D1235" s="29">
        <v>0.35749999999999998</v>
      </c>
      <c r="E1235" s="29">
        <v>6.56</v>
      </c>
      <c r="F1235" s="29">
        <v>7.61</v>
      </c>
      <c r="G1235" s="29">
        <v>25.3</v>
      </c>
      <c r="K1235" s="257">
        <v>521</v>
      </c>
      <c r="L1235" s="45">
        <f>AVERAGE(K1231:K1235)</f>
        <v>2983.2</v>
      </c>
      <c r="M1235" s="46">
        <f>GEOMEAN(K1231:K1235)</f>
        <v>1504.610668147109</v>
      </c>
      <c r="N1235" s="47" t="s">
        <v>221</v>
      </c>
      <c r="AO1235" s="29">
        <v>235</v>
      </c>
      <c r="AP1235" s="29">
        <v>125</v>
      </c>
    </row>
    <row r="1236" spans="1:42" x14ac:dyDescent="0.35">
      <c r="A1236" s="70">
        <v>43355</v>
      </c>
      <c r="B1236" s="58">
        <v>0.4079976851851852</v>
      </c>
      <c r="C1236" s="29">
        <v>488.6</v>
      </c>
      <c r="D1236" s="29">
        <v>0.31790000000000002</v>
      </c>
      <c r="E1236" s="29">
        <v>7.76</v>
      </c>
      <c r="F1236" s="29">
        <v>8.09</v>
      </c>
      <c r="G1236" s="29">
        <v>20.9</v>
      </c>
      <c r="K1236" s="54">
        <v>313</v>
      </c>
      <c r="L1236" s="28"/>
      <c r="M1236" s="31"/>
      <c r="N1236" s="30"/>
      <c r="AO1236" s="29">
        <v>235</v>
      </c>
      <c r="AP1236" s="29">
        <v>125</v>
      </c>
    </row>
    <row r="1237" spans="1:42" x14ac:dyDescent="0.35">
      <c r="A1237" s="70">
        <v>43360</v>
      </c>
      <c r="B1237" s="58">
        <v>0.42951388888888892</v>
      </c>
      <c r="C1237" s="29">
        <v>573</v>
      </c>
      <c r="D1237" s="29">
        <v>0.3705</v>
      </c>
      <c r="E1237" s="29">
        <v>6.67</v>
      </c>
      <c r="F1237" s="29">
        <v>7.61</v>
      </c>
      <c r="G1237" s="29">
        <v>23.6</v>
      </c>
      <c r="K1237" s="54">
        <v>84</v>
      </c>
      <c r="L1237" s="28"/>
      <c r="M1237" s="31"/>
      <c r="N1237" s="30"/>
      <c r="AO1237" s="29">
        <v>235</v>
      </c>
      <c r="AP1237" s="29">
        <v>125</v>
      </c>
    </row>
    <row r="1238" spans="1:42" x14ac:dyDescent="0.35">
      <c r="A1238" s="70">
        <v>43362</v>
      </c>
      <c r="B1238" s="58">
        <v>0.39957175925925931</v>
      </c>
      <c r="C1238" s="29">
        <v>565</v>
      </c>
      <c r="D1238" s="29">
        <v>0.36399999999999999</v>
      </c>
      <c r="E1238" s="29">
        <v>6.75</v>
      </c>
      <c r="F1238" s="29">
        <v>8.0399999999999991</v>
      </c>
      <c r="G1238" s="29">
        <v>23.7</v>
      </c>
      <c r="K1238" s="257">
        <v>253</v>
      </c>
      <c r="L1238" s="28"/>
      <c r="M1238" s="31"/>
      <c r="N1238" s="30"/>
      <c r="AO1238" s="29">
        <v>235</v>
      </c>
      <c r="AP1238" s="29">
        <v>125</v>
      </c>
    </row>
    <row r="1239" spans="1:42" x14ac:dyDescent="0.35">
      <c r="A1239" s="70">
        <v>43367</v>
      </c>
      <c r="B1239" s="55">
        <v>0.41543981481481485</v>
      </c>
      <c r="C1239" s="29">
        <v>598</v>
      </c>
      <c r="D1239" s="29">
        <v>0.39</v>
      </c>
      <c r="E1239" s="29">
        <v>7.48</v>
      </c>
      <c r="F1239" s="29">
        <v>7.53</v>
      </c>
      <c r="G1239" s="29">
        <v>19.5</v>
      </c>
      <c r="K1239" s="257">
        <v>399</v>
      </c>
      <c r="L1239" s="28"/>
      <c r="M1239" s="31"/>
      <c r="N1239" s="30"/>
      <c r="AO1239" s="29">
        <v>235</v>
      </c>
      <c r="AP1239" s="29">
        <v>125</v>
      </c>
    </row>
    <row r="1240" spans="1:42" x14ac:dyDescent="0.35">
      <c r="A1240" s="70">
        <v>43370</v>
      </c>
      <c r="B1240" s="55">
        <v>0.41592592592592598</v>
      </c>
      <c r="C1240" s="29">
        <v>452</v>
      </c>
      <c r="D1240" s="29">
        <v>0.29380000000000001</v>
      </c>
      <c r="E1240" s="29">
        <v>8.4499999999999993</v>
      </c>
      <c r="F1240" s="29">
        <v>7.69</v>
      </c>
      <c r="G1240" s="29">
        <v>19.7</v>
      </c>
      <c r="K1240" s="257">
        <v>1201</v>
      </c>
      <c r="L1240" s="45">
        <f>AVERAGE(K1236:K1240)</f>
        <v>450</v>
      </c>
      <c r="M1240" s="46">
        <f>GEOMEAN(K1236:K1240)</f>
        <v>316.73204845378916</v>
      </c>
      <c r="N1240" s="47" t="s">
        <v>222</v>
      </c>
      <c r="AO1240" s="29">
        <v>235</v>
      </c>
      <c r="AP1240" s="29">
        <v>125</v>
      </c>
    </row>
    <row r="1241" spans="1:42" x14ac:dyDescent="0.35">
      <c r="A1241" s="70">
        <v>43375</v>
      </c>
      <c r="B1241" s="52">
        <v>0.46035879629629628</v>
      </c>
      <c r="C1241" s="29">
        <v>572</v>
      </c>
      <c r="D1241" s="29">
        <v>0.3705</v>
      </c>
      <c r="E1241" s="29">
        <v>8.0299999999999994</v>
      </c>
      <c r="F1241" s="29">
        <v>8.01</v>
      </c>
      <c r="G1241" s="29">
        <v>20.2</v>
      </c>
      <c r="K1241" s="54">
        <v>134</v>
      </c>
      <c r="O1241" s="39" t="s">
        <v>115</v>
      </c>
      <c r="P1241" s="257">
        <v>68.599999999999994</v>
      </c>
      <c r="Q1241" s="39" t="s">
        <v>115</v>
      </c>
      <c r="R1241" s="39" t="s">
        <v>115</v>
      </c>
      <c r="S1241" s="39" t="s">
        <v>115</v>
      </c>
      <c r="T1241" s="39" t="s">
        <v>115</v>
      </c>
      <c r="U1241" s="39" t="s">
        <v>115</v>
      </c>
      <c r="V1241" s="39" t="s">
        <v>112</v>
      </c>
      <c r="W1241" s="39" t="s">
        <v>115</v>
      </c>
      <c r="X1241" s="257">
        <v>41.2</v>
      </c>
      <c r="Y1241" s="39" t="s">
        <v>115</v>
      </c>
      <c r="Z1241" s="264">
        <v>0.65</v>
      </c>
      <c r="AA1241" s="39" t="s">
        <v>115</v>
      </c>
      <c r="AB1241" s="264">
        <v>25.9</v>
      </c>
      <c r="AC1241" s="39" t="s">
        <v>115</v>
      </c>
      <c r="AD1241" s="257">
        <v>228</v>
      </c>
      <c r="AE1241" s="39" t="s">
        <v>115</v>
      </c>
      <c r="AF1241" s="39" t="s">
        <v>115</v>
      </c>
      <c r="AG1241" s="257">
        <v>25.8</v>
      </c>
      <c r="AH1241" s="257">
        <v>21100</v>
      </c>
      <c r="AI1241" s="257">
        <v>56500</v>
      </c>
      <c r="AJ1241" s="257">
        <v>3.2</v>
      </c>
      <c r="AK1241" s="39" t="s">
        <v>115</v>
      </c>
      <c r="AL1241" s="39" t="s">
        <v>115</v>
      </c>
      <c r="AO1241" s="29">
        <v>235</v>
      </c>
      <c r="AP1241" s="29">
        <v>125</v>
      </c>
    </row>
    <row r="1242" spans="1:42" x14ac:dyDescent="0.35">
      <c r="A1242" s="70">
        <v>43381</v>
      </c>
      <c r="B1242" s="55">
        <v>0.39828703703703705</v>
      </c>
      <c r="C1242" s="29">
        <v>459.2</v>
      </c>
      <c r="D1242" s="29">
        <v>0.29830000000000001</v>
      </c>
      <c r="E1242" s="29">
        <v>8.0500000000000007</v>
      </c>
      <c r="F1242" s="29">
        <v>7.93</v>
      </c>
      <c r="G1242" s="29">
        <v>21.6</v>
      </c>
      <c r="K1242" s="54">
        <v>259</v>
      </c>
      <c r="AO1242" s="29">
        <v>235</v>
      </c>
      <c r="AP1242" s="29">
        <v>125</v>
      </c>
    </row>
    <row r="1243" spans="1:42" x14ac:dyDescent="0.35">
      <c r="A1243" s="234">
        <v>43390</v>
      </c>
      <c r="B1243" s="55">
        <v>0.41936342592592596</v>
      </c>
      <c r="C1243" s="29">
        <v>599</v>
      </c>
      <c r="D1243" s="29">
        <v>0.38929999999999998</v>
      </c>
      <c r="E1243" s="29">
        <v>9.64</v>
      </c>
      <c r="F1243" s="29">
        <v>7.48</v>
      </c>
      <c r="G1243" s="29">
        <v>12.5</v>
      </c>
      <c r="K1243" s="257">
        <v>63</v>
      </c>
      <c r="AO1243" s="29">
        <v>235</v>
      </c>
      <c r="AP1243" s="29">
        <v>125</v>
      </c>
    </row>
    <row r="1244" spans="1:42" x14ac:dyDescent="0.35">
      <c r="A1244" s="234">
        <v>43395</v>
      </c>
      <c r="B1244" s="55">
        <v>0.43604166666666666</v>
      </c>
      <c r="C1244" s="29">
        <v>614</v>
      </c>
      <c r="D1244" s="29">
        <v>0.39910000000000001</v>
      </c>
      <c r="E1244" s="29">
        <v>10.38</v>
      </c>
      <c r="F1244" s="29">
        <v>8.09</v>
      </c>
      <c r="G1244" s="29">
        <v>10.1</v>
      </c>
      <c r="K1244" s="54">
        <v>97</v>
      </c>
      <c r="AO1244" s="29">
        <v>235</v>
      </c>
      <c r="AP1244" s="29">
        <v>125</v>
      </c>
    </row>
    <row r="1245" spans="1:42" x14ac:dyDescent="0.35">
      <c r="A1245" s="234">
        <v>43398</v>
      </c>
      <c r="B1245" s="55">
        <v>0.41474537037037035</v>
      </c>
      <c r="C1245" s="29">
        <v>632</v>
      </c>
      <c r="D1245" s="29">
        <v>0.4108</v>
      </c>
      <c r="E1245" s="29">
        <v>9.91</v>
      </c>
      <c r="F1245" s="29">
        <v>8.07</v>
      </c>
      <c r="G1245" s="29">
        <v>10.4</v>
      </c>
      <c r="K1245" s="54">
        <v>63</v>
      </c>
      <c r="L1245" s="45">
        <f>AVERAGE(K1241:K1245)</f>
        <v>123.2</v>
      </c>
      <c r="M1245" s="46">
        <f>GEOMEAN(K1241:K1245)</f>
        <v>105.96720490862795</v>
      </c>
      <c r="N1245" s="47" t="s">
        <v>223</v>
      </c>
      <c r="AO1245" s="29">
        <v>235</v>
      </c>
      <c r="AP1245" s="29">
        <v>125</v>
      </c>
    </row>
    <row r="1246" spans="1:42" x14ac:dyDescent="0.35">
      <c r="A1246" s="234">
        <v>43403</v>
      </c>
      <c r="B1246" s="55">
        <v>0.42146990740740736</v>
      </c>
      <c r="C1246" s="29">
        <v>643</v>
      </c>
      <c r="D1246" s="29">
        <v>0.41789999999999999</v>
      </c>
      <c r="E1246" s="29">
        <v>10.029999999999999</v>
      </c>
      <c r="F1246" s="29">
        <v>7.91</v>
      </c>
      <c r="G1246" s="29">
        <v>11</v>
      </c>
      <c r="K1246" s="54">
        <v>10</v>
      </c>
      <c r="AO1246" s="29">
        <v>235</v>
      </c>
      <c r="AP1246" s="29">
        <v>125</v>
      </c>
    </row>
    <row r="1247" spans="1:42" x14ac:dyDescent="0.35">
      <c r="A1247" s="234">
        <v>43405</v>
      </c>
      <c r="B1247" s="55">
        <v>0.41337962962962965</v>
      </c>
      <c r="C1247" s="29">
        <v>481.6</v>
      </c>
      <c r="D1247" s="29">
        <v>0.31330000000000002</v>
      </c>
      <c r="E1247" s="29">
        <v>10.210000000000001</v>
      </c>
      <c r="F1247" s="29">
        <v>7.62</v>
      </c>
      <c r="G1247" s="29">
        <v>11.6</v>
      </c>
      <c r="K1247" s="36">
        <v>24192</v>
      </c>
      <c r="AO1247" s="29">
        <v>235</v>
      </c>
      <c r="AP1247" s="29">
        <v>125</v>
      </c>
    </row>
    <row r="1248" spans="1:42" x14ac:dyDescent="0.35">
      <c r="A1248" s="234">
        <v>43409</v>
      </c>
      <c r="B1248" s="55">
        <v>0.4203587962962963</v>
      </c>
      <c r="C1248" s="29">
        <v>575</v>
      </c>
      <c r="D1248" s="29">
        <v>0.37369999999999998</v>
      </c>
      <c r="E1248" s="29">
        <v>9.5</v>
      </c>
      <c r="F1248" s="29">
        <v>8.0299999999999994</v>
      </c>
      <c r="G1248" s="29">
        <v>10.8</v>
      </c>
      <c r="K1248" s="257">
        <v>331</v>
      </c>
      <c r="AO1248" s="29">
        <v>235</v>
      </c>
      <c r="AP1248" s="29">
        <v>125</v>
      </c>
    </row>
    <row r="1249" spans="1:42" x14ac:dyDescent="0.35">
      <c r="A1249" s="234">
        <v>43416</v>
      </c>
      <c r="B1249" s="55">
        <v>0.39770833333333333</v>
      </c>
      <c r="C1249" s="29">
        <v>587</v>
      </c>
      <c r="D1249" s="29">
        <v>0.38150000000000001</v>
      </c>
      <c r="E1249" s="29">
        <v>12.02</v>
      </c>
      <c r="F1249" s="29">
        <v>8.02</v>
      </c>
      <c r="G1249" s="29">
        <v>7.2</v>
      </c>
      <c r="K1249" s="257">
        <v>10</v>
      </c>
      <c r="AO1249" s="29">
        <v>235</v>
      </c>
      <c r="AP1249" s="29">
        <v>125</v>
      </c>
    </row>
    <row r="1250" spans="1:42" x14ac:dyDescent="0.35">
      <c r="A1250" s="234">
        <v>43430</v>
      </c>
      <c r="B1250" s="55">
        <v>0.43415509259259261</v>
      </c>
      <c r="C1250" s="29">
        <v>609</v>
      </c>
      <c r="D1250" s="29">
        <v>0.39589999999999997</v>
      </c>
      <c r="E1250" s="29">
        <v>13.61</v>
      </c>
      <c r="F1250" s="29">
        <v>8.68</v>
      </c>
      <c r="G1250" s="29">
        <v>6.3</v>
      </c>
      <c r="K1250" s="257">
        <v>63</v>
      </c>
      <c r="L1250" s="45">
        <f>AVERAGE(K1246:K1250)</f>
        <v>4921.2</v>
      </c>
      <c r="M1250" s="46">
        <f>GEOMEAN(K1246:K1250)</f>
        <v>138.21910083813898</v>
      </c>
      <c r="N1250" s="47" t="s">
        <v>224</v>
      </c>
      <c r="AO1250" s="29">
        <v>235</v>
      </c>
      <c r="AP1250" s="29">
        <v>125</v>
      </c>
    </row>
    <row r="1251" spans="1:42" x14ac:dyDescent="0.35">
      <c r="A1251" s="234">
        <v>43431</v>
      </c>
      <c r="B1251" s="58">
        <v>0.40489583333333329</v>
      </c>
      <c r="C1251" s="29">
        <v>586</v>
      </c>
      <c r="D1251" s="29">
        <v>0.38019999999999998</v>
      </c>
      <c r="E1251" s="29">
        <v>13.31</v>
      </c>
      <c r="F1251" s="29">
        <v>7.68</v>
      </c>
      <c r="G1251" s="29">
        <v>4.4000000000000004</v>
      </c>
      <c r="K1251" s="257">
        <v>20</v>
      </c>
      <c r="AO1251" s="29">
        <v>235</v>
      </c>
      <c r="AP1251" s="29">
        <v>125</v>
      </c>
    </row>
    <row r="1252" spans="1:42" x14ac:dyDescent="0.35">
      <c r="A1252" s="234">
        <v>43437</v>
      </c>
      <c r="B1252" s="55">
        <v>0.39572916666666669</v>
      </c>
      <c r="C1252" s="29">
        <v>567</v>
      </c>
      <c r="D1252" s="29">
        <v>0.36849999999999999</v>
      </c>
      <c r="E1252" s="29">
        <v>16.11</v>
      </c>
      <c r="F1252" s="29">
        <v>7.94</v>
      </c>
      <c r="G1252" s="29">
        <v>5.8</v>
      </c>
      <c r="K1252" s="54">
        <v>201</v>
      </c>
      <c r="AO1252" s="29">
        <v>235</v>
      </c>
      <c r="AP1252" s="29">
        <v>125</v>
      </c>
    </row>
    <row r="1253" spans="1:42" x14ac:dyDescent="0.35">
      <c r="A1253" s="234">
        <v>43440</v>
      </c>
      <c r="B1253" s="55">
        <v>0.41313657407407406</v>
      </c>
      <c r="C1253" s="29">
        <v>637</v>
      </c>
      <c r="D1253" s="29">
        <v>0.41410000000000002</v>
      </c>
      <c r="E1253" s="29">
        <v>13.01</v>
      </c>
      <c r="F1253" s="29">
        <v>8.09</v>
      </c>
      <c r="G1253" s="29">
        <v>4</v>
      </c>
      <c r="K1253" s="54">
        <v>86</v>
      </c>
      <c r="AO1253" s="29">
        <v>235</v>
      </c>
      <c r="AP1253" s="29">
        <v>125</v>
      </c>
    </row>
    <row r="1254" spans="1:42" x14ac:dyDescent="0.35">
      <c r="A1254" s="234">
        <v>43444</v>
      </c>
      <c r="B1254" s="55">
        <v>0.44950231481481479</v>
      </c>
      <c r="C1254" s="29">
        <v>666</v>
      </c>
      <c r="D1254" s="29">
        <v>0.43290000000000001</v>
      </c>
      <c r="E1254" s="29">
        <v>13.7</v>
      </c>
      <c r="F1254" s="29">
        <v>750.2</v>
      </c>
      <c r="G1254" s="29">
        <v>1.6</v>
      </c>
      <c r="K1254" s="257">
        <v>51</v>
      </c>
      <c r="AO1254" s="29">
        <v>235</v>
      </c>
      <c r="AP1254" s="29">
        <v>125</v>
      </c>
    </row>
    <row r="1255" spans="1:42" x14ac:dyDescent="0.35">
      <c r="A1255" s="234">
        <v>43451</v>
      </c>
      <c r="B1255" s="55">
        <v>0.43364583333333334</v>
      </c>
      <c r="C1255" s="29">
        <v>678</v>
      </c>
      <c r="D1255" s="29">
        <v>0.44069999999999998</v>
      </c>
      <c r="E1255" s="29">
        <v>12.28</v>
      </c>
      <c r="F1255" s="29">
        <v>8.0399999999999991</v>
      </c>
      <c r="G1255" s="29">
        <v>3.7</v>
      </c>
      <c r="K1255" s="257">
        <v>10</v>
      </c>
      <c r="L1255" s="45">
        <f>AVERAGE(K1251:K1255)</f>
        <v>73.599999999999994</v>
      </c>
      <c r="M1255" s="46">
        <f>GEOMEAN(K1251:K1255)</f>
        <v>44.592203784897727</v>
      </c>
      <c r="N1255" s="47" t="s">
        <v>225</v>
      </c>
      <c r="AO1255" s="29">
        <v>235</v>
      </c>
      <c r="AP1255" s="29">
        <v>125</v>
      </c>
    </row>
    <row r="1256" spans="1:42" x14ac:dyDescent="0.35">
      <c r="A1256" s="234">
        <v>43468</v>
      </c>
      <c r="B1256" s="55">
        <v>0.4022337962962963</v>
      </c>
      <c r="C1256" s="29">
        <v>634</v>
      </c>
      <c r="D1256" s="29">
        <v>0.41210000000000002</v>
      </c>
      <c r="E1256" s="29">
        <v>13.53</v>
      </c>
      <c r="F1256" s="29">
        <v>8.32</v>
      </c>
      <c r="G1256" s="29">
        <v>4</v>
      </c>
      <c r="K1256" s="257">
        <v>74</v>
      </c>
      <c r="AO1256" s="29">
        <v>235</v>
      </c>
      <c r="AP1256" s="29">
        <v>125</v>
      </c>
    </row>
    <row r="1257" spans="1:42" x14ac:dyDescent="0.35">
      <c r="A1257" s="234">
        <v>43473</v>
      </c>
      <c r="B1257" s="55">
        <v>0.42091435185185189</v>
      </c>
      <c r="C1257" s="29">
        <v>655</v>
      </c>
      <c r="D1257" s="29">
        <v>0.42570000000000002</v>
      </c>
      <c r="E1257" s="29">
        <v>12.48</v>
      </c>
      <c r="F1257" s="29">
        <v>9</v>
      </c>
      <c r="G1257" s="29">
        <v>6.6</v>
      </c>
      <c r="K1257" s="257">
        <v>74</v>
      </c>
      <c r="AO1257" s="29">
        <v>235</v>
      </c>
      <c r="AP1257" s="29">
        <v>125</v>
      </c>
    </row>
    <row r="1258" spans="1:42" x14ac:dyDescent="0.35">
      <c r="A1258" s="234">
        <v>43482</v>
      </c>
      <c r="B1258" s="55">
        <v>0.49054398148148143</v>
      </c>
      <c r="C1258" s="29">
        <v>671</v>
      </c>
      <c r="D1258" s="29">
        <v>0.43619999999999998</v>
      </c>
      <c r="E1258" s="29">
        <v>16.21</v>
      </c>
      <c r="F1258" s="29">
        <v>8.26</v>
      </c>
      <c r="G1258" s="29">
        <v>3.4</v>
      </c>
      <c r="K1258" s="257">
        <v>85</v>
      </c>
      <c r="AO1258" s="29">
        <v>235</v>
      </c>
      <c r="AP1258" s="29">
        <v>125</v>
      </c>
    </row>
    <row r="1259" spans="1:42" x14ac:dyDescent="0.35">
      <c r="A1259" s="234">
        <v>43493</v>
      </c>
      <c r="B1259" s="55">
        <v>0.38277777777777783</v>
      </c>
      <c r="C1259" s="29">
        <v>612</v>
      </c>
      <c r="D1259" s="29">
        <v>0.39779999999999999</v>
      </c>
      <c r="E1259" s="29">
        <v>14.14</v>
      </c>
      <c r="F1259" s="29">
        <v>7.97</v>
      </c>
      <c r="G1259" s="29">
        <v>1.2</v>
      </c>
      <c r="K1259" s="257">
        <v>148</v>
      </c>
      <c r="AO1259" s="29">
        <v>235</v>
      </c>
      <c r="AP1259" s="29">
        <v>125</v>
      </c>
    </row>
    <row r="1260" spans="1:42" x14ac:dyDescent="0.35">
      <c r="A1260" s="234">
        <v>43502</v>
      </c>
      <c r="B1260" s="58">
        <v>0.41908564814814814</v>
      </c>
      <c r="C1260" s="29">
        <v>502</v>
      </c>
      <c r="D1260" s="29">
        <v>0.32629999999999998</v>
      </c>
      <c r="E1260" s="29">
        <v>13.6</v>
      </c>
      <c r="F1260" s="29">
        <v>8.51</v>
      </c>
      <c r="G1260" s="29">
        <v>4.7</v>
      </c>
      <c r="K1260" s="36">
        <v>24192</v>
      </c>
      <c r="L1260" s="45">
        <f>AVERAGE(K1256:K1260)</f>
        <v>4914.6000000000004</v>
      </c>
      <c r="M1260" s="46">
        <f>GEOMEAN(K1256:K1260)</f>
        <v>278.20387247053912</v>
      </c>
      <c r="N1260" s="47" t="s">
        <v>226</v>
      </c>
      <c r="AO1260" s="29">
        <v>235</v>
      </c>
      <c r="AP1260" s="29">
        <v>125</v>
      </c>
    </row>
    <row r="1261" spans="1:42" x14ac:dyDescent="0.35">
      <c r="A1261" s="234">
        <v>43510</v>
      </c>
      <c r="B1261" s="55">
        <v>0.36384259259259261</v>
      </c>
      <c r="C1261" s="29">
        <v>613</v>
      </c>
      <c r="D1261" s="29">
        <v>0.39839999999999998</v>
      </c>
      <c r="E1261" s="29">
        <v>15.14</v>
      </c>
      <c r="F1261" s="29">
        <v>7.69</v>
      </c>
      <c r="G1261" s="29">
        <v>1.8</v>
      </c>
      <c r="K1261" s="257">
        <v>108</v>
      </c>
      <c r="AO1261" s="29">
        <v>235</v>
      </c>
      <c r="AP1261" s="29">
        <v>125</v>
      </c>
    </row>
    <row r="1262" spans="1:42" x14ac:dyDescent="0.35">
      <c r="A1262" s="234">
        <v>43514</v>
      </c>
      <c r="B1262" s="55">
        <v>0.4011805555555556</v>
      </c>
      <c r="C1262" s="29">
        <v>546</v>
      </c>
      <c r="D1262" s="29">
        <v>0.35489999999999999</v>
      </c>
      <c r="E1262" s="29">
        <v>20.239999999999998</v>
      </c>
      <c r="F1262" s="29">
        <v>8.8699999999999992</v>
      </c>
      <c r="G1262" s="29">
        <v>2.1</v>
      </c>
      <c r="K1262" s="257">
        <v>74</v>
      </c>
      <c r="AO1262" s="29">
        <v>235</v>
      </c>
      <c r="AP1262" s="29">
        <v>125</v>
      </c>
    </row>
    <row r="1263" spans="1:42" x14ac:dyDescent="0.35">
      <c r="A1263" s="234">
        <v>43516</v>
      </c>
      <c r="B1263" s="55">
        <v>0.40737268518518516</v>
      </c>
      <c r="C1263" s="29">
        <v>568</v>
      </c>
      <c r="D1263" s="29">
        <v>0.36849999999999999</v>
      </c>
      <c r="E1263" s="29">
        <v>15.12</v>
      </c>
      <c r="F1263" s="29">
        <v>7.72</v>
      </c>
      <c r="G1263" s="29">
        <v>2</v>
      </c>
      <c r="K1263" s="257">
        <v>74</v>
      </c>
      <c r="AO1263" s="29">
        <v>235</v>
      </c>
      <c r="AP1263" s="29">
        <v>125</v>
      </c>
    </row>
    <row r="1264" spans="1:42" x14ac:dyDescent="0.35">
      <c r="A1264" s="234">
        <v>43522</v>
      </c>
      <c r="B1264" s="296">
        <v>0.41041666666666665</v>
      </c>
      <c r="G1264" s="27" t="s">
        <v>227</v>
      </c>
      <c r="K1264" s="257">
        <v>6867</v>
      </c>
      <c r="L1264" s="45">
        <f>AVERAGE(K1260:K1264)</f>
        <v>6263</v>
      </c>
      <c r="M1264" s="46">
        <f>GEOMEAN(K1260:K1264)</f>
        <v>628.73147655125365</v>
      </c>
      <c r="N1264" s="47" t="s">
        <v>228</v>
      </c>
      <c r="AO1264" s="29">
        <v>235</v>
      </c>
      <c r="AP1264" s="29">
        <v>125</v>
      </c>
    </row>
    <row r="1265" spans="1:42" x14ac:dyDescent="0.35">
      <c r="A1265" s="234">
        <v>43529</v>
      </c>
      <c r="B1265" s="55">
        <v>0.47401620370370368</v>
      </c>
      <c r="C1265" s="29">
        <v>670</v>
      </c>
      <c r="D1265" s="29">
        <v>0.4355</v>
      </c>
      <c r="E1265" s="29">
        <v>16.64</v>
      </c>
      <c r="F1265" s="29">
        <v>8.0399999999999991</v>
      </c>
      <c r="G1265" s="29">
        <v>0.9</v>
      </c>
      <c r="K1265" s="54">
        <v>9804</v>
      </c>
      <c r="O1265" s="39" t="s">
        <v>115</v>
      </c>
      <c r="P1265" s="257">
        <v>62.7</v>
      </c>
      <c r="Q1265" s="39" t="s">
        <v>115</v>
      </c>
      <c r="R1265" s="39" t="s">
        <v>115</v>
      </c>
      <c r="S1265" s="39" t="s">
        <v>115</v>
      </c>
      <c r="T1265" s="39" t="s">
        <v>115</v>
      </c>
      <c r="U1265" s="39" t="s">
        <v>115</v>
      </c>
      <c r="V1265" s="39" t="s">
        <v>115</v>
      </c>
      <c r="W1265" s="39" t="s">
        <v>115</v>
      </c>
      <c r="X1265" s="257">
        <v>50.9</v>
      </c>
      <c r="Y1265" s="39" t="s">
        <v>115</v>
      </c>
      <c r="Z1265" s="264">
        <v>1.7</v>
      </c>
      <c r="AA1265" s="39" t="s">
        <v>115</v>
      </c>
      <c r="AB1265" s="264">
        <v>26.1</v>
      </c>
      <c r="AC1265" s="39">
        <v>0.12</v>
      </c>
      <c r="AD1265" s="257">
        <v>232</v>
      </c>
      <c r="AE1265" s="39" t="s">
        <v>115</v>
      </c>
      <c r="AF1265" s="39">
        <v>202</v>
      </c>
      <c r="AG1265" s="257">
        <v>30.9</v>
      </c>
      <c r="AH1265" s="257">
        <v>19500</v>
      </c>
      <c r="AI1265" s="257">
        <v>60700</v>
      </c>
      <c r="AJ1265" s="39" t="s">
        <v>115</v>
      </c>
      <c r="AK1265" s="39" t="s">
        <v>115</v>
      </c>
      <c r="AL1265" s="39" t="s">
        <v>115</v>
      </c>
      <c r="AO1265" s="29">
        <v>235</v>
      </c>
      <c r="AP1265" s="29">
        <v>125</v>
      </c>
    </row>
    <row r="1266" spans="1:42" x14ac:dyDescent="0.35">
      <c r="A1266" s="234">
        <v>43535</v>
      </c>
      <c r="B1266" s="55">
        <v>0.34719907407407408</v>
      </c>
      <c r="C1266" s="29">
        <v>561</v>
      </c>
      <c r="D1266" s="29">
        <v>0.36399999999999999</v>
      </c>
      <c r="E1266" s="29">
        <v>17.07</v>
      </c>
      <c r="F1266" s="29">
        <v>8.4600000000000009</v>
      </c>
      <c r="G1266" s="29">
        <v>2.5</v>
      </c>
      <c r="K1266" s="54">
        <v>203</v>
      </c>
      <c r="AO1266" s="29">
        <v>235</v>
      </c>
      <c r="AP1266" s="29">
        <v>125</v>
      </c>
    </row>
    <row r="1267" spans="1:42" x14ac:dyDescent="0.35">
      <c r="A1267" s="234">
        <v>43542</v>
      </c>
      <c r="B1267" s="55">
        <v>0.38843749999999999</v>
      </c>
      <c r="C1267" s="29">
        <v>604</v>
      </c>
      <c r="D1267" s="29">
        <v>0.3926</v>
      </c>
      <c r="E1267" s="29">
        <v>20.91</v>
      </c>
      <c r="F1267" s="29">
        <v>8.8699999999999992</v>
      </c>
      <c r="G1267" s="29">
        <v>5</v>
      </c>
      <c r="K1267" s="54">
        <v>74</v>
      </c>
      <c r="AO1267" s="29">
        <v>235</v>
      </c>
      <c r="AP1267" s="29">
        <v>125</v>
      </c>
    </row>
    <row r="1268" spans="1:42" x14ac:dyDescent="0.35">
      <c r="A1268" s="234">
        <v>43544</v>
      </c>
      <c r="B1268" s="55">
        <v>0.35936342592592596</v>
      </c>
      <c r="C1268" s="29">
        <v>641</v>
      </c>
      <c r="D1268" s="29">
        <v>0.41660000000000003</v>
      </c>
      <c r="E1268" s="29">
        <v>12.92</v>
      </c>
      <c r="F1268" s="29">
        <v>7.79</v>
      </c>
      <c r="G1268" s="29">
        <v>5.8</v>
      </c>
      <c r="K1268" s="54">
        <v>20</v>
      </c>
      <c r="AO1268" s="29">
        <v>235</v>
      </c>
      <c r="AP1268" s="29">
        <v>125</v>
      </c>
    </row>
    <row r="1269" spans="1:42" x14ac:dyDescent="0.35">
      <c r="A1269" s="234">
        <v>43552</v>
      </c>
      <c r="B1269" s="55">
        <v>0.39421296296296293</v>
      </c>
      <c r="C1269" s="29">
        <v>604</v>
      </c>
      <c r="D1269" s="29">
        <v>0.39190000000000003</v>
      </c>
      <c r="E1269" s="29">
        <v>11.94</v>
      </c>
      <c r="F1269" s="29">
        <v>8.27</v>
      </c>
      <c r="G1269" s="29">
        <v>8.1</v>
      </c>
      <c r="K1269" s="257">
        <v>41</v>
      </c>
      <c r="L1269" s="45">
        <f>AVERAGE(K1265:K1269)</f>
        <v>2028.4</v>
      </c>
      <c r="M1269" s="46">
        <f>GEOMEAN(K1265:K1269)</f>
        <v>164.58451897671887</v>
      </c>
      <c r="N1269" s="47" t="s">
        <v>229</v>
      </c>
      <c r="AO1269" s="29">
        <v>235</v>
      </c>
      <c r="AP1269" s="29">
        <v>125</v>
      </c>
    </row>
    <row r="1270" spans="1:42" x14ac:dyDescent="0.35">
      <c r="A1270" s="234">
        <v>43559</v>
      </c>
      <c r="B1270" s="55">
        <v>0.37950231481481483</v>
      </c>
      <c r="C1270" s="29">
        <v>601</v>
      </c>
      <c r="D1270" s="29">
        <v>0.39069999999999999</v>
      </c>
      <c r="E1270" s="29">
        <v>13.4</v>
      </c>
      <c r="F1270" s="29">
        <v>8.3800000000000008</v>
      </c>
      <c r="G1270" s="29">
        <v>9</v>
      </c>
      <c r="K1270" s="257">
        <v>10</v>
      </c>
      <c r="AO1270" s="29">
        <v>235</v>
      </c>
      <c r="AP1270" s="29">
        <v>125</v>
      </c>
    </row>
    <row r="1271" spans="1:42" x14ac:dyDescent="0.35">
      <c r="A1271" s="234">
        <v>43564</v>
      </c>
      <c r="B1271" s="53">
        <v>0.43434027777777778</v>
      </c>
      <c r="C1271" s="29">
        <v>586</v>
      </c>
      <c r="D1271" s="29">
        <v>0.38090000000000002</v>
      </c>
      <c r="E1271" s="29">
        <v>11.02</v>
      </c>
      <c r="F1271" s="29">
        <v>8.25</v>
      </c>
      <c r="G1271" s="29">
        <v>11.8</v>
      </c>
      <c r="K1271" s="257">
        <v>31</v>
      </c>
      <c r="AO1271" s="29">
        <v>235</v>
      </c>
      <c r="AP1271" s="29">
        <v>125</v>
      </c>
    </row>
    <row r="1272" spans="1:42" x14ac:dyDescent="0.35">
      <c r="A1272" s="234">
        <v>43578</v>
      </c>
      <c r="B1272" s="58">
        <v>0.41329861111111116</v>
      </c>
      <c r="C1272" s="29">
        <v>576</v>
      </c>
      <c r="D1272" s="29">
        <v>0.37369999999999998</v>
      </c>
      <c r="E1272" s="29">
        <v>10.38</v>
      </c>
      <c r="F1272" s="29">
        <v>7.82</v>
      </c>
      <c r="G1272" s="29">
        <v>13.1</v>
      </c>
      <c r="K1272" s="54">
        <v>63</v>
      </c>
      <c r="AO1272" s="29">
        <v>235</v>
      </c>
      <c r="AP1272" s="29">
        <v>125</v>
      </c>
    </row>
    <row r="1273" spans="1:42" x14ac:dyDescent="0.35">
      <c r="A1273" s="234">
        <v>43579</v>
      </c>
      <c r="B1273" s="55">
        <v>0.46583333333333332</v>
      </c>
      <c r="C1273" s="29">
        <v>590</v>
      </c>
      <c r="D1273" s="29">
        <v>0.38350000000000001</v>
      </c>
      <c r="E1273" s="29">
        <v>10.3</v>
      </c>
      <c r="F1273" s="29">
        <v>8.1199999999999992</v>
      </c>
      <c r="G1273" s="29">
        <v>13</v>
      </c>
      <c r="K1273" s="54">
        <v>84</v>
      </c>
      <c r="AO1273" s="29">
        <v>235</v>
      </c>
      <c r="AP1273" s="29">
        <v>125</v>
      </c>
    </row>
    <row r="1274" spans="1:42" x14ac:dyDescent="0.35">
      <c r="A1274" s="234">
        <v>43584</v>
      </c>
      <c r="B1274" s="55">
        <v>0.37421296296296297</v>
      </c>
      <c r="C1274" s="29">
        <v>418.9</v>
      </c>
      <c r="D1274" s="29">
        <v>0.27229999999999999</v>
      </c>
      <c r="E1274" s="29">
        <v>10.25</v>
      </c>
      <c r="F1274" s="29">
        <v>8.0500000000000007</v>
      </c>
      <c r="G1274" s="29">
        <v>12.2</v>
      </c>
      <c r="K1274" s="54">
        <v>594</v>
      </c>
      <c r="L1274" s="45">
        <f>AVERAGE(K1270:K1274)</f>
        <v>156.4</v>
      </c>
      <c r="M1274" s="46">
        <f>GEOMEAN(K1270:K1274)</f>
        <v>62.770211917269442</v>
      </c>
      <c r="N1274" s="47" t="s">
        <v>230</v>
      </c>
      <c r="AO1274" s="29">
        <v>235</v>
      </c>
      <c r="AP1274" s="29">
        <v>125</v>
      </c>
    </row>
    <row r="1275" spans="1:42" x14ac:dyDescent="0.35">
      <c r="A1275" s="234">
        <v>43599</v>
      </c>
      <c r="B1275" s="55">
        <v>0.40895833333333331</v>
      </c>
      <c r="C1275" s="29">
        <v>8.4600000000000009</v>
      </c>
      <c r="D1275" s="29">
        <v>0.31919999999999998</v>
      </c>
      <c r="E1275" s="29">
        <v>9.85</v>
      </c>
      <c r="F1275" s="29">
        <v>13.6</v>
      </c>
      <c r="G1275" s="29">
        <v>490.6</v>
      </c>
      <c r="K1275" s="257">
        <v>146</v>
      </c>
      <c r="AO1275" s="29">
        <v>235</v>
      </c>
      <c r="AP1275" s="29">
        <v>125</v>
      </c>
    </row>
    <row r="1276" spans="1:42" x14ac:dyDescent="0.35">
      <c r="A1276" s="234">
        <v>43601</v>
      </c>
      <c r="B1276" s="55">
        <v>0.40266203703703707</v>
      </c>
      <c r="C1276" s="29">
        <v>536</v>
      </c>
      <c r="D1276" s="29">
        <v>0.34839999999999999</v>
      </c>
      <c r="E1276" s="29">
        <v>9.4600000000000009</v>
      </c>
      <c r="F1276" s="29">
        <v>8.01</v>
      </c>
      <c r="G1276" s="29">
        <v>15.1</v>
      </c>
      <c r="K1276" s="54">
        <v>98</v>
      </c>
      <c r="AO1276" s="29">
        <v>235</v>
      </c>
      <c r="AP1276" s="29">
        <v>125</v>
      </c>
    </row>
    <row r="1277" spans="1:42" x14ac:dyDescent="0.35">
      <c r="A1277" s="234">
        <v>43605</v>
      </c>
      <c r="B1277" s="55">
        <v>0.45913194444444444</v>
      </c>
      <c r="C1277" s="29">
        <v>470.1</v>
      </c>
      <c r="D1277" s="29">
        <v>0.30549999999999999</v>
      </c>
      <c r="E1277" s="29">
        <v>9.1300000000000008</v>
      </c>
      <c r="F1277" s="29">
        <v>8.2799999999999994</v>
      </c>
      <c r="G1277" s="29">
        <v>18.3</v>
      </c>
      <c r="K1277" s="54">
        <v>1904</v>
      </c>
      <c r="AO1277" s="29">
        <v>235</v>
      </c>
      <c r="AP1277" s="29">
        <v>125</v>
      </c>
    </row>
    <row r="1278" spans="1:42" x14ac:dyDescent="0.35">
      <c r="A1278" s="234">
        <v>43607</v>
      </c>
      <c r="B1278" s="55">
        <v>0.4215740740740741</v>
      </c>
      <c r="C1278" s="29">
        <v>526</v>
      </c>
      <c r="D1278" s="29">
        <v>0.34189999999999998</v>
      </c>
      <c r="E1278" s="29">
        <v>9.5299999999999994</v>
      </c>
      <c r="F1278" s="29">
        <v>8.01</v>
      </c>
      <c r="G1278" s="29">
        <v>16.5</v>
      </c>
      <c r="K1278" s="257">
        <v>233</v>
      </c>
      <c r="AO1278" s="29">
        <v>235</v>
      </c>
      <c r="AP1278" s="29">
        <v>125</v>
      </c>
    </row>
    <row r="1279" spans="1:42" x14ac:dyDescent="0.35">
      <c r="A1279" s="234">
        <v>43615</v>
      </c>
      <c r="B1279" s="55">
        <v>0.41052083333333328</v>
      </c>
      <c r="C1279" s="29">
        <v>554</v>
      </c>
      <c r="D1279" s="29">
        <v>0.35749999999999998</v>
      </c>
      <c r="E1279" s="29">
        <v>8.0299999999999994</v>
      </c>
      <c r="F1279" s="29">
        <v>8.1</v>
      </c>
      <c r="G1279" s="29">
        <v>21.4</v>
      </c>
      <c r="K1279" s="257">
        <v>96</v>
      </c>
      <c r="L1279" s="45">
        <f>AVERAGE(K1275:K1279)</f>
        <v>495.4</v>
      </c>
      <c r="M1279" s="46">
        <f>GEOMEAN(K1275:K1279)</f>
        <v>227.49644050864362</v>
      </c>
      <c r="N1279" s="47" t="s">
        <v>231</v>
      </c>
      <c r="AO1279" s="29">
        <v>235</v>
      </c>
      <c r="AP1279" s="29">
        <v>125</v>
      </c>
    </row>
    <row r="1280" spans="1:42" x14ac:dyDescent="0.35">
      <c r="A1280" s="234">
        <v>43622</v>
      </c>
      <c r="B1280" s="55">
        <v>0.36256944444444444</v>
      </c>
      <c r="C1280" s="29">
        <v>515</v>
      </c>
      <c r="D1280" s="29">
        <v>0.3347</v>
      </c>
      <c r="E1280" s="29">
        <v>7.6</v>
      </c>
      <c r="F1280" s="29">
        <v>7.66</v>
      </c>
      <c r="G1280" s="29">
        <v>21.6</v>
      </c>
      <c r="K1280" s="257">
        <v>738</v>
      </c>
      <c r="AO1280" s="29">
        <v>235</v>
      </c>
      <c r="AP1280" s="29">
        <v>125</v>
      </c>
    </row>
    <row r="1281" spans="1:42" x14ac:dyDescent="0.35">
      <c r="A1281" s="234">
        <v>43626</v>
      </c>
      <c r="B1281" s="58">
        <v>0.39438657407407413</v>
      </c>
      <c r="C1281" s="29">
        <v>421.2</v>
      </c>
      <c r="D1281" s="29">
        <v>0.2737</v>
      </c>
      <c r="E1281" s="29">
        <v>6.4</v>
      </c>
      <c r="F1281" s="29">
        <v>7.78</v>
      </c>
      <c r="G1281" s="29">
        <v>22</v>
      </c>
      <c r="K1281" s="54">
        <v>3609</v>
      </c>
      <c r="AO1281" s="29">
        <v>235</v>
      </c>
      <c r="AP1281" s="29">
        <v>125</v>
      </c>
    </row>
    <row r="1282" spans="1:42" x14ac:dyDescent="0.35">
      <c r="A1282" s="234">
        <v>43628</v>
      </c>
      <c r="B1282" s="58">
        <v>0.40494212962962961</v>
      </c>
      <c r="C1282" s="29">
        <v>497.4</v>
      </c>
      <c r="D1282" s="29">
        <v>0.3231</v>
      </c>
      <c r="E1282" s="29">
        <v>8.5500000000000007</v>
      </c>
      <c r="F1282" s="29">
        <v>8.01</v>
      </c>
      <c r="G1282" s="29">
        <v>20.9</v>
      </c>
      <c r="K1282" s="54">
        <v>377</v>
      </c>
      <c r="AO1282" s="29">
        <v>235</v>
      </c>
      <c r="AP1282" s="29">
        <v>125</v>
      </c>
    </row>
    <row r="1283" spans="1:42" x14ac:dyDescent="0.35">
      <c r="A1283" s="234">
        <v>43643</v>
      </c>
      <c r="B1283" s="55">
        <v>0.39027777777777778</v>
      </c>
      <c r="C1283" s="29">
        <v>477.6</v>
      </c>
      <c r="D1283" s="29">
        <v>0.31069999999999998</v>
      </c>
      <c r="E1283" s="29">
        <v>7.15</v>
      </c>
      <c r="F1283" s="29">
        <v>8.0399999999999991</v>
      </c>
      <c r="G1283" s="29">
        <v>23.4</v>
      </c>
      <c r="K1283" s="257">
        <v>1281</v>
      </c>
      <c r="AO1283" s="29">
        <v>235</v>
      </c>
      <c r="AP1283" s="29">
        <v>125</v>
      </c>
    </row>
    <row r="1284" spans="1:42" x14ac:dyDescent="0.35">
      <c r="A1284" s="234">
        <v>43649</v>
      </c>
      <c r="B1284" s="55">
        <v>0.41805555555555557</v>
      </c>
      <c r="C1284" s="29">
        <v>516</v>
      </c>
      <c r="D1284" s="48" t="s">
        <v>233</v>
      </c>
      <c r="E1284" s="29">
        <v>6.2</v>
      </c>
      <c r="F1284" s="29">
        <v>7.88</v>
      </c>
      <c r="G1284" s="29">
        <v>26.2</v>
      </c>
      <c r="K1284" s="54">
        <v>246</v>
      </c>
      <c r="L1284" s="45">
        <f>AVERAGE(K1280:K1284)</f>
        <v>1250.2</v>
      </c>
      <c r="M1284" s="46">
        <f>GEOMEAN(K1280:K1284)</f>
        <v>794.42657961736961</v>
      </c>
      <c r="N1284" s="47" t="s">
        <v>234</v>
      </c>
      <c r="AO1284" s="29">
        <v>235</v>
      </c>
      <c r="AP1284" s="29">
        <v>125</v>
      </c>
    </row>
    <row r="1285" spans="1:42" x14ac:dyDescent="0.35">
      <c r="A1285" s="234">
        <v>43655</v>
      </c>
      <c r="B1285" s="55">
        <v>0.40065972222222218</v>
      </c>
      <c r="C1285" s="29">
        <v>520</v>
      </c>
      <c r="D1285" s="29">
        <v>0.33800000000000002</v>
      </c>
      <c r="E1285" s="29">
        <v>6.31</v>
      </c>
      <c r="F1285" s="29">
        <v>7.83</v>
      </c>
      <c r="G1285" s="29">
        <v>25</v>
      </c>
      <c r="K1285" s="54">
        <v>218</v>
      </c>
      <c r="AO1285" s="29">
        <v>235</v>
      </c>
      <c r="AP1285" s="29">
        <v>125</v>
      </c>
    </row>
    <row r="1286" spans="1:42" x14ac:dyDescent="0.35">
      <c r="A1286" s="234">
        <v>43663</v>
      </c>
      <c r="B1286" s="58">
        <v>0.38653935185185184</v>
      </c>
      <c r="C1286" s="29">
        <v>414.9</v>
      </c>
      <c r="D1286" s="29">
        <v>0.26979999999999998</v>
      </c>
      <c r="E1286" s="29">
        <v>6.72</v>
      </c>
      <c r="F1286" s="29">
        <v>7.94</v>
      </c>
      <c r="G1286" s="29">
        <v>25.9</v>
      </c>
      <c r="K1286" s="257">
        <v>9804</v>
      </c>
      <c r="AO1286" s="29">
        <v>235</v>
      </c>
      <c r="AP1286" s="29">
        <v>125</v>
      </c>
    </row>
    <row r="1287" spans="1:42" x14ac:dyDescent="0.35">
      <c r="A1287" s="234">
        <v>43671</v>
      </c>
      <c r="B1287" s="55">
        <v>0.37472222222222223</v>
      </c>
      <c r="C1287" s="29">
        <v>543</v>
      </c>
      <c r="D1287" s="29">
        <v>0.35099999999999998</v>
      </c>
      <c r="E1287" s="29">
        <v>7.51</v>
      </c>
      <c r="F1287" s="29">
        <v>7.9</v>
      </c>
      <c r="G1287" s="29">
        <v>23.1</v>
      </c>
      <c r="K1287" s="257">
        <v>238</v>
      </c>
      <c r="AO1287" s="29">
        <v>235</v>
      </c>
      <c r="AP1287" s="29">
        <v>125</v>
      </c>
    </row>
    <row r="1288" spans="1:42" x14ac:dyDescent="0.35">
      <c r="A1288" s="234">
        <v>43676</v>
      </c>
      <c r="B1288" s="58">
        <v>0.39868055555555554</v>
      </c>
      <c r="C1288" s="29">
        <v>568</v>
      </c>
      <c r="D1288" s="29">
        <v>0.3705</v>
      </c>
      <c r="E1288" s="29">
        <v>5.25</v>
      </c>
      <c r="F1288" s="29">
        <v>7.83</v>
      </c>
      <c r="G1288" s="29">
        <v>24.3</v>
      </c>
      <c r="K1288" s="257">
        <v>3873</v>
      </c>
      <c r="L1288" s="45">
        <f>AVERAGE(K1284:K1288)</f>
        <v>2875.8</v>
      </c>
      <c r="M1288" s="46">
        <f>GEOMEAN(K1284:K1288)</f>
        <v>865.13497853829483</v>
      </c>
      <c r="N1288" s="47" t="s">
        <v>235</v>
      </c>
      <c r="O1288" s="39">
        <v>2.8</v>
      </c>
      <c r="P1288" s="28">
        <v>63.9</v>
      </c>
      <c r="Q1288" s="39" t="s">
        <v>115</v>
      </c>
      <c r="R1288" s="39" t="s">
        <v>115</v>
      </c>
      <c r="S1288" s="39" t="s">
        <v>115</v>
      </c>
      <c r="T1288" s="39" t="s">
        <v>115</v>
      </c>
      <c r="U1288" s="39" t="s">
        <v>115</v>
      </c>
      <c r="V1288" s="39" t="s">
        <v>115</v>
      </c>
      <c r="W1288" s="39" t="s">
        <v>115</v>
      </c>
      <c r="X1288" s="28">
        <v>37.799999999999997</v>
      </c>
      <c r="Y1288" s="39" t="s">
        <v>115</v>
      </c>
      <c r="Z1288" s="39">
        <v>0.54</v>
      </c>
      <c r="AA1288" s="39" t="s">
        <v>115</v>
      </c>
      <c r="AB1288" s="28">
        <v>24.7</v>
      </c>
      <c r="AC1288" s="39" t="s">
        <v>115</v>
      </c>
      <c r="AD1288" s="28">
        <v>206</v>
      </c>
      <c r="AE1288" s="39" t="s">
        <v>115</v>
      </c>
      <c r="AF1288" s="39" t="s">
        <v>115</v>
      </c>
      <c r="AG1288" s="39">
        <v>49</v>
      </c>
      <c r="AH1288" s="28">
        <v>20400</v>
      </c>
      <c r="AI1288" s="28">
        <v>49100</v>
      </c>
      <c r="AJ1288" s="39">
        <v>6.3</v>
      </c>
      <c r="AK1288" s="39" t="s">
        <v>115</v>
      </c>
      <c r="AL1288" s="39" t="s">
        <v>115</v>
      </c>
      <c r="AO1288" s="29">
        <v>235</v>
      </c>
      <c r="AP1288" s="29">
        <v>125</v>
      </c>
    </row>
    <row r="1289" spans="1:42" x14ac:dyDescent="0.35">
      <c r="A1289" s="234">
        <v>43684</v>
      </c>
      <c r="B1289" s="55">
        <v>0.36563657407407407</v>
      </c>
      <c r="C1289" s="29">
        <v>624</v>
      </c>
      <c r="D1289" s="29">
        <v>0.40300000000000002</v>
      </c>
      <c r="E1289" s="29">
        <v>5.05</v>
      </c>
      <c r="F1289" s="29">
        <v>7.83</v>
      </c>
      <c r="G1289" s="29">
        <v>23.5</v>
      </c>
      <c r="K1289" s="54">
        <v>11199</v>
      </c>
      <c r="AO1289" s="29">
        <v>235</v>
      </c>
      <c r="AP1289" s="29">
        <v>125</v>
      </c>
    </row>
    <row r="1290" spans="1:42" x14ac:dyDescent="0.35">
      <c r="A1290" s="234">
        <v>43689</v>
      </c>
      <c r="B1290" s="55">
        <v>0.37640046296296298</v>
      </c>
      <c r="C1290" s="29">
        <v>567</v>
      </c>
      <c r="D1290" s="29">
        <v>0.3705</v>
      </c>
      <c r="E1290" s="29">
        <v>5.39</v>
      </c>
      <c r="F1290" s="29">
        <v>7.73</v>
      </c>
      <c r="G1290" s="29">
        <v>23.6</v>
      </c>
      <c r="K1290" s="54">
        <v>663</v>
      </c>
      <c r="AO1290" s="29">
        <v>235</v>
      </c>
      <c r="AP1290" s="29">
        <v>125</v>
      </c>
    </row>
    <row r="1291" spans="1:42" x14ac:dyDescent="0.35">
      <c r="A1291" s="234">
        <v>43691</v>
      </c>
      <c r="B1291" s="55">
        <v>0.37703703703703706</v>
      </c>
      <c r="C1291" s="29">
        <v>616</v>
      </c>
      <c r="D1291" s="29">
        <v>0.40300000000000002</v>
      </c>
      <c r="E1291" s="29">
        <v>5.28</v>
      </c>
      <c r="F1291" s="29">
        <v>7.54</v>
      </c>
      <c r="G1291" s="29">
        <v>23.1</v>
      </c>
      <c r="K1291" s="54">
        <v>393</v>
      </c>
      <c r="AO1291" s="29">
        <v>235</v>
      </c>
      <c r="AP1291" s="29">
        <v>125</v>
      </c>
    </row>
    <row r="1292" spans="1:42" x14ac:dyDescent="0.35">
      <c r="A1292" s="234">
        <v>43696</v>
      </c>
      <c r="B1292" s="55">
        <v>0.39429398148148148</v>
      </c>
      <c r="C1292" s="29">
        <v>483.2</v>
      </c>
      <c r="D1292" s="29">
        <v>0.314</v>
      </c>
      <c r="E1292" s="29">
        <v>6.3</v>
      </c>
      <c r="F1292" s="29">
        <v>7.89</v>
      </c>
      <c r="G1292" s="29">
        <v>24.3</v>
      </c>
      <c r="K1292" s="54">
        <v>14136</v>
      </c>
      <c r="AO1292" s="29">
        <v>235</v>
      </c>
      <c r="AP1292" s="29">
        <v>125</v>
      </c>
    </row>
    <row r="1293" spans="1:42" x14ac:dyDescent="0.35">
      <c r="A1293" s="234">
        <v>43699</v>
      </c>
      <c r="B1293" s="55">
        <v>0.41500000000000004</v>
      </c>
      <c r="C1293" s="29">
        <v>428.7</v>
      </c>
      <c r="D1293" s="29">
        <v>0.27889999999999998</v>
      </c>
      <c r="E1293" s="29">
        <v>4.97</v>
      </c>
      <c r="F1293" s="29">
        <v>7.83</v>
      </c>
      <c r="G1293" s="29">
        <v>24.5</v>
      </c>
      <c r="K1293" s="36">
        <v>24192</v>
      </c>
      <c r="L1293" s="45">
        <f>AVERAGE(K1289:K1293)</f>
        <v>10116.6</v>
      </c>
      <c r="M1293" s="46">
        <f>GEOMEAN(K1289:K1293)</f>
        <v>3979.3920387334706</v>
      </c>
      <c r="N1293" s="47" t="s">
        <v>236</v>
      </c>
      <c r="AO1293" s="29">
        <v>235</v>
      </c>
      <c r="AP1293" s="29">
        <v>125</v>
      </c>
    </row>
    <row r="1294" spans="1:42" x14ac:dyDescent="0.35">
      <c r="A1294" s="234">
        <v>43717</v>
      </c>
      <c r="B1294" s="55">
        <v>0.40214120370370371</v>
      </c>
      <c r="C1294" s="29">
        <v>601</v>
      </c>
      <c r="D1294" s="29">
        <v>0.39</v>
      </c>
      <c r="E1294" s="29">
        <v>6.44</v>
      </c>
      <c r="F1294" s="29">
        <v>7.93</v>
      </c>
      <c r="G1294" s="29">
        <v>19.8</v>
      </c>
      <c r="K1294" s="257">
        <v>41</v>
      </c>
      <c r="AO1294" s="29">
        <v>235</v>
      </c>
      <c r="AP1294" s="29">
        <v>125</v>
      </c>
    </row>
    <row r="1295" spans="1:42" x14ac:dyDescent="0.35">
      <c r="A1295" s="234">
        <v>43725</v>
      </c>
      <c r="B1295" s="55">
        <v>0.42674768518518519</v>
      </c>
      <c r="C1295" s="29">
        <v>577</v>
      </c>
      <c r="D1295" s="29">
        <v>0.377</v>
      </c>
      <c r="E1295" s="29">
        <v>6.47</v>
      </c>
      <c r="F1295" s="29">
        <v>7.75</v>
      </c>
      <c r="G1295" s="29">
        <v>22.1</v>
      </c>
      <c r="K1295" s="257">
        <v>85</v>
      </c>
      <c r="AO1295" s="29">
        <v>235</v>
      </c>
      <c r="AP1295" s="29">
        <v>125</v>
      </c>
    </row>
    <row r="1296" spans="1:42" x14ac:dyDescent="0.35">
      <c r="A1296" s="234">
        <v>43727</v>
      </c>
      <c r="B1296" s="55">
        <v>0.44833333333333331</v>
      </c>
      <c r="C1296" s="29">
        <v>590</v>
      </c>
      <c r="D1296" s="29">
        <v>0.38350000000000001</v>
      </c>
      <c r="E1296" s="29">
        <v>6.01</v>
      </c>
      <c r="F1296" s="29">
        <v>7.74</v>
      </c>
      <c r="G1296" s="29">
        <v>21.1</v>
      </c>
      <c r="K1296" s="257">
        <v>98</v>
      </c>
      <c r="AO1296" s="29">
        <v>235</v>
      </c>
      <c r="AP1296" s="29">
        <v>125</v>
      </c>
    </row>
    <row r="1297" spans="1:42" x14ac:dyDescent="0.35">
      <c r="A1297" s="238">
        <v>43732</v>
      </c>
      <c r="B1297" s="239">
        <v>0.42410879629629633</v>
      </c>
      <c r="C1297" s="240">
        <v>575</v>
      </c>
      <c r="D1297" s="240">
        <v>0.3705</v>
      </c>
      <c r="E1297" s="240">
        <v>5.79</v>
      </c>
      <c r="F1297" s="240">
        <v>7.66</v>
      </c>
      <c r="G1297" s="240">
        <v>20.3</v>
      </c>
      <c r="K1297" s="257">
        <v>1989</v>
      </c>
      <c r="AO1297" s="29">
        <v>235</v>
      </c>
      <c r="AP1297" s="29">
        <v>125</v>
      </c>
    </row>
    <row r="1298" spans="1:42" x14ac:dyDescent="0.35">
      <c r="A1298" s="234">
        <v>43738</v>
      </c>
      <c r="B1298" s="55">
        <v>0.39687500000000003</v>
      </c>
      <c r="C1298" s="29">
        <v>561</v>
      </c>
      <c r="D1298" s="29">
        <v>0.36399999999999999</v>
      </c>
      <c r="E1298" s="29">
        <v>6.68</v>
      </c>
      <c r="F1298" s="29">
        <v>7.73</v>
      </c>
      <c r="G1298" s="29">
        <v>21.6</v>
      </c>
      <c r="K1298" s="257">
        <v>2851</v>
      </c>
      <c r="L1298" s="45">
        <f>AVERAGE(K1294:K1298)</f>
        <v>1012.8</v>
      </c>
      <c r="M1298" s="46">
        <f>GEOMEAN(K1294:K1298)</f>
        <v>286.68975382241547</v>
      </c>
      <c r="N1298" s="47" t="s">
        <v>237</v>
      </c>
      <c r="AO1298" s="29">
        <v>235</v>
      </c>
      <c r="AP1298" s="29">
        <v>125</v>
      </c>
    </row>
    <row r="1299" spans="1:42" x14ac:dyDescent="0.35">
      <c r="A1299" s="234">
        <v>43741</v>
      </c>
      <c r="B1299" s="55">
        <v>0.44844907407407408</v>
      </c>
      <c r="C1299" s="29">
        <v>616</v>
      </c>
      <c r="D1299" s="29">
        <v>0.40300000000000002</v>
      </c>
      <c r="E1299" s="29">
        <v>5.46</v>
      </c>
      <c r="F1299" s="29">
        <v>7.69</v>
      </c>
      <c r="G1299" s="29">
        <v>22.3</v>
      </c>
      <c r="K1299" s="257">
        <v>419</v>
      </c>
      <c r="AO1299" s="29">
        <v>235</v>
      </c>
      <c r="AP1299" s="29">
        <v>125</v>
      </c>
    </row>
    <row r="1300" spans="1:42" x14ac:dyDescent="0.35">
      <c r="A1300" s="234">
        <v>43747</v>
      </c>
      <c r="B1300" s="55">
        <v>0.48939814814814814</v>
      </c>
      <c r="C1300" s="29">
        <v>617</v>
      </c>
      <c r="D1300" s="29">
        <v>0.40300000000000002</v>
      </c>
      <c r="E1300" s="29">
        <v>7.28</v>
      </c>
      <c r="F1300" s="29">
        <v>7.94</v>
      </c>
      <c r="G1300" s="29">
        <v>16.8</v>
      </c>
      <c r="K1300" s="257">
        <v>96</v>
      </c>
      <c r="AO1300" s="29">
        <v>235</v>
      </c>
      <c r="AP1300" s="29">
        <v>125</v>
      </c>
    </row>
    <row r="1301" spans="1:42" x14ac:dyDescent="0.35">
      <c r="A1301" s="234">
        <v>43752</v>
      </c>
      <c r="B1301" s="55">
        <v>0.40817129629629628</v>
      </c>
      <c r="C1301" s="29">
        <v>596</v>
      </c>
      <c r="D1301" s="29">
        <v>0.38740000000000002</v>
      </c>
      <c r="E1301" s="29">
        <v>7.45</v>
      </c>
      <c r="F1301" s="29">
        <v>7.83</v>
      </c>
      <c r="G1301" s="29">
        <v>13.2</v>
      </c>
      <c r="K1301" s="257">
        <v>171</v>
      </c>
      <c r="AO1301" s="29">
        <v>235</v>
      </c>
      <c r="AP1301" s="29">
        <v>125</v>
      </c>
    </row>
    <row r="1302" spans="1:42" x14ac:dyDescent="0.35">
      <c r="A1302" s="234">
        <v>43760</v>
      </c>
      <c r="B1302" s="55">
        <v>0.42760416666666662</v>
      </c>
      <c r="C1302" s="29">
        <v>648</v>
      </c>
      <c r="D1302" s="29">
        <v>0.42249999999999999</v>
      </c>
      <c r="E1302" s="29">
        <v>7.36</v>
      </c>
      <c r="F1302" s="29">
        <v>7.65</v>
      </c>
      <c r="G1302" s="29">
        <v>13.5</v>
      </c>
      <c r="K1302" s="257">
        <v>9804</v>
      </c>
      <c r="O1302" s="39" t="s">
        <v>115</v>
      </c>
      <c r="P1302" s="257">
        <v>84.4</v>
      </c>
      <c r="Q1302" s="39" t="s">
        <v>115</v>
      </c>
      <c r="R1302" s="39" t="s">
        <v>115</v>
      </c>
      <c r="S1302" s="39" t="s">
        <v>115</v>
      </c>
      <c r="T1302" s="39" t="s">
        <v>115</v>
      </c>
      <c r="U1302" s="39" t="s">
        <v>115</v>
      </c>
      <c r="V1302" s="39" t="s">
        <v>115</v>
      </c>
      <c r="W1302" s="39" t="s">
        <v>115</v>
      </c>
      <c r="X1302" s="257">
        <v>54.2</v>
      </c>
      <c r="Y1302" s="39" t="s">
        <v>115</v>
      </c>
      <c r="Z1302" s="39" t="s">
        <v>115</v>
      </c>
      <c r="AA1302" s="39" t="s">
        <v>115</v>
      </c>
      <c r="AB1302" s="264">
        <v>35.5</v>
      </c>
      <c r="AC1302" s="39" t="s">
        <v>115</v>
      </c>
      <c r="AD1302" s="257">
        <v>263</v>
      </c>
      <c r="AE1302" s="39" t="s">
        <v>115</v>
      </c>
      <c r="AF1302" s="257">
        <v>316</v>
      </c>
      <c r="AG1302" s="257">
        <v>60.6</v>
      </c>
      <c r="AH1302" s="257">
        <v>24700</v>
      </c>
      <c r="AI1302" s="257">
        <v>64700</v>
      </c>
      <c r="AJ1302" s="257">
        <v>3.4</v>
      </c>
      <c r="AK1302" s="39" t="s">
        <v>115</v>
      </c>
      <c r="AL1302" s="39" t="s">
        <v>115</v>
      </c>
      <c r="AO1302" s="29">
        <v>235</v>
      </c>
      <c r="AP1302" s="29">
        <v>125</v>
      </c>
    </row>
    <row r="1303" spans="1:42" x14ac:dyDescent="0.35">
      <c r="A1303" s="234">
        <v>43769</v>
      </c>
      <c r="B1303" s="55">
        <v>0.40807870370370369</v>
      </c>
      <c r="C1303" s="29">
        <v>394.3</v>
      </c>
      <c r="D1303" s="29">
        <v>0.25609999999999999</v>
      </c>
      <c r="E1303" s="29">
        <v>9.2200000000000006</v>
      </c>
      <c r="F1303" s="29">
        <v>8.18</v>
      </c>
      <c r="G1303" s="29">
        <v>11.5</v>
      </c>
      <c r="K1303" s="36">
        <v>24192</v>
      </c>
      <c r="L1303" s="45">
        <f>AVERAGE(K1299:K1303)</f>
        <v>6936.4</v>
      </c>
      <c r="M1303" s="46">
        <f>GEOMEAN(K1299:K1303)</f>
        <v>1102.8368993727111</v>
      </c>
      <c r="N1303" s="47" t="s">
        <v>238</v>
      </c>
      <c r="AO1303" s="29">
        <v>235</v>
      </c>
      <c r="AP1303" s="29">
        <v>125</v>
      </c>
    </row>
    <row r="1304" spans="1:42" x14ac:dyDescent="0.35">
      <c r="A1304" s="234">
        <v>43773</v>
      </c>
      <c r="B1304" s="55">
        <v>0.39780092592592592</v>
      </c>
      <c r="C1304" s="29">
        <v>558</v>
      </c>
      <c r="D1304" s="29">
        <v>0.36270000000000002</v>
      </c>
      <c r="E1304" s="29">
        <v>10.76</v>
      </c>
      <c r="F1304" s="29">
        <v>7.97</v>
      </c>
      <c r="G1304" s="29">
        <v>8.9</v>
      </c>
      <c r="K1304" s="257">
        <v>216</v>
      </c>
      <c r="AO1304" s="29">
        <v>235</v>
      </c>
      <c r="AP1304" s="29">
        <v>125</v>
      </c>
    </row>
    <row r="1305" spans="1:42" x14ac:dyDescent="0.35">
      <c r="A1305" s="234">
        <v>43781</v>
      </c>
      <c r="B1305" s="55">
        <v>0.4359837962962963</v>
      </c>
      <c r="C1305" s="29">
        <v>577</v>
      </c>
      <c r="D1305" s="29">
        <v>0.37509999999999999</v>
      </c>
      <c r="E1305" s="29">
        <v>10.24</v>
      </c>
      <c r="F1305" s="29">
        <v>7.82</v>
      </c>
      <c r="G1305" s="29">
        <v>4.9000000000000004</v>
      </c>
      <c r="K1305" s="257">
        <v>41</v>
      </c>
      <c r="AO1305" s="29">
        <v>235</v>
      </c>
      <c r="AP1305" s="29">
        <v>125</v>
      </c>
    </row>
    <row r="1306" spans="1:42" x14ac:dyDescent="0.35">
      <c r="A1306" s="234">
        <v>43787</v>
      </c>
      <c r="B1306" s="55">
        <v>0.3759953703703704</v>
      </c>
      <c r="C1306" s="29">
        <v>605</v>
      </c>
      <c r="D1306" s="29">
        <v>0.39329999999999998</v>
      </c>
      <c r="E1306" s="29">
        <v>11.56</v>
      </c>
      <c r="F1306" s="29">
        <v>7.82</v>
      </c>
      <c r="G1306" s="29">
        <v>5.9</v>
      </c>
      <c r="K1306" s="257">
        <v>52</v>
      </c>
      <c r="AO1306" s="29">
        <v>235</v>
      </c>
      <c r="AP1306" s="29">
        <v>125</v>
      </c>
    </row>
    <row r="1307" spans="1:42" x14ac:dyDescent="0.35">
      <c r="A1307" s="234">
        <v>43789</v>
      </c>
      <c r="B1307" s="55">
        <v>0.4070833333333333</v>
      </c>
      <c r="C1307" s="29">
        <v>595</v>
      </c>
      <c r="D1307" s="29">
        <v>0.3861</v>
      </c>
      <c r="E1307" s="29">
        <v>23.13</v>
      </c>
      <c r="F1307" s="29">
        <v>7.81</v>
      </c>
      <c r="G1307" s="29">
        <v>7</v>
      </c>
      <c r="K1307" s="257">
        <v>63</v>
      </c>
      <c r="AO1307" s="29">
        <v>235</v>
      </c>
      <c r="AP1307" s="29">
        <v>125</v>
      </c>
    </row>
    <row r="1308" spans="1:42" x14ac:dyDescent="0.35">
      <c r="A1308" s="234">
        <v>43794</v>
      </c>
      <c r="B1308" s="55">
        <v>0.41439814814814818</v>
      </c>
      <c r="C1308" s="29">
        <v>557</v>
      </c>
      <c r="D1308" s="29">
        <v>0.36199999999999999</v>
      </c>
      <c r="E1308" s="29">
        <v>12.68</v>
      </c>
      <c r="F1308" s="29">
        <v>8.25</v>
      </c>
      <c r="G1308" s="29">
        <v>5.0999999999999996</v>
      </c>
      <c r="K1308" s="257">
        <v>350</v>
      </c>
      <c r="L1308" s="45">
        <f>AVERAGE(K1304:K1308)</f>
        <v>144.4</v>
      </c>
      <c r="M1308" s="46">
        <f>GEOMEAN(K1304:K1308)</f>
        <v>100.30669221929848</v>
      </c>
      <c r="N1308" s="47" t="s">
        <v>239</v>
      </c>
      <c r="AO1308" s="29">
        <v>235</v>
      </c>
      <c r="AP1308" s="29">
        <v>125</v>
      </c>
    </row>
    <row r="1309" spans="1:42" x14ac:dyDescent="0.35">
      <c r="A1309" s="234">
        <v>43801</v>
      </c>
      <c r="B1309" s="55">
        <v>0.37298611111111107</v>
      </c>
      <c r="C1309" s="29">
        <v>514</v>
      </c>
      <c r="D1309" s="29">
        <v>0.33410000000000001</v>
      </c>
      <c r="E1309" s="29">
        <v>13.38</v>
      </c>
      <c r="F1309" s="29">
        <v>7.79</v>
      </c>
      <c r="G1309" s="29">
        <v>5.5</v>
      </c>
      <c r="K1309" s="257">
        <v>161</v>
      </c>
      <c r="AO1309" s="29">
        <v>235</v>
      </c>
      <c r="AP1309" s="29">
        <v>125</v>
      </c>
    </row>
    <row r="1310" spans="1:42" x14ac:dyDescent="0.35">
      <c r="A1310" s="234">
        <v>43803</v>
      </c>
      <c r="B1310" s="55">
        <v>0.40704861111111112</v>
      </c>
      <c r="C1310" s="29">
        <v>556</v>
      </c>
      <c r="D1310" s="29">
        <v>0.3614</v>
      </c>
      <c r="E1310" s="29">
        <v>12.85</v>
      </c>
      <c r="F1310" s="29">
        <v>8.31</v>
      </c>
      <c r="G1310" s="29">
        <v>4.3</v>
      </c>
      <c r="K1310" s="257">
        <v>63</v>
      </c>
      <c r="AO1310" s="29">
        <v>235</v>
      </c>
      <c r="AP1310" s="29">
        <v>125</v>
      </c>
    </row>
    <row r="1311" spans="1:42" x14ac:dyDescent="0.35">
      <c r="A1311" s="234">
        <v>43809</v>
      </c>
      <c r="B1311" s="55">
        <v>0.43870370370370365</v>
      </c>
      <c r="C1311" s="29">
        <v>574</v>
      </c>
      <c r="D1311" s="29">
        <v>0.37309999999999999</v>
      </c>
      <c r="E1311" s="29">
        <v>12.3</v>
      </c>
      <c r="F1311" s="29">
        <v>7.96</v>
      </c>
      <c r="G1311" s="29">
        <v>5</v>
      </c>
      <c r="K1311" s="257">
        <v>422</v>
      </c>
      <c r="AO1311" s="29">
        <v>235</v>
      </c>
      <c r="AP1311" s="29">
        <v>125</v>
      </c>
    </row>
    <row r="1312" spans="1:42" x14ac:dyDescent="0.35">
      <c r="A1312" s="234">
        <v>43811</v>
      </c>
      <c r="B1312" s="55">
        <v>0.40784722222222225</v>
      </c>
      <c r="C1312" s="29">
        <v>591</v>
      </c>
      <c r="D1312" s="29">
        <v>0.38419999999999999</v>
      </c>
      <c r="E1312" s="29">
        <v>14.43</v>
      </c>
      <c r="F1312" s="39" t="s">
        <v>137</v>
      </c>
      <c r="G1312" s="29">
        <v>2.9</v>
      </c>
      <c r="K1312" s="257">
        <v>98</v>
      </c>
      <c r="AO1312" s="29">
        <v>235</v>
      </c>
      <c r="AP1312" s="29">
        <v>125</v>
      </c>
    </row>
    <row r="1313" spans="1:42" x14ac:dyDescent="0.35">
      <c r="A1313" s="234">
        <v>43815</v>
      </c>
      <c r="B1313" s="55">
        <v>0.51351851851851849</v>
      </c>
      <c r="C1313" s="29">
        <v>605</v>
      </c>
      <c r="D1313" s="29">
        <v>0.39329999999999998</v>
      </c>
      <c r="E1313" s="29">
        <v>17.46</v>
      </c>
      <c r="F1313" s="29">
        <v>8.44</v>
      </c>
      <c r="G1313" s="29">
        <v>2.7</v>
      </c>
      <c r="K1313" s="257">
        <v>98</v>
      </c>
      <c r="L1313" s="45">
        <f>AVERAGE(K1309:K1313)</f>
        <v>168.4</v>
      </c>
      <c r="M1313" s="46">
        <f>GEOMEAN(K1309:K1313)</f>
        <v>132.67411689646946</v>
      </c>
      <c r="N1313" s="47" t="s">
        <v>240</v>
      </c>
      <c r="AO1313" s="29">
        <v>235</v>
      </c>
      <c r="AP1313" s="29">
        <v>125</v>
      </c>
    </row>
    <row r="1314" spans="1:42" x14ac:dyDescent="0.35">
      <c r="A1314" s="234">
        <v>43836</v>
      </c>
      <c r="B1314" s="55">
        <v>0.41269675925925925</v>
      </c>
      <c r="C1314" s="29">
        <v>607</v>
      </c>
      <c r="D1314" s="29">
        <v>0.39460000000000001</v>
      </c>
      <c r="E1314" s="29">
        <v>12.97</v>
      </c>
      <c r="F1314" s="29">
        <v>8.15</v>
      </c>
      <c r="G1314" s="29">
        <v>3.8</v>
      </c>
      <c r="K1314" s="257">
        <v>63</v>
      </c>
      <c r="AO1314" s="29">
        <v>235</v>
      </c>
      <c r="AP1314" s="29">
        <v>125</v>
      </c>
    </row>
    <row r="1315" spans="1:42" x14ac:dyDescent="0.35">
      <c r="A1315" s="234">
        <v>43844</v>
      </c>
      <c r="B1315" s="55">
        <v>0.41055555555555556</v>
      </c>
      <c r="C1315" s="29">
        <v>457</v>
      </c>
      <c r="D1315" s="29">
        <v>0.29699999999999999</v>
      </c>
      <c r="E1315" s="29">
        <v>12.59</v>
      </c>
      <c r="F1315" s="29">
        <v>8.06</v>
      </c>
      <c r="G1315" s="29">
        <v>6.2</v>
      </c>
      <c r="K1315" s="257">
        <v>591</v>
      </c>
      <c r="AO1315" s="29">
        <v>235</v>
      </c>
      <c r="AP1315" s="29">
        <v>125</v>
      </c>
    </row>
    <row r="1316" spans="1:42" x14ac:dyDescent="0.35">
      <c r="A1316" s="234">
        <v>43852</v>
      </c>
      <c r="B1316" s="55">
        <v>0.41313657407407406</v>
      </c>
      <c r="C1316" s="29">
        <v>463.4</v>
      </c>
      <c r="D1316" s="29">
        <v>0.30099999999999999</v>
      </c>
      <c r="E1316" s="29">
        <v>14.26</v>
      </c>
      <c r="F1316" s="29">
        <v>7.86</v>
      </c>
      <c r="G1316" s="29">
        <v>1.7</v>
      </c>
      <c r="K1316" s="257">
        <v>134</v>
      </c>
      <c r="AO1316" s="29">
        <v>235</v>
      </c>
      <c r="AP1316" s="29">
        <v>125</v>
      </c>
    </row>
    <row r="1317" spans="1:42" x14ac:dyDescent="0.35">
      <c r="A1317" s="234">
        <v>43857</v>
      </c>
      <c r="B1317" s="55">
        <v>0.42918981481481483</v>
      </c>
      <c r="C1317" s="29">
        <v>469.7</v>
      </c>
      <c r="D1317" s="29">
        <v>0.30549999999999999</v>
      </c>
      <c r="E1317" s="29">
        <v>12.04</v>
      </c>
      <c r="F1317" s="29">
        <v>7.84</v>
      </c>
      <c r="G1317" s="29">
        <v>2.2999999999999998</v>
      </c>
      <c r="K1317" s="257">
        <v>30</v>
      </c>
      <c r="AO1317" s="29">
        <v>235</v>
      </c>
      <c r="AP1317" s="29">
        <v>125</v>
      </c>
    </row>
    <row r="1318" spans="1:42" x14ac:dyDescent="0.35">
      <c r="A1318" s="234">
        <v>43860</v>
      </c>
      <c r="B1318" s="55">
        <v>0.39923611111111112</v>
      </c>
      <c r="C1318" s="29">
        <v>489.1</v>
      </c>
      <c r="D1318" s="29">
        <v>0.31790000000000002</v>
      </c>
      <c r="E1318" s="29">
        <v>14.31</v>
      </c>
      <c r="F1318" s="29">
        <v>8.36</v>
      </c>
      <c r="G1318" s="29">
        <v>2.6</v>
      </c>
      <c r="K1318" s="257">
        <v>10</v>
      </c>
      <c r="L1318" s="45">
        <f>AVERAGE(K1314:K1318)</f>
        <v>165.6</v>
      </c>
      <c r="M1318" s="46">
        <f>GEOMEAN(K1314:K1318)</f>
        <v>68.396017803111931</v>
      </c>
      <c r="N1318" s="47" t="s">
        <v>241</v>
      </c>
      <c r="AO1318" s="29">
        <v>235</v>
      </c>
      <c r="AP1318" s="29">
        <v>125</v>
      </c>
    </row>
    <row r="1319" spans="1:42" x14ac:dyDescent="0.35">
      <c r="A1319" s="234">
        <v>43866</v>
      </c>
      <c r="B1319" s="55">
        <v>0.38915509259259262</v>
      </c>
      <c r="C1319" s="29">
        <v>531</v>
      </c>
      <c r="D1319" s="29">
        <v>0.34520000000000001</v>
      </c>
      <c r="E1319" s="29">
        <v>14.15</v>
      </c>
      <c r="F1319" s="29">
        <v>8.43</v>
      </c>
      <c r="G1319" s="29">
        <v>3.8</v>
      </c>
      <c r="K1319" s="257">
        <v>98</v>
      </c>
      <c r="AO1319" s="29">
        <v>235</v>
      </c>
      <c r="AP1319" s="29">
        <v>125</v>
      </c>
    </row>
    <row r="1320" spans="1:42" x14ac:dyDescent="0.35">
      <c r="A1320" s="234">
        <v>43874</v>
      </c>
      <c r="B1320" s="51">
        <v>0.38709490740740743</v>
      </c>
      <c r="C1320" s="29">
        <v>547</v>
      </c>
      <c r="D1320" s="29">
        <v>0.35560000000000003</v>
      </c>
      <c r="E1320" s="29">
        <v>14.35</v>
      </c>
      <c r="F1320" s="29">
        <v>8.3000000000000007</v>
      </c>
      <c r="G1320" s="29">
        <v>2.5</v>
      </c>
      <c r="K1320" s="257">
        <v>86</v>
      </c>
      <c r="AO1320" s="29">
        <v>235</v>
      </c>
      <c r="AP1320" s="29">
        <v>125</v>
      </c>
    </row>
    <row r="1321" spans="1:42" x14ac:dyDescent="0.35">
      <c r="A1321" s="234">
        <v>43878</v>
      </c>
      <c r="B1321" s="55">
        <v>0.39685185185185184</v>
      </c>
      <c r="C1321" s="29">
        <v>526</v>
      </c>
      <c r="D1321" s="29">
        <v>0.34189999999999998</v>
      </c>
      <c r="E1321" s="29">
        <v>14.34</v>
      </c>
      <c r="F1321" s="29">
        <v>8.17</v>
      </c>
      <c r="G1321" s="29">
        <v>2.7</v>
      </c>
      <c r="K1321" s="257">
        <v>20</v>
      </c>
      <c r="AO1321" s="29">
        <v>235</v>
      </c>
      <c r="AP1321" s="29">
        <v>125</v>
      </c>
    </row>
    <row r="1322" spans="1:42" x14ac:dyDescent="0.35">
      <c r="A1322" s="234">
        <v>43880</v>
      </c>
      <c r="B1322" s="55">
        <v>0.42557870370370371</v>
      </c>
      <c r="C1322" s="29">
        <v>504</v>
      </c>
      <c r="D1322" s="29">
        <v>0.3276</v>
      </c>
      <c r="E1322" s="29">
        <v>15.71</v>
      </c>
      <c r="F1322" s="29">
        <v>8.02</v>
      </c>
      <c r="G1322" s="29">
        <v>2.5</v>
      </c>
      <c r="K1322" s="257">
        <v>20</v>
      </c>
      <c r="AO1322" s="29">
        <v>235</v>
      </c>
      <c r="AP1322" s="29">
        <v>125</v>
      </c>
    </row>
    <row r="1323" spans="1:42" x14ac:dyDescent="0.35">
      <c r="A1323" s="234">
        <v>43886</v>
      </c>
      <c r="B1323" s="55">
        <v>0.44087962962962962</v>
      </c>
      <c r="C1323" s="29">
        <v>523</v>
      </c>
      <c r="D1323" s="29">
        <v>0.34</v>
      </c>
      <c r="E1323" s="29">
        <v>13.82</v>
      </c>
      <c r="F1323" s="29">
        <v>8.09</v>
      </c>
      <c r="G1323" s="29">
        <v>4.5</v>
      </c>
      <c r="K1323" s="257">
        <v>74</v>
      </c>
      <c r="L1323" s="45">
        <f>AVERAGE(K1319:K1323)</f>
        <v>59.6</v>
      </c>
      <c r="M1323" s="46">
        <f>GEOMEAN(K1319:K1323)</f>
        <v>47.797287118669651</v>
      </c>
      <c r="N1323" s="47" t="s">
        <v>242</v>
      </c>
      <c r="AO1323" s="29">
        <v>235</v>
      </c>
      <c r="AP1323" s="29">
        <v>125</v>
      </c>
    </row>
    <row r="1324" spans="1:42" x14ac:dyDescent="0.35">
      <c r="A1324" s="234">
        <v>43893</v>
      </c>
      <c r="B1324" s="55">
        <v>0.4294560185185185</v>
      </c>
      <c r="C1324" s="29">
        <v>579</v>
      </c>
      <c r="D1324" s="29">
        <v>0.37630000000000002</v>
      </c>
      <c r="E1324" s="29">
        <v>12.68</v>
      </c>
      <c r="F1324" s="29">
        <v>7.92</v>
      </c>
      <c r="G1324" s="29">
        <v>5.8</v>
      </c>
      <c r="K1324" s="257">
        <v>148</v>
      </c>
      <c r="O1324" s="39" t="s">
        <v>115</v>
      </c>
      <c r="P1324" s="257">
        <v>57.9</v>
      </c>
      <c r="Q1324" s="39" t="s">
        <v>115</v>
      </c>
      <c r="R1324" s="39" t="s">
        <v>115</v>
      </c>
      <c r="S1324" s="39" t="s">
        <v>115</v>
      </c>
      <c r="T1324" s="39" t="s">
        <v>115</v>
      </c>
      <c r="U1324" s="39" t="s">
        <v>115</v>
      </c>
      <c r="V1324" s="39" t="s">
        <v>115</v>
      </c>
      <c r="W1324" s="39" t="s">
        <v>115</v>
      </c>
      <c r="X1324" s="257">
        <v>53.7</v>
      </c>
      <c r="Y1324" s="39" t="s">
        <v>115</v>
      </c>
      <c r="Z1324" s="264">
        <v>1.9</v>
      </c>
      <c r="AA1324" s="39" t="s">
        <v>115</v>
      </c>
      <c r="AB1324" s="264">
        <v>22.5</v>
      </c>
      <c r="AC1324" s="39" t="s">
        <v>115</v>
      </c>
      <c r="AD1324" s="257">
        <v>203</v>
      </c>
      <c r="AE1324" s="39" t="s">
        <v>115</v>
      </c>
      <c r="AF1324" s="257">
        <v>411</v>
      </c>
      <c r="AG1324" s="257">
        <v>34.200000000000003</v>
      </c>
      <c r="AH1324" s="257">
        <v>17000</v>
      </c>
      <c r="AI1324" s="257">
        <v>53000</v>
      </c>
      <c r="AJ1324" s="39" t="s">
        <v>115</v>
      </c>
      <c r="AK1324" s="39" t="s">
        <v>115</v>
      </c>
      <c r="AL1324" s="39" t="s">
        <v>115</v>
      </c>
      <c r="AO1324" s="29">
        <v>235</v>
      </c>
      <c r="AP1324" s="29">
        <v>125</v>
      </c>
    </row>
    <row r="1325" spans="1:42" x14ac:dyDescent="0.35">
      <c r="A1325" s="234">
        <v>43899</v>
      </c>
      <c r="B1325" s="52">
        <v>0.35776620370370371</v>
      </c>
      <c r="C1325" s="29">
        <v>584</v>
      </c>
      <c r="D1325" s="29">
        <v>0.37959999999999999</v>
      </c>
      <c r="E1325" s="29">
        <v>13.15</v>
      </c>
      <c r="F1325" s="29">
        <v>8.09</v>
      </c>
      <c r="G1325" s="29">
        <v>6.6</v>
      </c>
      <c r="K1325" s="241">
        <v>10</v>
      </c>
      <c r="AO1325" s="29">
        <v>235</v>
      </c>
      <c r="AP1325" s="29">
        <v>125</v>
      </c>
    </row>
    <row r="1326" spans="1:42" x14ac:dyDescent="0.35">
      <c r="A1326" s="234">
        <v>43906</v>
      </c>
      <c r="B1326" s="55">
        <v>0.40842592592592591</v>
      </c>
      <c r="C1326" s="29">
        <v>612</v>
      </c>
      <c r="D1326" s="29">
        <v>0.39779999999999999</v>
      </c>
      <c r="E1326" s="29">
        <v>12.05</v>
      </c>
      <c r="F1326" s="29">
        <v>8.23</v>
      </c>
      <c r="G1326" s="29">
        <v>7.4</v>
      </c>
      <c r="K1326" s="241">
        <v>52</v>
      </c>
      <c r="AO1326" s="29">
        <v>235</v>
      </c>
      <c r="AP1326" s="29">
        <v>125</v>
      </c>
    </row>
    <row r="1327" spans="1:42" x14ac:dyDescent="0.35">
      <c r="A1327" s="234">
        <v>43908</v>
      </c>
      <c r="B1327" s="55">
        <v>0.4337037037037037</v>
      </c>
      <c r="C1327" s="29">
        <v>587</v>
      </c>
      <c r="D1327" s="29">
        <v>0.38150000000000001</v>
      </c>
      <c r="E1327" s="29">
        <v>15.52</v>
      </c>
      <c r="F1327" s="29">
        <v>7.88</v>
      </c>
      <c r="G1327" s="29">
        <v>7.8</v>
      </c>
      <c r="K1327" s="241">
        <v>10</v>
      </c>
      <c r="AO1327" s="29">
        <v>235</v>
      </c>
      <c r="AP1327" s="29">
        <v>125</v>
      </c>
    </row>
    <row r="1328" spans="1:42" x14ac:dyDescent="0.35">
      <c r="A1328" s="234">
        <v>43916</v>
      </c>
      <c r="B1328" s="55">
        <v>0.39887731481481481</v>
      </c>
      <c r="C1328" s="29">
        <v>608</v>
      </c>
      <c r="D1328" s="29">
        <v>0.3952</v>
      </c>
      <c r="E1328" s="29">
        <v>11.65</v>
      </c>
      <c r="F1328" s="29">
        <v>7.98</v>
      </c>
      <c r="G1328" s="29">
        <v>8.6</v>
      </c>
      <c r="K1328" s="241">
        <v>41</v>
      </c>
      <c r="L1328" s="45">
        <f>AVERAGE(K1324:K1328)</f>
        <v>52.2</v>
      </c>
      <c r="M1328" s="46">
        <f>GEOMEAN(K1324:K1328)</f>
        <v>31.608929159216416</v>
      </c>
      <c r="N1328" s="47" t="s">
        <v>243</v>
      </c>
      <c r="AO1328" s="29">
        <v>235</v>
      </c>
      <c r="AP1328" s="29">
        <v>125</v>
      </c>
    </row>
    <row r="1329" spans="1:42" x14ac:dyDescent="0.35">
      <c r="A1329" s="234">
        <v>43923</v>
      </c>
      <c r="B1329" s="55">
        <v>0.41267361111111112</v>
      </c>
      <c r="C1329" s="29">
        <v>531</v>
      </c>
      <c r="D1329" s="29">
        <v>0.34520000000000001</v>
      </c>
      <c r="E1329" s="29">
        <v>10.92</v>
      </c>
      <c r="F1329" s="29">
        <v>7.82</v>
      </c>
      <c r="G1329" s="29">
        <v>9.8000000000000007</v>
      </c>
      <c r="K1329" s="257">
        <v>63</v>
      </c>
      <c r="AO1329" s="29">
        <v>235</v>
      </c>
      <c r="AP1329" s="29">
        <v>125</v>
      </c>
    </row>
    <row r="1330" spans="1:42" x14ac:dyDescent="0.35">
      <c r="A1330" s="234">
        <v>43928</v>
      </c>
      <c r="B1330" s="55">
        <v>0.41768518518518521</v>
      </c>
      <c r="C1330" s="29">
        <v>525</v>
      </c>
      <c r="D1330" s="29">
        <v>0.3412</v>
      </c>
      <c r="E1330" s="29">
        <v>10.08</v>
      </c>
      <c r="F1330" s="29">
        <v>7.77</v>
      </c>
      <c r="G1330" s="29">
        <v>13.6</v>
      </c>
      <c r="K1330" s="257">
        <v>41</v>
      </c>
      <c r="AO1330" s="29">
        <v>235</v>
      </c>
      <c r="AP1330" s="29">
        <v>125</v>
      </c>
    </row>
    <row r="1331" spans="1:42" x14ac:dyDescent="0.35">
      <c r="A1331" s="234">
        <v>43937</v>
      </c>
      <c r="B1331" s="55">
        <v>0.41554398148148147</v>
      </c>
      <c r="C1331" s="29">
        <v>561</v>
      </c>
      <c r="D1331" s="29">
        <v>0.36399999999999999</v>
      </c>
      <c r="E1331" s="29">
        <v>11.08</v>
      </c>
      <c r="F1331" s="29">
        <v>7.96</v>
      </c>
      <c r="G1331" s="29">
        <v>8.8000000000000007</v>
      </c>
      <c r="K1331" s="257">
        <v>98</v>
      </c>
      <c r="AO1331" s="29">
        <v>235</v>
      </c>
      <c r="AP1331" s="29">
        <v>125</v>
      </c>
    </row>
    <row r="1332" spans="1:42" x14ac:dyDescent="0.35">
      <c r="A1332" s="234">
        <v>43944</v>
      </c>
      <c r="B1332" s="55">
        <v>0.48745370370370367</v>
      </c>
      <c r="C1332" s="29">
        <v>559</v>
      </c>
      <c r="D1332" s="29">
        <v>0.3634</v>
      </c>
      <c r="E1332" s="29">
        <v>10.01</v>
      </c>
      <c r="F1332" s="29">
        <v>7.99</v>
      </c>
      <c r="G1332" s="29">
        <v>13.1</v>
      </c>
      <c r="K1332" s="257">
        <v>52</v>
      </c>
      <c r="AO1332" s="29">
        <v>235</v>
      </c>
      <c r="AP1332" s="29">
        <v>125</v>
      </c>
    </row>
    <row r="1333" spans="1:42" x14ac:dyDescent="0.35">
      <c r="A1333" s="70">
        <v>43950</v>
      </c>
      <c r="B1333" s="58">
        <v>0.40416666666666662</v>
      </c>
      <c r="C1333" s="29">
        <v>615</v>
      </c>
      <c r="D1333" s="29">
        <v>0.40300000000000002</v>
      </c>
      <c r="E1333" s="29">
        <v>11.84</v>
      </c>
      <c r="F1333" s="29">
        <v>7.97</v>
      </c>
      <c r="G1333" s="29">
        <v>16.100000000000001</v>
      </c>
      <c r="K1333" s="257">
        <v>121</v>
      </c>
      <c r="L1333" s="45">
        <f>AVERAGE(K1329:K1333)</f>
        <v>75</v>
      </c>
      <c r="M1333" s="46">
        <f>GEOMEAN(K1329:K1333)</f>
        <v>69.251285438841876</v>
      </c>
      <c r="N1333" s="47" t="s">
        <v>244</v>
      </c>
      <c r="AO1333" s="29">
        <v>235</v>
      </c>
      <c r="AP1333" s="29">
        <v>125</v>
      </c>
    </row>
    <row r="1334" spans="1:42" x14ac:dyDescent="0.35">
      <c r="A1334" s="70">
        <v>43958</v>
      </c>
      <c r="B1334" s="58">
        <v>0.45105324074074077</v>
      </c>
      <c r="C1334" s="29">
        <v>568</v>
      </c>
      <c r="D1334" s="29">
        <v>0.36919999999999997</v>
      </c>
      <c r="E1334" s="29">
        <v>8.2799999999999994</v>
      </c>
      <c r="F1334" s="29">
        <v>7.81</v>
      </c>
      <c r="G1334" s="29">
        <v>15</v>
      </c>
      <c r="K1334" s="257">
        <v>201</v>
      </c>
      <c r="AO1334" s="29">
        <v>235</v>
      </c>
      <c r="AP1334" s="29">
        <v>125</v>
      </c>
    </row>
    <row r="1335" spans="1:42" x14ac:dyDescent="0.35">
      <c r="A1335" s="70">
        <v>43965</v>
      </c>
      <c r="B1335" s="55">
        <v>0.37959490740740742</v>
      </c>
      <c r="C1335" s="29">
        <v>589</v>
      </c>
      <c r="D1335" s="29">
        <v>0.38290000000000002</v>
      </c>
      <c r="E1335" s="29">
        <v>9.6999999999999993</v>
      </c>
      <c r="F1335" s="29">
        <v>8.25</v>
      </c>
      <c r="G1335" s="29">
        <v>13.8</v>
      </c>
      <c r="K1335" s="257">
        <v>134</v>
      </c>
      <c r="AO1335" s="29">
        <v>235</v>
      </c>
      <c r="AP1335" s="29">
        <v>125</v>
      </c>
    </row>
    <row r="1336" spans="1:42" x14ac:dyDescent="0.35">
      <c r="A1336" s="70">
        <v>43969</v>
      </c>
      <c r="B1336" s="55">
        <v>0.39874999999999999</v>
      </c>
      <c r="C1336" s="29">
        <v>442.5</v>
      </c>
      <c r="D1336" s="29">
        <v>0.2873</v>
      </c>
      <c r="E1336" s="29">
        <v>8.1300000000000008</v>
      </c>
      <c r="F1336" s="29">
        <v>7.86</v>
      </c>
      <c r="G1336" s="29">
        <v>16.7</v>
      </c>
      <c r="K1336" s="257">
        <v>24192</v>
      </c>
      <c r="AO1336" s="29">
        <v>235</v>
      </c>
      <c r="AP1336" s="29">
        <v>125</v>
      </c>
    </row>
    <row r="1337" spans="1:42" x14ac:dyDescent="0.35">
      <c r="A1337" s="70">
        <v>43972</v>
      </c>
      <c r="B1337" s="55">
        <v>0.40687500000000004</v>
      </c>
      <c r="C1337" s="29">
        <v>555</v>
      </c>
      <c r="D1337" s="29">
        <v>0.36080000000000001</v>
      </c>
      <c r="E1337" s="29">
        <v>8.9600000000000009</v>
      </c>
      <c r="F1337" s="29">
        <v>7.79</v>
      </c>
      <c r="G1337" s="29">
        <v>15.9</v>
      </c>
      <c r="K1337" s="257">
        <v>364</v>
      </c>
      <c r="AO1337" s="29">
        <v>235</v>
      </c>
      <c r="AP1337" s="29">
        <v>125</v>
      </c>
    </row>
    <row r="1338" spans="1:42" x14ac:dyDescent="0.35">
      <c r="A1338" s="70">
        <v>43978</v>
      </c>
      <c r="B1338" s="55">
        <v>0.4465277777777778</v>
      </c>
      <c r="C1338" s="29">
        <v>599</v>
      </c>
      <c r="D1338" s="29">
        <v>0.39</v>
      </c>
      <c r="E1338" s="29">
        <v>6.34</v>
      </c>
      <c r="F1338" s="29">
        <v>7.73</v>
      </c>
      <c r="G1338" s="29">
        <v>21.9</v>
      </c>
      <c r="K1338" s="257">
        <v>312</v>
      </c>
      <c r="L1338" s="45">
        <f>AVERAGE(K1334:K1338)</f>
        <v>5040.6000000000004</v>
      </c>
      <c r="M1338" s="46">
        <f>GEOMEAN(K1334:K1338)</f>
        <v>594.08108007307089</v>
      </c>
      <c r="N1338" s="47" t="s">
        <v>245</v>
      </c>
      <c r="AO1338" s="29">
        <v>235</v>
      </c>
      <c r="AP1338" s="29">
        <v>125</v>
      </c>
    </row>
    <row r="1339" spans="1:42" x14ac:dyDescent="0.35">
      <c r="A1339" s="70">
        <v>43983</v>
      </c>
      <c r="B1339" s="55">
        <v>0.49146990740740742</v>
      </c>
      <c r="C1339" s="29">
        <v>573</v>
      </c>
      <c r="D1339" s="29">
        <v>0.3705</v>
      </c>
      <c r="E1339" s="29">
        <v>8.39</v>
      </c>
      <c r="F1339" s="29">
        <v>7.85</v>
      </c>
      <c r="G1339" s="29">
        <v>20.399999999999999</v>
      </c>
      <c r="K1339" s="257">
        <v>109</v>
      </c>
      <c r="AO1339" s="29">
        <v>235</v>
      </c>
      <c r="AP1339" s="29">
        <v>125</v>
      </c>
    </row>
    <row r="1340" spans="1:42" x14ac:dyDescent="0.35">
      <c r="A1340" s="70">
        <v>43993</v>
      </c>
      <c r="B1340" s="55">
        <v>0.41540509259259256</v>
      </c>
      <c r="C1340" s="29">
        <v>606</v>
      </c>
      <c r="D1340" s="29">
        <v>0.39650000000000002</v>
      </c>
      <c r="E1340" s="29">
        <v>6.67</v>
      </c>
      <c r="F1340" s="29">
        <v>7.71</v>
      </c>
      <c r="G1340" s="29">
        <v>21.8</v>
      </c>
      <c r="K1340" s="257">
        <v>294</v>
      </c>
      <c r="AO1340" s="29">
        <v>235</v>
      </c>
      <c r="AP1340" s="29">
        <v>125</v>
      </c>
    </row>
    <row r="1341" spans="1:42" x14ac:dyDescent="0.35">
      <c r="A1341" s="70">
        <v>43997</v>
      </c>
      <c r="B1341" s="55">
        <v>0.41896990740740742</v>
      </c>
      <c r="C1341" s="29">
        <v>624</v>
      </c>
      <c r="D1341" s="29">
        <v>0.40300000000000002</v>
      </c>
      <c r="E1341" s="29">
        <v>7.18</v>
      </c>
      <c r="F1341" s="29">
        <v>7.95</v>
      </c>
      <c r="G1341" s="29">
        <v>19.899999999999999</v>
      </c>
      <c r="K1341" s="257">
        <v>161</v>
      </c>
      <c r="AO1341" s="29">
        <v>235</v>
      </c>
      <c r="AP1341" s="29">
        <v>125</v>
      </c>
    </row>
    <row r="1342" spans="1:42" x14ac:dyDescent="0.35">
      <c r="A1342" s="70">
        <v>44005</v>
      </c>
      <c r="B1342" s="55">
        <v>0.47868055555555555</v>
      </c>
      <c r="C1342" s="29">
        <v>506</v>
      </c>
      <c r="D1342" s="29">
        <v>0.32890000000000003</v>
      </c>
      <c r="E1342" s="29">
        <v>7.12</v>
      </c>
      <c r="F1342" s="29">
        <v>7.98</v>
      </c>
      <c r="G1342" s="29">
        <v>23.3</v>
      </c>
      <c r="K1342" s="257">
        <v>5172</v>
      </c>
      <c r="AO1342" s="29">
        <v>235</v>
      </c>
      <c r="AP1342" s="29">
        <v>125</v>
      </c>
    </row>
    <row r="1343" spans="1:42" x14ac:dyDescent="0.35">
      <c r="A1343" s="70">
        <v>44007</v>
      </c>
      <c r="B1343" s="58">
        <v>0.42540509259259257</v>
      </c>
      <c r="C1343" s="29">
        <v>507</v>
      </c>
      <c r="D1343" s="29">
        <v>0.3296</v>
      </c>
      <c r="E1343" s="29">
        <v>6.76</v>
      </c>
      <c r="F1343" s="29">
        <v>8.14</v>
      </c>
      <c r="G1343" s="29">
        <v>23.6</v>
      </c>
      <c r="K1343" s="257">
        <v>512</v>
      </c>
      <c r="L1343" s="45">
        <f>AVERAGE(K1339:K1343)</f>
        <v>1249.5999999999999</v>
      </c>
      <c r="M1343" s="46">
        <f>GEOMEAN(K1339:K1343)</f>
        <v>423.74602405802096</v>
      </c>
      <c r="N1343" s="47" t="s">
        <v>246</v>
      </c>
      <c r="AO1343" s="29">
        <v>235</v>
      </c>
      <c r="AP1343" s="29">
        <v>125</v>
      </c>
    </row>
    <row r="1344" spans="1:42" x14ac:dyDescent="0.35">
      <c r="A1344" s="70">
        <v>44013</v>
      </c>
      <c r="B1344" s="55">
        <v>0.3994907407407407</v>
      </c>
      <c r="C1344" s="29">
        <v>529</v>
      </c>
      <c r="D1344" s="29">
        <v>0.34449999999999997</v>
      </c>
      <c r="E1344" s="29">
        <v>7.03</v>
      </c>
      <c r="F1344" s="29">
        <v>8.19</v>
      </c>
      <c r="G1344" s="29">
        <v>25.5</v>
      </c>
      <c r="K1344" s="257">
        <v>181</v>
      </c>
      <c r="AO1344" s="29">
        <v>235</v>
      </c>
      <c r="AP1344" s="29">
        <v>125</v>
      </c>
    </row>
    <row r="1345" spans="1:42" x14ac:dyDescent="0.35">
      <c r="A1345" s="70">
        <v>44018</v>
      </c>
      <c r="B1345" s="55">
        <v>0.41048611111111111</v>
      </c>
      <c r="C1345" s="29">
        <v>542</v>
      </c>
      <c r="D1345" s="29">
        <v>0.35099999999999998</v>
      </c>
      <c r="E1345" s="29">
        <v>5.8</v>
      </c>
      <c r="F1345" s="29">
        <v>7.81</v>
      </c>
      <c r="G1345" s="29">
        <v>26.4</v>
      </c>
      <c r="K1345" s="257">
        <v>169</v>
      </c>
      <c r="AO1345" s="29">
        <v>235</v>
      </c>
      <c r="AP1345" s="29">
        <v>125</v>
      </c>
    </row>
    <row r="1346" spans="1:42" x14ac:dyDescent="0.35">
      <c r="A1346" s="242">
        <v>44021</v>
      </c>
      <c r="B1346" s="243">
        <v>0.37699074074074074</v>
      </c>
      <c r="C1346" s="244">
        <v>581</v>
      </c>
      <c r="D1346" s="244">
        <v>0.377</v>
      </c>
      <c r="E1346" s="244">
        <v>6.11</v>
      </c>
      <c r="F1346" s="244">
        <v>7.9</v>
      </c>
      <c r="G1346" s="244">
        <v>25.9</v>
      </c>
      <c r="K1346" s="257">
        <v>402</v>
      </c>
      <c r="AO1346" s="29">
        <v>235</v>
      </c>
      <c r="AP1346" s="29">
        <v>125</v>
      </c>
    </row>
    <row r="1347" spans="1:42" x14ac:dyDescent="0.35">
      <c r="A1347" s="70">
        <v>44028</v>
      </c>
      <c r="B1347" s="55">
        <v>0.38739583333333333</v>
      </c>
      <c r="C1347" s="29">
        <v>585</v>
      </c>
      <c r="D1347" s="29">
        <v>0.377</v>
      </c>
      <c r="E1347" s="29">
        <v>6.17</v>
      </c>
      <c r="F1347" s="29">
        <v>7.91</v>
      </c>
      <c r="G1347" s="29">
        <v>24.9</v>
      </c>
      <c r="K1347" s="257">
        <v>738</v>
      </c>
      <c r="AO1347" s="29">
        <v>235</v>
      </c>
      <c r="AP1347" s="29">
        <v>125</v>
      </c>
    </row>
    <row r="1348" spans="1:42" x14ac:dyDescent="0.35">
      <c r="A1348" s="70">
        <v>44034</v>
      </c>
      <c r="B1348" s="55">
        <v>0.43717592592592597</v>
      </c>
      <c r="C1348" s="29">
        <v>516</v>
      </c>
      <c r="D1348" s="29">
        <v>0.33800000000000002</v>
      </c>
      <c r="E1348" s="29">
        <v>5.46</v>
      </c>
      <c r="F1348" s="29">
        <v>7.87</v>
      </c>
      <c r="G1348" s="29">
        <v>24.9</v>
      </c>
      <c r="K1348" s="257">
        <v>12997</v>
      </c>
      <c r="L1348" s="45">
        <f>AVERAGE(K1344:K1348)</f>
        <v>2897.4</v>
      </c>
      <c r="M1348" s="46">
        <f>GEOMEAN(K1344:K1348)</f>
        <v>652.13598100063086</v>
      </c>
      <c r="N1348" s="47" t="s">
        <v>247</v>
      </c>
      <c r="O1348" s="257">
        <v>2.6</v>
      </c>
      <c r="P1348" s="257">
        <v>64.3</v>
      </c>
      <c r="Q1348" s="39" t="s">
        <v>115</v>
      </c>
      <c r="R1348" s="39" t="s">
        <v>115</v>
      </c>
      <c r="S1348" s="39" t="s">
        <v>115</v>
      </c>
      <c r="T1348" s="39" t="s">
        <v>115</v>
      </c>
      <c r="U1348" s="39" t="s">
        <v>115</v>
      </c>
      <c r="V1348" s="39" t="s">
        <v>115</v>
      </c>
      <c r="W1348" s="39" t="s">
        <v>115</v>
      </c>
      <c r="X1348" s="257">
        <v>36.1</v>
      </c>
      <c r="Y1348" s="39" t="s">
        <v>115</v>
      </c>
      <c r="Z1348" s="264">
        <v>0.66</v>
      </c>
      <c r="AA1348" s="39" t="s">
        <v>115</v>
      </c>
      <c r="AB1348" s="264">
        <v>22.3</v>
      </c>
      <c r="AC1348" s="39" t="s">
        <v>115</v>
      </c>
      <c r="AD1348" s="257">
        <v>204</v>
      </c>
      <c r="AE1348" s="39" t="s">
        <v>115</v>
      </c>
      <c r="AF1348" s="257">
        <v>280</v>
      </c>
      <c r="AG1348" s="257">
        <v>40.4</v>
      </c>
      <c r="AH1348" s="257">
        <v>19900</v>
      </c>
      <c r="AI1348" s="257">
        <v>49100</v>
      </c>
      <c r="AJ1348" s="257">
        <v>4.5</v>
      </c>
      <c r="AK1348" s="39" t="s">
        <v>115</v>
      </c>
      <c r="AL1348" s="39" t="s">
        <v>115</v>
      </c>
      <c r="AO1348" s="29">
        <v>235</v>
      </c>
      <c r="AP1348" s="29">
        <v>125</v>
      </c>
    </row>
    <row r="1349" spans="1:42" x14ac:dyDescent="0.35">
      <c r="A1349" s="70">
        <v>44039</v>
      </c>
      <c r="B1349" s="55">
        <v>0.42657407407407405</v>
      </c>
      <c r="C1349" s="29">
        <v>565</v>
      </c>
      <c r="D1349" s="29">
        <v>0.3705</v>
      </c>
      <c r="E1349" s="29">
        <v>6.12</v>
      </c>
      <c r="F1349" s="29">
        <v>7.68</v>
      </c>
      <c r="G1349" s="29">
        <v>26.1</v>
      </c>
      <c r="K1349" s="257">
        <v>354</v>
      </c>
      <c r="AO1349" s="29">
        <v>235</v>
      </c>
      <c r="AP1349" s="29">
        <v>125</v>
      </c>
    </row>
    <row r="1350" spans="1:42" x14ac:dyDescent="0.35">
      <c r="A1350" s="245">
        <v>44047</v>
      </c>
      <c r="B1350" s="246">
        <v>0.42723379629629626</v>
      </c>
      <c r="C1350" s="247">
        <v>458.9</v>
      </c>
      <c r="D1350" s="247">
        <v>0.29830000000000001</v>
      </c>
      <c r="E1350" s="247">
        <v>7.14</v>
      </c>
      <c r="F1350" s="247">
        <v>8.18</v>
      </c>
      <c r="G1350" s="247">
        <v>23.7</v>
      </c>
      <c r="K1350" s="257">
        <v>3654</v>
      </c>
      <c r="AO1350" s="29">
        <v>235</v>
      </c>
      <c r="AP1350" s="29">
        <v>125</v>
      </c>
    </row>
    <row r="1351" spans="1:42" x14ac:dyDescent="0.35">
      <c r="A1351" s="70">
        <v>44053</v>
      </c>
      <c r="B1351" s="55">
        <v>0.41432870370370373</v>
      </c>
      <c r="C1351" s="29">
        <v>193.5</v>
      </c>
      <c r="D1351" s="29">
        <v>0.1255</v>
      </c>
      <c r="E1351" s="29">
        <v>6.76</v>
      </c>
      <c r="F1351" s="29">
        <v>8.35</v>
      </c>
      <c r="G1351" s="29">
        <v>23</v>
      </c>
      <c r="K1351" s="257">
        <v>24192</v>
      </c>
      <c r="AO1351" s="29">
        <v>235</v>
      </c>
      <c r="AP1351" s="29">
        <v>125</v>
      </c>
    </row>
    <row r="1352" spans="1:42" x14ac:dyDescent="0.35">
      <c r="A1352" s="70">
        <v>44062</v>
      </c>
      <c r="B1352" s="55">
        <v>0.41893518518518519</v>
      </c>
      <c r="C1352" s="29">
        <v>546</v>
      </c>
      <c r="D1352" s="29">
        <v>0.35749999999999998</v>
      </c>
      <c r="E1352" s="29">
        <v>6.1</v>
      </c>
      <c r="F1352" s="29">
        <v>7.99</v>
      </c>
      <c r="G1352" s="29">
        <v>21.9</v>
      </c>
      <c r="K1352" s="257">
        <v>3255</v>
      </c>
      <c r="AO1352" s="29">
        <v>235</v>
      </c>
      <c r="AP1352" s="29">
        <v>125</v>
      </c>
    </row>
    <row r="1353" spans="1:42" x14ac:dyDescent="0.35">
      <c r="A1353" s="70">
        <v>44067</v>
      </c>
      <c r="B1353" s="55">
        <v>0.3836458333333333</v>
      </c>
      <c r="C1353" s="29">
        <v>553</v>
      </c>
      <c r="D1353" s="29">
        <v>0.35749999999999998</v>
      </c>
      <c r="E1353" s="29">
        <v>6.66</v>
      </c>
      <c r="F1353" s="29">
        <v>7.8</v>
      </c>
      <c r="G1353" s="29">
        <v>24.1</v>
      </c>
      <c r="K1353" s="257">
        <v>233</v>
      </c>
      <c r="AO1353" s="29">
        <v>235</v>
      </c>
      <c r="AP1353" s="29">
        <v>125</v>
      </c>
    </row>
    <row r="1354" spans="1:42" x14ac:dyDescent="0.35">
      <c r="A1354" s="70">
        <v>44070</v>
      </c>
      <c r="B1354" s="55">
        <v>0.40434027777777781</v>
      </c>
      <c r="C1354" s="29">
        <v>607</v>
      </c>
      <c r="D1354" s="29">
        <v>0.39650000000000002</v>
      </c>
      <c r="E1354" s="29">
        <v>5.87</v>
      </c>
      <c r="F1354" s="29">
        <v>7.8</v>
      </c>
      <c r="G1354" s="29">
        <v>24.6</v>
      </c>
      <c r="K1354" s="257">
        <v>537</v>
      </c>
      <c r="L1354" s="45">
        <f>AVERAGE(K1350:K1354)</f>
        <v>6374.2</v>
      </c>
      <c r="M1354" s="46">
        <f>GEOMEAN(K1350:K1354)</f>
        <v>2047.6904427355255</v>
      </c>
      <c r="N1354" s="47" t="s">
        <v>248</v>
      </c>
      <c r="AO1354" s="29">
        <v>235</v>
      </c>
      <c r="AP1354" s="29">
        <v>125</v>
      </c>
    </row>
    <row r="1355" spans="1:42" x14ac:dyDescent="0.35">
      <c r="A1355" s="70">
        <v>44077</v>
      </c>
      <c r="B1355" s="55">
        <v>0.39479166666666665</v>
      </c>
      <c r="C1355" s="29">
        <v>587</v>
      </c>
      <c r="D1355" s="29">
        <v>0.38350000000000001</v>
      </c>
      <c r="E1355" s="29">
        <v>6.28</v>
      </c>
      <c r="F1355" s="29">
        <v>7.71</v>
      </c>
      <c r="G1355" s="29">
        <v>22.3</v>
      </c>
      <c r="K1355" s="257">
        <v>238</v>
      </c>
      <c r="AO1355" s="29">
        <v>235</v>
      </c>
      <c r="AP1355" s="29">
        <v>125</v>
      </c>
    </row>
    <row r="1356" spans="1:42" x14ac:dyDescent="0.35">
      <c r="A1356" s="70">
        <v>44083</v>
      </c>
      <c r="B1356" s="55">
        <v>0.4053356481481481</v>
      </c>
      <c r="C1356" s="29">
        <v>581</v>
      </c>
      <c r="D1356" s="29">
        <v>0.377</v>
      </c>
      <c r="E1356" s="29">
        <v>6.67</v>
      </c>
      <c r="F1356" s="29">
        <v>7.92</v>
      </c>
      <c r="G1356" s="29">
        <v>22.4</v>
      </c>
      <c r="K1356" s="257">
        <v>121</v>
      </c>
      <c r="AO1356" s="29">
        <v>235</v>
      </c>
      <c r="AP1356" s="29">
        <v>125</v>
      </c>
    </row>
    <row r="1357" spans="1:42" x14ac:dyDescent="0.35">
      <c r="A1357" s="70">
        <v>44088</v>
      </c>
      <c r="B1357" s="55">
        <v>0.40744212962962961</v>
      </c>
      <c r="C1357" s="29">
        <v>550</v>
      </c>
      <c r="D1357" s="29">
        <v>0.35749999999999998</v>
      </c>
      <c r="E1357" s="29">
        <v>7.69</v>
      </c>
      <c r="F1357" s="29">
        <v>7.82</v>
      </c>
      <c r="G1357" s="29">
        <v>20.9</v>
      </c>
      <c r="K1357" s="257">
        <v>84</v>
      </c>
      <c r="AO1357" s="29">
        <v>235</v>
      </c>
      <c r="AP1357" s="29">
        <v>125</v>
      </c>
    </row>
    <row r="1358" spans="1:42" x14ac:dyDescent="0.35">
      <c r="A1358" s="70">
        <v>44097</v>
      </c>
      <c r="B1358" s="55">
        <v>0.39696759259259262</v>
      </c>
      <c r="C1358" s="29">
        <v>580</v>
      </c>
      <c r="D1358" s="29">
        <v>0.377</v>
      </c>
      <c r="E1358" s="29">
        <v>7.64</v>
      </c>
      <c r="F1358" s="29">
        <v>7.33</v>
      </c>
      <c r="G1358" s="29">
        <v>16.8</v>
      </c>
      <c r="K1358" s="257">
        <v>20</v>
      </c>
      <c r="AO1358" s="29">
        <v>235</v>
      </c>
      <c r="AP1358" s="29">
        <v>125</v>
      </c>
    </row>
    <row r="1359" spans="1:42" x14ac:dyDescent="0.35">
      <c r="A1359" s="70">
        <v>44102</v>
      </c>
      <c r="B1359" s="55">
        <v>0.42254629629629631</v>
      </c>
      <c r="C1359" s="29">
        <v>577</v>
      </c>
      <c r="D1359" s="29">
        <v>0.377</v>
      </c>
      <c r="E1359" s="29">
        <v>6.86</v>
      </c>
      <c r="F1359" s="29">
        <v>7.73</v>
      </c>
      <c r="G1359" s="29">
        <v>19</v>
      </c>
      <c r="K1359" s="257">
        <v>20</v>
      </c>
      <c r="L1359" s="45">
        <f>AVERAGE(K1355:K1359)</f>
        <v>96.6</v>
      </c>
      <c r="M1359" s="46">
        <f>GEOMEAN(K1355:K1359)</f>
        <v>62.681635690797272</v>
      </c>
      <c r="N1359" s="47" t="s">
        <v>249</v>
      </c>
      <c r="AO1359" s="29">
        <v>235</v>
      </c>
      <c r="AP1359" s="29">
        <v>125</v>
      </c>
    </row>
    <row r="1360" spans="1:42" x14ac:dyDescent="0.35">
      <c r="A1360" s="70">
        <v>44110</v>
      </c>
      <c r="B1360" s="55">
        <v>0.43332175925925925</v>
      </c>
      <c r="C1360" s="29">
        <v>649</v>
      </c>
      <c r="D1360" s="29">
        <v>0.42249999999999999</v>
      </c>
      <c r="E1360" s="29">
        <v>8.91</v>
      </c>
      <c r="F1360" s="29">
        <v>7.69</v>
      </c>
      <c r="G1360" s="29">
        <v>13.099999999999998</v>
      </c>
      <c r="K1360" s="257">
        <v>52</v>
      </c>
      <c r="O1360" s="39" t="s">
        <v>115</v>
      </c>
      <c r="P1360" s="257">
        <v>67.599999999999994</v>
      </c>
      <c r="Q1360" s="39" t="s">
        <v>115</v>
      </c>
      <c r="R1360" s="39" t="s">
        <v>115</v>
      </c>
      <c r="S1360" s="39" t="s">
        <v>115</v>
      </c>
      <c r="T1360" s="39" t="s">
        <v>115</v>
      </c>
      <c r="U1360" s="39" t="s">
        <v>115</v>
      </c>
      <c r="V1360" s="39" t="s">
        <v>115</v>
      </c>
      <c r="W1360" s="39" t="s">
        <v>115</v>
      </c>
      <c r="X1360" s="257">
        <v>52.5</v>
      </c>
      <c r="Y1360" s="39" t="s">
        <v>115</v>
      </c>
      <c r="Z1360" s="39" t="s">
        <v>115</v>
      </c>
      <c r="AA1360" s="39" t="s">
        <v>115</v>
      </c>
      <c r="AB1360" s="264">
        <v>35.4</v>
      </c>
      <c r="AC1360" s="39" t="s">
        <v>115</v>
      </c>
      <c r="AD1360" s="257">
        <v>252</v>
      </c>
      <c r="AE1360" s="39" t="s">
        <v>115</v>
      </c>
      <c r="AF1360" s="257">
        <v>205</v>
      </c>
      <c r="AG1360" s="257">
        <v>31.7</v>
      </c>
      <c r="AH1360" s="257">
        <v>23500</v>
      </c>
      <c r="AI1360" s="257">
        <v>62100</v>
      </c>
      <c r="AJ1360" s="257">
        <v>4</v>
      </c>
      <c r="AK1360" s="39" t="s">
        <v>115</v>
      </c>
      <c r="AL1360" s="39" t="s">
        <v>115</v>
      </c>
      <c r="AO1360" s="29">
        <v>235</v>
      </c>
      <c r="AP1360" s="29">
        <v>125</v>
      </c>
    </row>
    <row r="1361" spans="1:42" x14ac:dyDescent="0.35">
      <c r="A1361" s="70">
        <v>44116</v>
      </c>
      <c r="B1361" s="55">
        <v>0.40120370370370373</v>
      </c>
      <c r="C1361" s="29">
        <v>632</v>
      </c>
      <c r="D1361" s="29">
        <v>0.40949999999999998</v>
      </c>
      <c r="E1361" s="29">
        <v>7.61</v>
      </c>
      <c r="F1361" s="29">
        <v>7.63</v>
      </c>
      <c r="G1361" s="29">
        <v>17.800000000000004</v>
      </c>
      <c r="K1361" s="257">
        <v>98</v>
      </c>
      <c r="AO1361" s="29">
        <v>235</v>
      </c>
      <c r="AP1361" s="29">
        <v>125</v>
      </c>
    </row>
    <row r="1362" spans="1:42" x14ac:dyDescent="0.35">
      <c r="A1362" s="70">
        <v>44119</v>
      </c>
      <c r="B1362" s="55">
        <v>0.39690972222222221</v>
      </c>
      <c r="C1362" s="29">
        <v>639</v>
      </c>
      <c r="D1362" s="29">
        <v>0.41599999999999998</v>
      </c>
      <c r="E1362" s="29">
        <v>8.0399999999999991</v>
      </c>
      <c r="F1362" s="29">
        <v>7.79</v>
      </c>
      <c r="G1362" s="29">
        <v>15.2</v>
      </c>
      <c r="K1362" s="257">
        <v>85</v>
      </c>
      <c r="AO1362" s="29">
        <v>235</v>
      </c>
      <c r="AP1362" s="29">
        <v>125</v>
      </c>
    </row>
    <row r="1363" spans="1:42" x14ac:dyDescent="0.35">
      <c r="A1363" s="70">
        <v>44125</v>
      </c>
      <c r="B1363" s="55">
        <v>0.38195601851851851</v>
      </c>
      <c r="C1363" s="29">
        <v>410.3</v>
      </c>
      <c r="D1363" s="29">
        <v>0.26650000000000001</v>
      </c>
      <c r="E1363" s="29">
        <v>11.24</v>
      </c>
      <c r="F1363" s="29">
        <v>7.87</v>
      </c>
      <c r="G1363" s="29">
        <v>13.299999999999999</v>
      </c>
      <c r="K1363" s="257">
        <v>24192</v>
      </c>
      <c r="AO1363" s="29">
        <v>235</v>
      </c>
      <c r="AP1363" s="29">
        <v>125</v>
      </c>
    </row>
    <row r="1364" spans="1:42" x14ac:dyDescent="0.35">
      <c r="A1364" s="70">
        <v>44132</v>
      </c>
      <c r="B1364" s="55">
        <v>0.37261574074074072</v>
      </c>
      <c r="C1364" s="29">
        <v>570</v>
      </c>
      <c r="D1364" s="29">
        <v>0.3705</v>
      </c>
      <c r="E1364" s="29">
        <v>9.7899999999999991</v>
      </c>
      <c r="F1364" s="29">
        <v>7.86</v>
      </c>
      <c r="G1364" s="29">
        <v>11.199999999999998</v>
      </c>
      <c r="K1364" s="257">
        <v>243</v>
      </c>
      <c r="L1364" s="45">
        <f>AVERAGE(K1360:K1364)</f>
        <v>4934</v>
      </c>
      <c r="M1364" s="46">
        <f>GEOMEAN(K1359:K1363)</f>
        <v>183.76805674319004</v>
      </c>
      <c r="N1364" s="47" t="s">
        <v>250</v>
      </c>
      <c r="AO1364" s="29">
        <v>235</v>
      </c>
      <c r="AP1364" s="29">
        <v>125</v>
      </c>
    </row>
    <row r="1365" spans="1:42" x14ac:dyDescent="0.35">
      <c r="A1365" s="70">
        <v>44139</v>
      </c>
      <c r="B1365" s="55">
        <v>0.42211805555555554</v>
      </c>
      <c r="C1365" s="29">
        <v>524</v>
      </c>
      <c r="D1365" s="29">
        <v>0.34060000000000001</v>
      </c>
      <c r="E1365" s="29">
        <v>10.52</v>
      </c>
      <c r="F1365" s="29">
        <v>7.84</v>
      </c>
      <c r="G1365" s="29">
        <v>9.3000000000000007</v>
      </c>
      <c r="K1365" s="257">
        <v>185</v>
      </c>
      <c r="AO1365" s="29">
        <v>235</v>
      </c>
      <c r="AP1365" s="29">
        <v>125</v>
      </c>
    </row>
    <row r="1366" spans="1:42" x14ac:dyDescent="0.35">
      <c r="A1366" s="70">
        <v>44144</v>
      </c>
      <c r="B1366" s="55">
        <v>0.37349537037037034</v>
      </c>
      <c r="C1366" s="29">
        <v>581</v>
      </c>
      <c r="D1366" s="29">
        <v>0.377</v>
      </c>
      <c r="E1366" s="29">
        <v>11.07</v>
      </c>
      <c r="F1366" s="29">
        <v>7.84</v>
      </c>
      <c r="G1366" s="29">
        <v>12.4</v>
      </c>
      <c r="K1366" s="257">
        <v>98</v>
      </c>
      <c r="AO1366" s="29">
        <v>235</v>
      </c>
      <c r="AP1366" s="29">
        <v>125</v>
      </c>
    </row>
    <row r="1367" spans="1:42" x14ac:dyDescent="0.35">
      <c r="A1367" s="70">
        <v>44146</v>
      </c>
      <c r="B1367" s="55">
        <v>0.39460648148148153</v>
      </c>
      <c r="C1367" s="29">
        <v>538</v>
      </c>
      <c r="D1367" s="29">
        <v>0.34970000000000001</v>
      </c>
      <c r="E1367" s="29">
        <v>8.57</v>
      </c>
      <c r="F1367" s="29">
        <v>7.93</v>
      </c>
      <c r="G1367" s="29">
        <v>13.8</v>
      </c>
      <c r="K1367" s="257">
        <v>1259</v>
      </c>
      <c r="AO1367" s="29">
        <v>235</v>
      </c>
      <c r="AP1367" s="29">
        <v>125</v>
      </c>
    </row>
    <row r="1368" spans="1:42" x14ac:dyDescent="0.35">
      <c r="A1368" s="70">
        <v>44153</v>
      </c>
      <c r="B1368" s="55">
        <v>0.41868055555555556</v>
      </c>
      <c r="C1368" s="29">
        <v>536</v>
      </c>
      <c r="D1368" s="29">
        <v>0.34839999999999999</v>
      </c>
      <c r="E1368" s="29">
        <v>16.27</v>
      </c>
      <c r="F1368" s="29">
        <v>8.08</v>
      </c>
      <c r="G1368" s="29">
        <v>7.0000000000000009</v>
      </c>
      <c r="K1368" s="257">
        <v>73</v>
      </c>
      <c r="AO1368" s="29">
        <v>235</v>
      </c>
      <c r="AP1368" s="29">
        <v>125</v>
      </c>
    </row>
    <row r="1369" spans="1:42" x14ac:dyDescent="0.35">
      <c r="A1369" s="70">
        <v>44158</v>
      </c>
      <c r="B1369" s="55">
        <v>0.40831018518518519</v>
      </c>
      <c r="C1369" s="29">
        <v>449.9</v>
      </c>
      <c r="D1369" s="29">
        <v>0.29249999999999998</v>
      </c>
      <c r="E1369" s="29">
        <v>11.72</v>
      </c>
      <c r="F1369" s="29">
        <v>7.95</v>
      </c>
      <c r="G1369" s="29">
        <v>7.6</v>
      </c>
      <c r="K1369" s="257">
        <v>865</v>
      </c>
      <c r="L1369" s="45">
        <f>AVERAGE(K1365:K1369)</f>
        <v>496</v>
      </c>
      <c r="M1369" s="46">
        <f>GEOMEAN(K1364:K1368)</f>
        <v>209.63825381560329</v>
      </c>
      <c r="N1369" s="47" t="s">
        <v>251</v>
      </c>
      <c r="AO1369" s="29">
        <v>235</v>
      </c>
      <c r="AP1369" s="29">
        <v>125</v>
      </c>
    </row>
    <row r="1370" spans="1:42" x14ac:dyDescent="0.35">
      <c r="A1370" s="70">
        <v>44166</v>
      </c>
      <c r="B1370" s="55">
        <v>0.4213541666666667</v>
      </c>
      <c r="C1370" s="29">
        <v>544</v>
      </c>
      <c r="D1370" s="29">
        <v>0.35360000000000003</v>
      </c>
      <c r="E1370" s="29">
        <v>11.85</v>
      </c>
      <c r="F1370" s="29">
        <v>8.16</v>
      </c>
      <c r="G1370" s="29">
        <v>5.0999999999999996</v>
      </c>
      <c r="K1370" s="257">
        <v>31</v>
      </c>
      <c r="AO1370" s="29">
        <v>235</v>
      </c>
      <c r="AP1370" s="29">
        <v>125</v>
      </c>
    </row>
    <row r="1371" spans="1:42" x14ac:dyDescent="0.35">
      <c r="A1371" s="70">
        <v>44168</v>
      </c>
      <c r="B1371" s="55">
        <v>0.3956944444444444</v>
      </c>
      <c r="C1371" s="29">
        <v>555</v>
      </c>
      <c r="D1371" s="29">
        <v>0.36080000000000001</v>
      </c>
      <c r="E1371" s="29">
        <v>12.91</v>
      </c>
      <c r="F1371" s="29">
        <v>7.96</v>
      </c>
      <c r="G1371" s="29">
        <v>4.8</v>
      </c>
      <c r="K1371" s="257">
        <v>20</v>
      </c>
      <c r="AO1371" s="29">
        <v>235</v>
      </c>
      <c r="AP1371" s="29">
        <v>125</v>
      </c>
    </row>
    <row r="1372" spans="1:42" x14ac:dyDescent="0.35">
      <c r="A1372" s="70">
        <v>44174</v>
      </c>
      <c r="B1372" s="55">
        <v>0.40442129629629631</v>
      </c>
      <c r="C1372" s="29">
        <v>616</v>
      </c>
      <c r="D1372" s="29">
        <v>0.40039999999999998</v>
      </c>
      <c r="E1372" s="29">
        <v>11.96</v>
      </c>
      <c r="F1372" s="29">
        <v>8.01</v>
      </c>
      <c r="G1372" s="29">
        <v>4.3000000000000007</v>
      </c>
      <c r="K1372" s="257">
        <v>20</v>
      </c>
      <c r="AO1372" s="29">
        <v>235</v>
      </c>
      <c r="AP1372" s="29">
        <v>125</v>
      </c>
    </row>
    <row r="1373" spans="1:42" x14ac:dyDescent="0.35">
      <c r="A1373" s="70">
        <v>44180</v>
      </c>
      <c r="B1373" s="55">
        <v>0.41749999999999998</v>
      </c>
      <c r="C1373" s="29">
        <v>580</v>
      </c>
      <c r="D1373" s="29">
        <v>0.377</v>
      </c>
      <c r="E1373" s="29">
        <v>13.11</v>
      </c>
      <c r="F1373" s="29">
        <v>7.86</v>
      </c>
      <c r="G1373" s="29">
        <v>3.9000000000000017</v>
      </c>
      <c r="K1373" s="257">
        <v>20</v>
      </c>
      <c r="AO1373" s="29">
        <v>235</v>
      </c>
      <c r="AP1373" s="29">
        <v>125</v>
      </c>
    </row>
    <row r="1374" spans="1:42" x14ac:dyDescent="0.35">
      <c r="A1374" s="70">
        <v>44195</v>
      </c>
      <c r="B1374" s="55">
        <v>0.43421296296296297</v>
      </c>
      <c r="C1374" s="29">
        <v>625</v>
      </c>
      <c r="D1374" s="29">
        <v>0.40629999999999999</v>
      </c>
      <c r="E1374" s="29">
        <v>14.04</v>
      </c>
      <c r="F1374" s="29">
        <v>7.99</v>
      </c>
      <c r="G1374" s="29">
        <v>2.9999999999999991</v>
      </c>
      <c r="K1374" s="257">
        <v>30</v>
      </c>
      <c r="L1374" s="45">
        <f>AVERAGE(K1370:K1374)</f>
        <v>24.2</v>
      </c>
      <c r="M1374" s="46">
        <f>GEOMEAN(K1370:K1374)</f>
        <v>23.676341044188504</v>
      </c>
      <c r="N1374" s="47" t="s">
        <v>252</v>
      </c>
      <c r="AO1374" s="29">
        <v>235</v>
      </c>
      <c r="AP1374" s="29">
        <v>125</v>
      </c>
    </row>
    <row r="1375" spans="1:42" x14ac:dyDescent="0.35">
      <c r="A1375" s="70">
        <v>44201</v>
      </c>
      <c r="B1375" s="55">
        <v>0.43164351851851851</v>
      </c>
      <c r="C1375" s="29">
        <v>588</v>
      </c>
      <c r="D1375" s="29">
        <v>0.38219999999999998</v>
      </c>
      <c r="E1375" s="29">
        <v>15.08</v>
      </c>
      <c r="F1375" s="29">
        <v>8.02</v>
      </c>
      <c r="G1375" s="29">
        <v>2.4</v>
      </c>
      <c r="K1375" s="257">
        <v>121</v>
      </c>
      <c r="AO1375" s="29">
        <v>235</v>
      </c>
      <c r="AP1375" s="29">
        <v>125</v>
      </c>
    </row>
    <row r="1376" spans="1:42" x14ac:dyDescent="0.35">
      <c r="A1376" s="248">
        <v>44209</v>
      </c>
      <c r="B1376" s="55">
        <v>0.42777777777777781</v>
      </c>
      <c r="C1376" s="48">
        <v>635</v>
      </c>
      <c r="D1376" s="48">
        <v>0.4128</v>
      </c>
      <c r="E1376" s="48">
        <v>16.16</v>
      </c>
      <c r="F1376" s="48">
        <v>7.91</v>
      </c>
      <c r="G1376" s="48">
        <v>1.9000000000000008</v>
      </c>
      <c r="K1376" s="257">
        <v>187</v>
      </c>
      <c r="AO1376" s="29">
        <v>235</v>
      </c>
      <c r="AP1376" s="29">
        <v>125</v>
      </c>
    </row>
    <row r="1377" spans="1:42" x14ac:dyDescent="0.35">
      <c r="A1377" s="249">
        <v>44216</v>
      </c>
      <c r="B1377" s="250">
        <v>0.40077546296296296</v>
      </c>
      <c r="C1377" s="251">
        <v>684</v>
      </c>
      <c r="D1377" s="251">
        <v>0.4446</v>
      </c>
      <c r="E1377" s="251">
        <v>16.11</v>
      </c>
      <c r="F1377" s="251">
        <v>8.17</v>
      </c>
      <c r="G1377" s="251">
        <v>2.0000000000000009</v>
      </c>
      <c r="K1377" s="241">
        <v>10</v>
      </c>
      <c r="AO1377" s="29">
        <v>235</v>
      </c>
      <c r="AP1377" s="29">
        <v>125</v>
      </c>
    </row>
    <row r="1378" spans="1:42" x14ac:dyDescent="0.35">
      <c r="A1378" s="70">
        <v>44221</v>
      </c>
      <c r="B1378" s="55">
        <v>0.41490740740740745</v>
      </c>
      <c r="C1378" s="29">
        <v>728</v>
      </c>
      <c r="D1378" s="29">
        <v>0.47320000000000001</v>
      </c>
      <c r="E1378" s="29">
        <v>13.54</v>
      </c>
      <c r="F1378" s="29">
        <v>8.01</v>
      </c>
      <c r="G1378" s="29">
        <v>1.6000000000000014</v>
      </c>
      <c r="K1378" s="257">
        <v>30</v>
      </c>
      <c r="AO1378" s="29">
        <v>235</v>
      </c>
      <c r="AP1378" s="29">
        <v>125</v>
      </c>
    </row>
    <row r="1379" spans="1:42" x14ac:dyDescent="0.35">
      <c r="A1379" s="70">
        <v>44224</v>
      </c>
      <c r="B1379" s="55">
        <v>0.43438657407407405</v>
      </c>
      <c r="C1379" s="29">
        <v>744</v>
      </c>
      <c r="D1379" s="29">
        <v>0.48359999999999997</v>
      </c>
      <c r="E1379" s="29">
        <v>16.63</v>
      </c>
      <c r="F1379" s="29">
        <v>8.06</v>
      </c>
      <c r="G1379" s="29">
        <v>1.7000000000000013</v>
      </c>
      <c r="K1379" s="257">
        <v>84</v>
      </c>
      <c r="L1379" s="45">
        <f>AVERAGE(K1375:K1379)</f>
        <v>86.4</v>
      </c>
      <c r="M1379" s="46">
        <f>GEOMEAN(K1375:K1379)</f>
        <v>56.390442627772245</v>
      </c>
      <c r="N1379" s="47" t="s">
        <v>257</v>
      </c>
      <c r="AO1379" s="29">
        <v>235</v>
      </c>
      <c r="AP1379" s="29">
        <v>125</v>
      </c>
    </row>
    <row r="1380" spans="1:42" x14ac:dyDescent="0.35">
      <c r="A1380" s="70">
        <v>44230</v>
      </c>
      <c r="B1380" s="55">
        <v>0.41714120370370367</v>
      </c>
      <c r="C1380" s="29">
        <v>802</v>
      </c>
      <c r="D1380" s="29">
        <v>0.52129999999999999</v>
      </c>
      <c r="E1380" s="29">
        <v>13.83</v>
      </c>
      <c r="F1380" s="29">
        <v>8.27</v>
      </c>
      <c r="G1380" s="29">
        <v>1.6000000000000014</v>
      </c>
      <c r="K1380" s="257">
        <v>41</v>
      </c>
      <c r="AO1380" s="29">
        <v>235</v>
      </c>
      <c r="AP1380" s="29">
        <v>125</v>
      </c>
    </row>
    <row r="1381" spans="1:42" x14ac:dyDescent="0.35">
      <c r="A1381" s="70">
        <v>44238</v>
      </c>
      <c r="B1381" s="55">
        <v>0.40859953703703705</v>
      </c>
      <c r="C1381" s="29">
        <v>751</v>
      </c>
      <c r="D1381" s="29">
        <v>0.48749999999999999</v>
      </c>
      <c r="E1381" s="29">
        <v>14.28</v>
      </c>
      <c r="F1381" s="29">
        <v>8.61</v>
      </c>
      <c r="G1381" s="29">
        <v>0.29999999999999954</v>
      </c>
      <c r="K1381" s="257">
        <v>52</v>
      </c>
      <c r="AO1381" s="29">
        <v>235</v>
      </c>
      <c r="AP1381" s="29">
        <v>125</v>
      </c>
    </row>
    <row r="1382" spans="1:42" x14ac:dyDescent="0.35">
      <c r="A1382" s="70">
        <v>44242</v>
      </c>
      <c r="B1382" s="58">
        <v>0.39606481481481487</v>
      </c>
      <c r="C1382" s="29">
        <v>788</v>
      </c>
      <c r="D1382" s="29">
        <v>0.51219999999999999</v>
      </c>
      <c r="E1382" s="29">
        <v>14.92</v>
      </c>
      <c r="F1382" s="29">
        <v>8.0299999999999994</v>
      </c>
      <c r="G1382" s="29">
        <v>0.19999999999999968</v>
      </c>
      <c r="H1382" s="29">
        <v>747.8</v>
      </c>
      <c r="I1382" s="29"/>
      <c r="J1382" s="29" t="s">
        <v>254</v>
      </c>
      <c r="K1382" s="241">
        <v>10</v>
      </c>
      <c r="AO1382" s="29">
        <v>235</v>
      </c>
      <c r="AP1382" s="29">
        <v>125</v>
      </c>
    </row>
    <row r="1383" spans="1:42" x14ac:dyDescent="0.35">
      <c r="A1383" s="70">
        <v>44250</v>
      </c>
      <c r="B1383" s="55">
        <v>0.41098379629629633</v>
      </c>
      <c r="C1383" s="29">
        <v>969</v>
      </c>
      <c r="D1383" s="29">
        <v>0.63049999999999995</v>
      </c>
      <c r="E1383" s="29">
        <v>14.93</v>
      </c>
      <c r="F1383" s="29">
        <v>8.4600000000000009</v>
      </c>
      <c r="G1383" s="29">
        <v>2.2000000000000006</v>
      </c>
      <c r="H1383" s="29">
        <v>747.8</v>
      </c>
      <c r="I1383" s="29"/>
      <c r="J1383" s="29" t="s">
        <v>255</v>
      </c>
      <c r="K1383" s="257">
        <v>72</v>
      </c>
      <c r="AO1383" s="29">
        <v>235</v>
      </c>
      <c r="AP1383" s="29">
        <v>125</v>
      </c>
    </row>
    <row r="1384" spans="1:42" x14ac:dyDescent="0.35">
      <c r="A1384" s="70">
        <v>44252</v>
      </c>
      <c r="B1384" s="55">
        <v>0.37471064814814814</v>
      </c>
      <c r="C1384" s="29">
        <v>687</v>
      </c>
      <c r="D1384" s="29">
        <v>0.44590000000000002</v>
      </c>
      <c r="E1384" s="29">
        <v>14.75</v>
      </c>
      <c r="F1384" s="29">
        <v>8.1199999999999992</v>
      </c>
      <c r="G1384" s="29">
        <v>1.6000000000000014</v>
      </c>
      <c r="H1384" s="29"/>
      <c r="I1384" s="29"/>
      <c r="J1384" s="29"/>
      <c r="K1384" s="257">
        <v>341</v>
      </c>
      <c r="L1384" s="45">
        <f>AVERAGE(K1380:K1384)</f>
        <v>103.2</v>
      </c>
      <c r="M1384" s="46">
        <f>GEOMEAN(K1380:K1384)</f>
        <v>55.433821003859052</v>
      </c>
      <c r="N1384" s="47" t="s">
        <v>261</v>
      </c>
    </row>
    <row r="1385" spans="1:42" x14ac:dyDescent="0.35">
      <c r="A1385" s="70">
        <v>44257</v>
      </c>
      <c r="B1385" s="55">
        <v>0.43670138888888888</v>
      </c>
      <c r="C1385" s="29">
        <v>651</v>
      </c>
      <c r="D1385" s="29">
        <v>0.42320000000000002</v>
      </c>
      <c r="E1385" s="29">
        <v>13.65</v>
      </c>
      <c r="F1385" s="29">
        <v>7.97</v>
      </c>
      <c r="G1385" s="29">
        <v>3.1999999999999988</v>
      </c>
      <c r="H1385" s="29">
        <v>748.1</v>
      </c>
      <c r="I1385" s="29"/>
      <c r="J1385" s="29" t="s">
        <v>256</v>
      </c>
      <c r="K1385" s="257">
        <v>63</v>
      </c>
      <c r="L1385" s="257"/>
      <c r="M1385" s="257"/>
      <c r="N1385" s="257"/>
      <c r="O1385" s="39" t="s">
        <v>115</v>
      </c>
      <c r="P1385" s="257">
        <v>53.5</v>
      </c>
      <c r="Q1385" s="39" t="s">
        <v>115</v>
      </c>
      <c r="R1385" s="39" t="s">
        <v>115</v>
      </c>
      <c r="S1385" s="39" t="s">
        <v>115</v>
      </c>
      <c r="T1385" s="39" t="s">
        <v>115</v>
      </c>
      <c r="U1385" s="39" t="s">
        <v>115</v>
      </c>
      <c r="V1385" s="39" t="s">
        <v>115</v>
      </c>
      <c r="W1385" s="39" t="s">
        <v>115</v>
      </c>
      <c r="X1385" s="34" t="s">
        <v>137</v>
      </c>
      <c r="Y1385" s="34" t="s">
        <v>137</v>
      </c>
      <c r="Z1385" s="34" t="s">
        <v>137</v>
      </c>
      <c r="AA1385" s="34" t="s">
        <v>137</v>
      </c>
      <c r="AB1385" s="34" t="s">
        <v>137</v>
      </c>
      <c r="AC1385" s="39" t="s">
        <v>115</v>
      </c>
      <c r="AD1385" s="257">
        <v>222</v>
      </c>
      <c r="AE1385" s="34" t="s">
        <v>137</v>
      </c>
      <c r="AF1385" s="39" t="s">
        <v>115</v>
      </c>
      <c r="AG1385" s="257">
        <v>16.2</v>
      </c>
      <c r="AH1385" s="257">
        <v>19600</v>
      </c>
      <c r="AI1385" s="257">
        <v>56600</v>
      </c>
      <c r="AJ1385" s="39" t="s">
        <v>115</v>
      </c>
      <c r="AK1385" s="39" t="s">
        <v>115</v>
      </c>
      <c r="AL1385" s="39" t="s">
        <v>115</v>
      </c>
      <c r="AO1385" s="29">
        <v>235</v>
      </c>
      <c r="AP1385" s="29">
        <v>125</v>
      </c>
    </row>
    <row r="1386" spans="1:42" x14ac:dyDescent="0.35">
      <c r="A1386" s="70">
        <v>44263</v>
      </c>
      <c r="B1386" s="55">
        <v>0.41236111111111112</v>
      </c>
      <c r="C1386" s="29">
        <v>689</v>
      </c>
      <c r="D1386" s="29">
        <v>0.44790000000000002</v>
      </c>
      <c r="E1386" s="29">
        <v>12.49</v>
      </c>
      <c r="F1386" s="29">
        <v>7.7</v>
      </c>
      <c r="G1386" s="29">
        <v>5.9999999999999982</v>
      </c>
      <c r="H1386" s="29">
        <v>748</v>
      </c>
      <c r="I1386" s="29"/>
      <c r="J1386" s="29" t="s">
        <v>258</v>
      </c>
      <c r="K1386" s="241">
        <v>10</v>
      </c>
      <c r="AO1386" s="29">
        <v>235</v>
      </c>
      <c r="AP1386" s="29">
        <v>125</v>
      </c>
    </row>
    <row r="1387" spans="1:42" x14ac:dyDescent="0.35">
      <c r="A1387" s="252">
        <v>44270</v>
      </c>
      <c r="B1387" s="58">
        <v>0.37969907407407405</v>
      </c>
      <c r="C1387" s="29">
        <v>686</v>
      </c>
      <c r="D1387" s="29">
        <v>0.44590000000000002</v>
      </c>
      <c r="E1387" s="29">
        <v>11.39</v>
      </c>
      <c r="F1387" s="29">
        <v>7.9</v>
      </c>
      <c r="G1387" s="29">
        <v>7.6</v>
      </c>
      <c r="H1387" s="29">
        <v>747.9</v>
      </c>
      <c r="I1387" s="29"/>
      <c r="J1387" s="29" t="s">
        <v>260</v>
      </c>
      <c r="K1387" s="29">
        <v>238</v>
      </c>
      <c r="AO1387" s="29">
        <v>235</v>
      </c>
      <c r="AP1387" s="29">
        <v>125</v>
      </c>
    </row>
    <row r="1388" spans="1:42" x14ac:dyDescent="0.35">
      <c r="A1388" s="252">
        <v>44272</v>
      </c>
      <c r="B1388" s="55">
        <v>0.42290509259259257</v>
      </c>
      <c r="C1388" s="29">
        <v>731</v>
      </c>
      <c r="D1388" s="29">
        <v>0.47520000000000001</v>
      </c>
      <c r="E1388" s="29">
        <v>10.72</v>
      </c>
      <c r="F1388" s="29">
        <v>7.84</v>
      </c>
      <c r="G1388" s="29">
        <v>7.9999999999999991</v>
      </c>
      <c r="K1388" s="257">
        <v>354</v>
      </c>
      <c r="AO1388" s="29">
        <v>235</v>
      </c>
      <c r="AP1388" s="29">
        <v>125</v>
      </c>
    </row>
    <row r="1389" spans="1:42" x14ac:dyDescent="0.35">
      <c r="A1389" s="252">
        <v>44280</v>
      </c>
      <c r="B1389" s="55">
        <v>0.4163310185185185</v>
      </c>
      <c r="C1389" s="29">
        <v>605</v>
      </c>
      <c r="D1389" s="29">
        <v>0.39329999999999998</v>
      </c>
      <c r="E1389" s="29">
        <v>11.56</v>
      </c>
      <c r="F1389" s="29">
        <v>7.74</v>
      </c>
      <c r="G1389" s="29">
        <v>9.4</v>
      </c>
      <c r="K1389" s="257">
        <v>96</v>
      </c>
      <c r="L1389" s="45">
        <f>AVERAGE(K1385:K1389)</f>
        <v>152.19999999999999</v>
      </c>
      <c r="M1389" s="46">
        <f>GEOMEAN(K1385:K1389)</f>
        <v>87.385303778175199</v>
      </c>
      <c r="N1389" s="47" t="s">
        <v>262</v>
      </c>
      <c r="AO1389" s="29">
        <v>235</v>
      </c>
      <c r="AP1389" s="29">
        <v>125</v>
      </c>
    </row>
    <row r="1390" spans="1:42" x14ac:dyDescent="0.35">
      <c r="A1390" s="252">
        <v>44291</v>
      </c>
      <c r="B1390" s="55">
        <v>0.39577546296296301</v>
      </c>
      <c r="C1390" s="29">
        <v>422.1</v>
      </c>
      <c r="D1390" s="29">
        <v>0.27429999999999999</v>
      </c>
      <c r="E1390" s="29">
        <v>10.09</v>
      </c>
      <c r="F1390" s="29">
        <v>8.2100000000000009</v>
      </c>
      <c r="G1390" s="29">
        <v>12.5</v>
      </c>
      <c r="K1390" s="257">
        <v>20</v>
      </c>
      <c r="AO1390" s="29">
        <v>235</v>
      </c>
      <c r="AP1390" s="29">
        <v>125</v>
      </c>
    </row>
    <row r="1391" spans="1:42" x14ac:dyDescent="0.35">
      <c r="A1391" s="252">
        <v>44300</v>
      </c>
      <c r="B1391" s="55">
        <v>0.41678240740740741</v>
      </c>
      <c r="C1391" s="29">
        <v>589</v>
      </c>
      <c r="D1391" s="29">
        <v>0.38219999999999998</v>
      </c>
      <c r="E1391" s="29">
        <v>9.69</v>
      </c>
      <c r="F1391" s="29">
        <v>8.1</v>
      </c>
      <c r="G1391" s="29">
        <v>13.900000000000002</v>
      </c>
      <c r="K1391" s="257">
        <v>146</v>
      </c>
      <c r="AO1391" s="29">
        <v>235</v>
      </c>
      <c r="AP1391" s="29">
        <v>125</v>
      </c>
    </row>
    <row r="1392" spans="1:42" x14ac:dyDescent="0.35">
      <c r="A1392" s="252">
        <v>44301</v>
      </c>
      <c r="B1392" s="55">
        <v>0.3951736111111111</v>
      </c>
      <c r="C1392" s="29">
        <v>570</v>
      </c>
      <c r="D1392" s="29">
        <v>0.3705</v>
      </c>
      <c r="E1392" s="29">
        <v>8.68</v>
      </c>
      <c r="F1392" s="29">
        <v>7.65</v>
      </c>
      <c r="G1392" s="29">
        <v>13.299999999999999</v>
      </c>
      <c r="H1392" s="29">
        <v>14.75</v>
      </c>
      <c r="K1392" s="257">
        <v>985</v>
      </c>
      <c r="AO1392" s="29">
        <v>235</v>
      </c>
      <c r="AP1392" s="29">
        <v>125</v>
      </c>
    </row>
    <row r="1393" spans="1:42" x14ac:dyDescent="0.35">
      <c r="A1393" s="252">
        <v>44305</v>
      </c>
      <c r="B1393" s="55">
        <v>0.40491898148148148</v>
      </c>
      <c r="C1393" s="29">
        <v>600</v>
      </c>
      <c r="D1393" s="29">
        <v>0.39</v>
      </c>
      <c r="E1393" s="29">
        <v>9.18</v>
      </c>
      <c r="F1393" s="29">
        <v>7.59</v>
      </c>
      <c r="G1393" s="29">
        <v>14.000000000000002</v>
      </c>
      <c r="K1393" s="257">
        <v>63</v>
      </c>
      <c r="AO1393" s="29">
        <v>235</v>
      </c>
      <c r="AP1393" s="29">
        <v>125</v>
      </c>
    </row>
    <row r="1394" spans="1:42" x14ac:dyDescent="0.35">
      <c r="A1394" s="252">
        <v>44314</v>
      </c>
      <c r="B1394" s="55">
        <v>0.40885416666666669</v>
      </c>
      <c r="C1394" s="29">
        <v>604</v>
      </c>
      <c r="D1394" s="29">
        <v>0.39</v>
      </c>
      <c r="E1394" s="29">
        <v>8.8800000000000008</v>
      </c>
      <c r="F1394" s="29">
        <v>7.93</v>
      </c>
      <c r="G1394" s="29">
        <v>17.399999999999999</v>
      </c>
      <c r="K1394" s="257">
        <v>63</v>
      </c>
      <c r="L1394" s="45">
        <f>AVERAGE(K1390:K1394)</f>
        <v>255.4</v>
      </c>
      <c r="M1394" s="46">
        <f>GEOMEAN(K1390:K1394)</f>
        <v>102.6833517188912</v>
      </c>
      <c r="N1394" s="47" t="s">
        <v>263</v>
      </c>
      <c r="AO1394" s="29">
        <v>235</v>
      </c>
      <c r="AP1394" s="29">
        <v>125</v>
      </c>
    </row>
    <row r="1395" spans="1:42" x14ac:dyDescent="0.35">
      <c r="A1395" s="252">
        <v>44319</v>
      </c>
      <c r="B1395" s="55">
        <v>0.41270833333333329</v>
      </c>
      <c r="C1395" s="29">
        <v>560</v>
      </c>
      <c r="D1395" s="29">
        <v>0.36399999999999999</v>
      </c>
      <c r="E1395" s="29">
        <v>7.65</v>
      </c>
      <c r="F1395" s="29">
        <v>7.65</v>
      </c>
      <c r="G1395" s="29">
        <v>16.5</v>
      </c>
      <c r="K1395" s="257">
        <v>3654</v>
      </c>
      <c r="AO1395" s="29">
        <v>235</v>
      </c>
      <c r="AP1395" s="29">
        <v>125</v>
      </c>
    </row>
    <row r="1396" spans="1:42" x14ac:dyDescent="0.35">
      <c r="A1396" s="252">
        <v>44322</v>
      </c>
      <c r="B1396" s="55">
        <v>0.41903935185185182</v>
      </c>
      <c r="C1396" s="29">
        <v>590</v>
      </c>
      <c r="D1396" s="29">
        <v>0.38350000000000001</v>
      </c>
      <c r="E1396" s="29">
        <v>12.16</v>
      </c>
      <c r="F1396" s="29">
        <v>8.09</v>
      </c>
      <c r="G1396" s="29">
        <v>15.599999999999998</v>
      </c>
      <c r="K1396" s="257">
        <v>131</v>
      </c>
      <c r="AO1396" s="29">
        <v>235</v>
      </c>
      <c r="AP1396" s="29">
        <v>125</v>
      </c>
    </row>
    <row r="1397" spans="1:42" x14ac:dyDescent="0.35">
      <c r="A1397" s="252">
        <v>44329</v>
      </c>
      <c r="B1397" s="55">
        <v>0.31497685185185187</v>
      </c>
      <c r="C1397" s="29">
        <v>576</v>
      </c>
      <c r="D1397" s="29">
        <v>0.37440000000000001</v>
      </c>
      <c r="E1397" s="29">
        <v>10.02</v>
      </c>
      <c r="F1397" s="29">
        <v>7.82</v>
      </c>
      <c r="G1397" s="29">
        <v>14.200000000000001</v>
      </c>
      <c r="K1397" s="257">
        <v>85</v>
      </c>
      <c r="AO1397" s="29">
        <v>235</v>
      </c>
      <c r="AP1397" s="29">
        <v>125</v>
      </c>
    </row>
    <row r="1398" spans="1:42" x14ac:dyDescent="0.35">
      <c r="A1398" s="252">
        <v>44335</v>
      </c>
      <c r="B1398" s="55">
        <v>0.40547453703703701</v>
      </c>
      <c r="C1398" s="29">
        <v>611</v>
      </c>
      <c r="D1398" s="29">
        <v>0.39650000000000002</v>
      </c>
      <c r="E1398" s="29">
        <v>8.69</v>
      </c>
      <c r="F1398" s="29">
        <v>7.8</v>
      </c>
      <c r="G1398" s="29">
        <v>17.399999999999999</v>
      </c>
      <c r="K1398" s="257">
        <v>98</v>
      </c>
      <c r="AO1398" s="29">
        <v>235</v>
      </c>
      <c r="AP1398" s="29">
        <v>125</v>
      </c>
    </row>
    <row r="1399" spans="1:42" x14ac:dyDescent="0.35">
      <c r="A1399" s="253">
        <v>44340</v>
      </c>
      <c r="B1399" s="254">
        <v>0.41797453703703707</v>
      </c>
      <c r="C1399" s="255">
        <v>627</v>
      </c>
      <c r="D1399" s="255">
        <v>0.40949999999999998</v>
      </c>
      <c r="E1399" s="255">
        <v>7.86</v>
      </c>
      <c r="F1399" s="255">
        <v>7.93</v>
      </c>
      <c r="G1399" s="255">
        <v>20.999999999999996</v>
      </c>
      <c r="K1399" s="257">
        <v>74</v>
      </c>
      <c r="L1399" s="45">
        <f>AVERAGE(K1395:K1399)</f>
        <v>808.4</v>
      </c>
      <c r="M1399" s="46">
        <f>GEOMEAN(K1395:K1399)</f>
        <v>196.78106738940994</v>
      </c>
      <c r="N1399" s="47" t="s">
        <v>264</v>
      </c>
      <c r="AO1399" s="29">
        <v>235</v>
      </c>
      <c r="AP1399" s="29">
        <v>125</v>
      </c>
    </row>
    <row r="1400" spans="1:42" x14ac:dyDescent="0.35">
      <c r="A1400" s="252">
        <v>44349</v>
      </c>
      <c r="B1400" s="55">
        <v>0.39579861111111114</v>
      </c>
      <c r="C1400" s="29">
        <v>644</v>
      </c>
      <c r="D1400" s="29">
        <v>0.41599999999999998</v>
      </c>
      <c r="E1400" s="29">
        <v>7.28</v>
      </c>
      <c r="F1400" s="29">
        <v>7.84</v>
      </c>
      <c r="G1400" s="29">
        <v>19.099999999999998</v>
      </c>
      <c r="K1400" s="257">
        <v>143</v>
      </c>
      <c r="AO1400" s="29">
        <v>235</v>
      </c>
      <c r="AP1400" s="29">
        <v>125</v>
      </c>
    </row>
    <row r="1401" spans="1:42" x14ac:dyDescent="0.35">
      <c r="A1401" s="70">
        <v>44357</v>
      </c>
      <c r="B1401" s="55">
        <v>0.40313657407407405</v>
      </c>
      <c r="C1401" s="29">
        <v>574</v>
      </c>
      <c r="D1401" s="29">
        <v>0.3705</v>
      </c>
      <c r="E1401" s="29">
        <v>7.12</v>
      </c>
      <c r="F1401" s="29">
        <v>8.1300000000000008</v>
      </c>
      <c r="G1401" s="29">
        <v>23.6</v>
      </c>
      <c r="K1401" s="257">
        <v>880</v>
      </c>
      <c r="AO1401" s="29">
        <v>235</v>
      </c>
      <c r="AP1401" s="29">
        <v>125</v>
      </c>
    </row>
    <row r="1402" spans="1:42" x14ac:dyDescent="0.35">
      <c r="A1402" s="252">
        <v>44361</v>
      </c>
      <c r="B1402" s="55">
        <v>0.41554398148148147</v>
      </c>
      <c r="C1402" s="29">
        <v>586</v>
      </c>
      <c r="D1402" s="29">
        <v>0.38350000000000001</v>
      </c>
      <c r="E1402" s="29">
        <v>6.17</v>
      </c>
      <c r="F1402" s="29">
        <v>7.95</v>
      </c>
      <c r="G1402" s="29">
        <v>24.4</v>
      </c>
      <c r="K1402" s="257">
        <v>886</v>
      </c>
      <c r="AO1402" s="29">
        <v>235</v>
      </c>
      <c r="AP1402" s="29">
        <v>125</v>
      </c>
    </row>
    <row r="1403" spans="1:42" x14ac:dyDescent="0.35">
      <c r="A1403" s="252">
        <v>44369</v>
      </c>
      <c r="B1403" s="55">
        <v>0.40327546296296296</v>
      </c>
      <c r="C1403" s="29">
        <v>553</v>
      </c>
      <c r="D1403" s="29">
        <v>0.35749999999999998</v>
      </c>
      <c r="E1403" s="29">
        <v>7.26</v>
      </c>
      <c r="F1403" s="29">
        <v>7.8</v>
      </c>
      <c r="G1403" s="29">
        <v>21.599999999999998</v>
      </c>
      <c r="K1403" s="257">
        <v>496</v>
      </c>
      <c r="AO1403" s="29">
        <v>235</v>
      </c>
      <c r="AP1403" s="29">
        <v>125</v>
      </c>
    </row>
    <row r="1404" spans="1:42" x14ac:dyDescent="0.35">
      <c r="A1404" s="70">
        <v>44371</v>
      </c>
      <c r="B1404" s="55">
        <v>0.41424768518518523</v>
      </c>
      <c r="C1404" s="29">
        <v>562</v>
      </c>
      <c r="D1404" s="29">
        <v>0.36399999999999999</v>
      </c>
      <c r="E1404" s="29">
        <v>7.92</v>
      </c>
      <c r="F1404" s="29">
        <v>7.68</v>
      </c>
      <c r="G1404" s="29">
        <v>20.799999999999997</v>
      </c>
      <c r="K1404" s="257">
        <v>148</v>
      </c>
      <c r="L1404" s="45">
        <f>AVERAGE(K1400:K1404)</f>
        <v>510.6</v>
      </c>
      <c r="M1404" s="46">
        <f>GEOMEAN(K1400:K1404)</f>
        <v>382.4715753769479</v>
      </c>
      <c r="N1404" s="47" t="s">
        <v>265</v>
      </c>
      <c r="AO1404" s="29">
        <v>235</v>
      </c>
      <c r="AP1404" s="29">
        <v>125</v>
      </c>
    </row>
    <row r="1405" spans="1:42" x14ac:dyDescent="0.35">
      <c r="A1405" s="252">
        <v>44378</v>
      </c>
      <c r="B1405" s="55">
        <v>0.42709490740740735</v>
      </c>
      <c r="C1405" s="29">
        <v>416.8</v>
      </c>
      <c r="D1405" s="29">
        <v>0.27100000000000002</v>
      </c>
      <c r="E1405" s="29">
        <v>6.68</v>
      </c>
      <c r="F1405" s="29">
        <v>7.61</v>
      </c>
      <c r="G1405" s="29">
        <v>23.000000000000004</v>
      </c>
      <c r="K1405" s="257">
        <v>24192</v>
      </c>
      <c r="AO1405" s="29">
        <v>235</v>
      </c>
      <c r="AP1405" s="29">
        <v>125</v>
      </c>
    </row>
    <row r="1406" spans="1:42" x14ac:dyDescent="0.35">
      <c r="A1406" s="252">
        <v>44389</v>
      </c>
      <c r="B1406" s="55">
        <v>0.40866898148148145</v>
      </c>
      <c r="C1406" s="29">
        <v>489.4</v>
      </c>
      <c r="D1406" s="29">
        <v>0.31790000000000002</v>
      </c>
      <c r="E1406" s="29">
        <v>7.56</v>
      </c>
      <c r="F1406" s="29">
        <v>8.09</v>
      </c>
      <c r="G1406" s="29">
        <v>23.8</v>
      </c>
      <c r="K1406" s="257">
        <v>703</v>
      </c>
      <c r="AO1406" s="29">
        <v>235</v>
      </c>
      <c r="AP1406" s="29">
        <v>125</v>
      </c>
    </row>
    <row r="1407" spans="1:42" x14ac:dyDescent="0.35">
      <c r="A1407" s="252">
        <v>44392</v>
      </c>
      <c r="B1407" s="55">
        <v>0.41054398148148147</v>
      </c>
      <c r="C1407" s="29">
        <v>510</v>
      </c>
      <c r="D1407" s="29">
        <v>0.33150000000000002</v>
      </c>
      <c r="E1407" s="29">
        <v>6.06</v>
      </c>
      <c r="F1407" s="29">
        <v>7.98</v>
      </c>
      <c r="G1407" s="29">
        <v>24.299999999999997</v>
      </c>
      <c r="K1407" s="257">
        <v>281</v>
      </c>
      <c r="AO1407" s="29">
        <v>235</v>
      </c>
      <c r="AP1407" s="29">
        <v>125</v>
      </c>
    </row>
    <row r="1408" spans="1:42" x14ac:dyDescent="0.35">
      <c r="A1408" s="70">
        <v>44399</v>
      </c>
      <c r="B1408" s="53">
        <v>0.43436342592592592</v>
      </c>
      <c r="C1408" s="29">
        <v>509</v>
      </c>
      <c r="D1408" s="29">
        <v>0.33150000000000002</v>
      </c>
      <c r="E1408" s="29">
        <v>6.73</v>
      </c>
      <c r="F1408" s="29">
        <v>7.93</v>
      </c>
      <c r="G1408" s="29">
        <v>25</v>
      </c>
      <c r="K1408" s="257">
        <v>160</v>
      </c>
      <c r="O1408" s="257">
        <v>2.4</v>
      </c>
      <c r="P1408" s="257">
        <v>57.4</v>
      </c>
      <c r="Q1408" s="39" t="s">
        <v>115</v>
      </c>
      <c r="R1408" s="39" t="s">
        <v>115</v>
      </c>
      <c r="S1408" s="39" t="s">
        <v>115</v>
      </c>
      <c r="T1408" s="39" t="s">
        <v>115</v>
      </c>
      <c r="U1408" s="39" t="s">
        <v>115</v>
      </c>
      <c r="V1408" s="39" t="s">
        <v>115</v>
      </c>
      <c r="W1408" s="39" t="s">
        <v>115</v>
      </c>
      <c r="X1408" s="257">
        <v>41.8</v>
      </c>
      <c r="Y1408" s="39" t="s">
        <v>115</v>
      </c>
      <c r="Z1408" s="264">
        <v>0.5</v>
      </c>
      <c r="AA1408" s="39" t="s">
        <v>115</v>
      </c>
      <c r="AB1408" s="264">
        <v>24.3</v>
      </c>
      <c r="AC1408" s="264">
        <v>0.12</v>
      </c>
      <c r="AD1408" s="257">
        <v>210</v>
      </c>
      <c r="AE1408" s="39" t="s">
        <v>115</v>
      </c>
      <c r="AF1408" s="39" t="s">
        <v>115</v>
      </c>
      <c r="AG1408" s="257">
        <v>31.3</v>
      </c>
      <c r="AH1408" s="257">
        <v>21100</v>
      </c>
      <c r="AI1408" s="257">
        <v>49200</v>
      </c>
      <c r="AJ1408" s="257">
        <v>3.2</v>
      </c>
      <c r="AK1408" s="39" t="s">
        <v>115</v>
      </c>
      <c r="AL1408" s="39" t="s">
        <v>115</v>
      </c>
      <c r="AO1408" s="29">
        <v>235</v>
      </c>
      <c r="AP1408" s="29">
        <v>125</v>
      </c>
    </row>
    <row r="1409" spans="1:42" x14ac:dyDescent="0.35">
      <c r="A1409" s="252">
        <v>44403</v>
      </c>
      <c r="B1409" s="55">
        <v>0.40978009259259257</v>
      </c>
      <c r="C1409" s="29">
        <v>539</v>
      </c>
      <c r="D1409" s="29">
        <v>0.35099999999999998</v>
      </c>
      <c r="E1409" s="29">
        <v>6.78</v>
      </c>
      <c r="F1409" s="29">
        <v>7.74</v>
      </c>
      <c r="G1409" s="29">
        <v>24.499999999999996</v>
      </c>
      <c r="K1409" s="257">
        <v>121</v>
      </c>
      <c r="L1409" s="45">
        <f>AVERAGE(K1405:K1409)</f>
        <v>5091.3999999999996</v>
      </c>
      <c r="M1409" s="46">
        <f>GEOMEAN(K1405:K1409)</f>
        <v>621.22332582474223</v>
      </c>
      <c r="N1409" s="47" t="s">
        <v>266</v>
      </c>
      <c r="AO1409" s="29">
        <v>235</v>
      </c>
      <c r="AP1409" s="29">
        <v>125</v>
      </c>
    </row>
    <row r="1410" spans="1:42" x14ac:dyDescent="0.35">
      <c r="A1410" s="252">
        <v>44411</v>
      </c>
      <c r="B1410" s="55">
        <v>0.40201388888888889</v>
      </c>
      <c r="C1410" s="29">
        <v>589</v>
      </c>
      <c r="D1410" s="29">
        <v>0.38350000000000001</v>
      </c>
      <c r="E1410" s="29">
        <v>6.96</v>
      </c>
      <c r="F1410" s="29">
        <v>7.92</v>
      </c>
      <c r="G1410" s="29">
        <v>23.000000000000004</v>
      </c>
      <c r="K1410" s="257">
        <v>161</v>
      </c>
      <c r="AO1410" s="29">
        <v>235</v>
      </c>
      <c r="AP1410" s="29">
        <v>125</v>
      </c>
    </row>
    <row r="1411" spans="1:42" x14ac:dyDescent="0.35">
      <c r="A1411" s="252">
        <v>44426</v>
      </c>
      <c r="B1411" s="55">
        <v>0.44474537037037037</v>
      </c>
      <c r="C1411" s="29">
        <v>648</v>
      </c>
      <c r="D1411" s="29">
        <v>0.42249999999999999</v>
      </c>
      <c r="E1411" s="29">
        <v>6.79</v>
      </c>
      <c r="F1411" s="29">
        <v>7.7</v>
      </c>
      <c r="G1411" s="29">
        <v>23.6</v>
      </c>
      <c r="K1411" s="257">
        <v>97</v>
      </c>
      <c r="AO1411" s="29">
        <v>235</v>
      </c>
      <c r="AP1411" s="29">
        <v>125</v>
      </c>
    </row>
    <row r="1412" spans="1:42" x14ac:dyDescent="0.35">
      <c r="A1412" s="252">
        <v>44431</v>
      </c>
      <c r="B1412" s="55">
        <v>0.39023148148148151</v>
      </c>
      <c r="C1412" s="29">
        <v>602</v>
      </c>
      <c r="D1412" s="29">
        <v>0.39</v>
      </c>
      <c r="E1412" s="29">
        <v>5.66</v>
      </c>
      <c r="F1412" s="29">
        <v>7.84</v>
      </c>
      <c r="G1412" s="29">
        <v>25.300000000000004</v>
      </c>
      <c r="K1412" s="257">
        <v>1483</v>
      </c>
      <c r="AO1412" s="29">
        <v>235</v>
      </c>
      <c r="AP1412" s="29">
        <v>125</v>
      </c>
    </row>
    <row r="1413" spans="1:42" x14ac:dyDescent="0.35">
      <c r="A1413" s="252">
        <v>44439</v>
      </c>
      <c r="B1413" s="55">
        <v>0.42598379629629629</v>
      </c>
      <c r="C1413" s="29">
        <v>509</v>
      </c>
      <c r="D1413" s="29">
        <v>0.33150000000000002</v>
      </c>
      <c r="E1413" s="29">
        <v>6.5</v>
      </c>
      <c r="F1413" s="29">
        <v>7.81</v>
      </c>
      <c r="G1413" s="29">
        <v>24.4</v>
      </c>
      <c r="K1413" s="257">
        <v>1576</v>
      </c>
      <c r="L1413" s="45">
        <f>AVERAGE(K1410:K1414)</f>
        <v>752</v>
      </c>
      <c r="M1413" s="46">
        <f>GEOMEAN(K1410:K1414)</f>
        <v>438.26797800447804</v>
      </c>
      <c r="N1413" s="47" t="s">
        <v>267</v>
      </c>
      <c r="AO1413" s="29">
        <v>235</v>
      </c>
      <c r="AP1413" s="29">
        <v>125</v>
      </c>
    </row>
    <row r="1414" spans="1:42" x14ac:dyDescent="0.35">
      <c r="A1414" s="70">
        <v>44441</v>
      </c>
      <c r="B1414" s="55">
        <v>0.41513888888888889</v>
      </c>
      <c r="C1414" s="29">
        <v>525</v>
      </c>
      <c r="D1414" s="29">
        <v>0.33800000000000002</v>
      </c>
      <c r="E1414" s="29">
        <v>6.25</v>
      </c>
      <c r="F1414" s="29">
        <v>7.86</v>
      </c>
      <c r="G1414" s="29">
        <v>23.400000000000002</v>
      </c>
      <c r="K1414" s="257">
        <v>443</v>
      </c>
      <c r="AO1414" s="29">
        <v>235</v>
      </c>
      <c r="AP1414" s="29">
        <v>125</v>
      </c>
    </row>
    <row r="1415" spans="1:42" x14ac:dyDescent="0.35">
      <c r="A1415" s="70">
        <v>44448</v>
      </c>
      <c r="B1415" s="55">
        <v>0.40773148148148147</v>
      </c>
      <c r="C1415" s="29">
        <v>562</v>
      </c>
      <c r="D1415" s="29">
        <v>0.36399999999999999</v>
      </c>
      <c r="E1415" s="29">
        <v>6.76</v>
      </c>
      <c r="F1415" s="29">
        <v>7.86</v>
      </c>
      <c r="G1415" s="29">
        <v>22.5</v>
      </c>
      <c r="K1415" s="257">
        <v>96</v>
      </c>
      <c r="AO1415" s="29">
        <v>235</v>
      </c>
      <c r="AP1415" s="29">
        <v>125</v>
      </c>
    </row>
    <row r="1416" spans="1:42" x14ac:dyDescent="0.35">
      <c r="A1416" s="70">
        <v>44452</v>
      </c>
      <c r="B1416" s="55">
        <v>0.39482638888888894</v>
      </c>
      <c r="C1416" s="29">
        <v>609</v>
      </c>
      <c r="D1416" s="29">
        <v>0.39650000000000002</v>
      </c>
      <c r="E1416" s="29">
        <v>7.67</v>
      </c>
      <c r="F1416" s="29">
        <v>7.77</v>
      </c>
      <c r="G1416" s="29">
        <v>22.399999999999995</v>
      </c>
      <c r="K1416" s="257">
        <v>122</v>
      </c>
      <c r="AO1416" s="29">
        <v>235</v>
      </c>
      <c r="AP1416" s="29">
        <v>125</v>
      </c>
    </row>
    <row r="1417" spans="1:42" x14ac:dyDescent="0.35">
      <c r="A1417" s="252">
        <v>44461</v>
      </c>
      <c r="B1417" s="55">
        <v>0.38087962962962968</v>
      </c>
      <c r="C1417" s="29">
        <v>392.9</v>
      </c>
      <c r="D1417" s="29">
        <v>0.25540000000000002</v>
      </c>
      <c r="E1417" s="29">
        <v>7.97</v>
      </c>
      <c r="F1417" s="29">
        <v>7.82</v>
      </c>
      <c r="G1417" s="29">
        <v>19.600000000000001</v>
      </c>
      <c r="K1417" s="257">
        <v>24192</v>
      </c>
      <c r="AO1417" s="29">
        <v>235</v>
      </c>
      <c r="AP1417" s="29">
        <v>125</v>
      </c>
    </row>
    <row r="1418" spans="1:42" x14ac:dyDescent="0.35">
      <c r="A1418" s="252">
        <v>44466</v>
      </c>
      <c r="B1418" s="55">
        <v>0.41142361111111114</v>
      </c>
      <c r="C1418" s="29">
        <v>486.5</v>
      </c>
      <c r="D1418" s="29">
        <v>0.3165</v>
      </c>
      <c r="E1418" s="29">
        <v>8.92</v>
      </c>
      <c r="F1418" s="29">
        <v>7.98</v>
      </c>
      <c r="G1418" s="29">
        <v>19</v>
      </c>
      <c r="K1418" s="257">
        <v>650</v>
      </c>
      <c r="L1418" s="45">
        <f>AVERAGE(K1414:K1418)</f>
        <v>5100.6000000000004</v>
      </c>
      <c r="M1418" s="46">
        <f>GEOMEAN(K1414:K1418)</f>
        <v>605.7926280827661</v>
      </c>
      <c r="N1418" s="47" t="s">
        <v>268</v>
      </c>
      <c r="AO1418" s="29">
        <v>235</v>
      </c>
      <c r="AP1418" s="29">
        <v>125</v>
      </c>
    </row>
    <row r="1419" spans="1:42" x14ac:dyDescent="0.35">
      <c r="A1419" s="70">
        <v>44474</v>
      </c>
      <c r="B1419" s="55">
        <v>0.43694444444444441</v>
      </c>
      <c r="C1419" s="29">
        <v>540</v>
      </c>
      <c r="D1419" s="29">
        <v>0.35099999999999998</v>
      </c>
      <c r="E1419" s="29">
        <v>8.7200000000000006</v>
      </c>
      <c r="F1419" s="29">
        <v>7.85</v>
      </c>
      <c r="G1419" s="29">
        <v>20</v>
      </c>
      <c r="K1419" s="257">
        <v>175</v>
      </c>
      <c r="O1419" s="257">
        <v>2.1</v>
      </c>
      <c r="P1419" s="257">
        <v>64</v>
      </c>
      <c r="Q1419" s="39" t="s">
        <v>115</v>
      </c>
      <c r="R1419" s="39" t="s">
        <v>115</v>
      </c>
      <c r="S1419" s="39" t="s">
        <v>115</v>
      </c>
      <c r="T1419" s="39" t="s">
        <v>115</v>
      </c>
      <c r="U1419" s="39" t="s">
        <v>115</v>
      </c>
      <c r="V1419" s="39" t="s">
        <v>115</v>
      </c>
      <c r="W1419" s="39" t="s">
        <v>115</v>
      </c>
      <c r="X1419" s="257">
        <v>43.7</v>
      </c>
      <c r="Y1419" s="39" t="s">
        <v>115</v>
      </c>
      <c r="Z1419" s="39" t="s">
        <v>115</v>
      </c>
      <c r="AA1419" s="39" t="s">
        <v>115</v>
      </c>
      <c r="AB1419" s="264">
        <v>25.8</v>
      </c>
      <c r="AC1419" s="39" t="s">
        <v>115</v>
      </c>
      <c r="AD1419" s="257">
        <v>209</v>
      </c>
      <c r="AE1419" s="39" t="s">
        <v>115</v>
      </c>
      <c r="AF1419" s="39" t="s">
        <v>115</v>
      </c>
      <c r="AG1419" s="257">
        <v>23.1</v>
      </c>
      <c r="AH1419" s="257">
        <v>21400</v>
      </c>
      <c r="AI1419" s="257">
        <v>48500</v>
      </c>
      <c r="AJ1419" s="257">
        <v>3.6</v>
      </c>
      <c r="AK1419" s="39" t="s">
        <v>115</v>
      </c>
      <c r="AL1419" s="39" t="s">
        <v>115</v>
      </c>
      <c r="AO1419" s="29">
        <v>235</v>
      </c>
      <c r="AP1419" s="29">
        <v>125</v>
      </c>
    </row>
    <row r="1420" spans="1:42" x14ac:dyDescent="0.35">
      <c r="A1420" s="252">
        <v>44480</v>
      </c>
      <c r="B1420" s="55">
        <v>0.40284722222222219</v>
      </c>
      <c r="C1420" s="29">
        <v>561</v>
      </c>
      <c r="D1420" s="29">
        <v>0.36399999999999999</v>
      </c>
      <c r="E1420" s="29">
        <v>6.59</v>
      </c>
      <c r="F1420" s="29">
        <v>7.8</v>
      </c>
      <c r="G1420" s="29">
        <v>20.500000000000004</v>
      </c>
      <c r="K1420" s="257">
        <v>323</v>
      </c>
      <c r="AO1420" s="29">
        <v>235</v>
      </c>
      <c r="AP1420" s="29">
        <v>125</v>
      </c>
    </row>
    <row r="1421" spans="1:42" x14ac:dyDescent="0.35">
      <c r="A1421" s="252">
        <v>44482</v>
      </c>
      <c r="B1421" s="55">
        <v>0.41040509259259261</v>
      </c>
      <c r="C1421" s="29">
        <v>592</v>
      </c>
      <c r="D1421" s="29">
        <v>0.38350000000000001</v>
      </c>
      <c r="E1421" s="29">
        <v>8.61</v>
      </c>
      <c r="F1421" s="29">
        <v>7.8</v>
      </c>
      <c r="G1421" s="29">
        <v>17.7</v>
      </c>
      <c r="K1421" s="257">
        <v>259</v>
      </c>
      <c r="AO1421" s="29">
        <v>235</v>
      </c>
      <c r="AP1421" s="29">
        <v>125</v>
      </c>
    </row>
    <row r="1422" spans="1:42" x14ac:dyDescent="0.35">
      <c r="A1422" s="252">
        <v>44487</v>
      </c>
      <c r="B1422" s="55">
        <v>0.42126157407407411</v>
      </c>
      <c r="C1422" s="29">
        <v>479</v>
      </c>
      <c r="D1422" s="29">
        <v>0.31140000000000001</v>
      </c>
      <c r="E1422" s="29">
        <v>9.75</v>
      </c>
      <c r="F1422" s="29">
        <v>7.75</v>
      </c>
      <c r="G1422" s="29">
        <v>17.800000000000004</v>
      </c>
      <c r="K1422" s="257">
        <v>288</v>
      </c>
      <c r="AO1422" s="29">
        <v>235</v>
      </c>
      <c r="AP1422" s="29">
        <v>125</v>
      </c>
    </row>
    <row r="1423" spans="1:42" x14ac:dyDescent="0.35">
      <c r="A1423" s="252">
        <v>44496</v>
      </c>
      <c r="B1423" s="55">
        <v>0.4095138888888889</v>
      </c>
      <c r="C1423" s="29">
        <v>479.1</v>
      </c>
      <c r="D1423" s="29">
        <v>0.31140000000000001</v>
      </c>
      <c r="E1423" s="29">
        <v>9.8699999999999992</v>
      </c>
      <c r="F1423" s="29">
        <v>7.75</v>
      </c>
      <c r="G1423" s="29">
        <v>14.8</v>
      </c>
      <c r="K1423" s="257">
        <v>714</v>
      </c>
      <c r="L1423" s="45">
        <f>AVERAGE(K1419:K1423)</f>
        <v>351.8</v>
      </c>
      <c r="M1423" s="46">
        <f>GEOMEAN(K1419:K1423)</f>
        <v>313.13110237257786</v>
      </c>
      <c r="N1423" s="47" t="s">
        <v>269</v>
      </c>
      <c r="AO1423" s="29">
        <v>235</v>
      </c>
      <c r="AP1423" s="29">
        <v>125</v>
      </c>
    </row>
    <row r="1424" spans="1:42" x14ac:dyDescent="0.35">
      <c r="A1424" s="252">
        <v>44503</v>
      </c>
      <c r="B1424" s="55">
        <v>0.40576388888888887</v>
      </c>
      <c r="C1424" s="29">
        <v>474.9</v>
      </c>
      <c r="D1424" s="29">
        <v>0.30869999999999997</v>
      </c>
      <c r="E1424" s="29">
        <v>11.93</v>
      </c>
      <c r="F1424" s="29">
        <v>7.99</v>
      </c>
      <c r="G1424" s="29">
        <v>10.6</v>
      </c>
      <c r="K1424" s="257">
        <v>132</v>
      </c>
      <c r="AO1424" s="29">
        <v>235</v>
      </c>
      <c r="AP1424" s="29">
        <v>125</v>
      </c>
    </row>
    <row r="1425" spans="1:42" x14ac:dyDescent="0.35">
      <c r="A1425" s="252">
        <v>44508</v>
      </c>
      <c r="B1425" s="55">
        <v>0.43754629629629632</v>
      </c>
      <c r="C1425" s="29">
        <v>512</v>
      </c>
      <c r="D1425" s="29">
        <v>0.33279999999999998</v>
      </c>
      <c r="E1425" s="29">
        <v>11.84</v>
      </c>
      <c r="F1425" s="29">
        <v>8.0299999999999994</v>
      </c>
      <c r="G1425" s="29">
        <v>10.6</v>
      </c>
      <c r="K1425" s="257">
        <v>20</v>
      </c>
      <c r="AO1425" s="29">
        <v>235</v>
      </c>
      <c r="AP1425" s="29">
        <v>125</v>
      </c>
    </row>
    <row r="1426" spans="1:42" x14ac:dyDescent="0.35">
      <c r="A1426" s="252">
        <v>44517</v>
      </c>
      <c r="B1426" s="55">
        <v>0.40255787037037033</v>
      </c>
      <c r="C1426" s="29">
        <v>536</v>
      </c>
      <c r="D1426" s="29">
        <v>0.34839999999999999</v>
      </c>
      <c r="E1426" s="29">
        <v>11.93</v>
      </c>
      <c r="F1426" s="29">
        <v>8.0500000000000007</v>
      </c>
      <c r="G1426" s="29">
        <v>9.8000000000000007</v>
      </c>
      <c r="K1426" s="257">
        <v>63</v>
      </c>
      <c r="AO1426" s="29">
        <v>235</v>
      </c>
      <c r="AP1426" s="29">
        <v>125</v>
      </c>
    </row>
    <row r="1427" spans="1:42" x14ac:dyDescent="0.35">
      <c r="A1427" s="252">
        <v>44522</v>
      </c>
      <c r="B1427" s="55">
        <v>0.44071759259259258</v>
      </c>
      <c r="C1427" s="29">
        <v>529</v>
      </c>
      <c r="D1427" s="29">
        <v>0.34379999999999999</v>
      </c>
      <c r="E1427" s="29">
        <v>13.62</v>
      </c>
      <c r="F1427" s="29">
        <v>7.16</v>
      </c>
      <c r="G1427" s="29">
        <v>6.3</v>
      </c>
      <c r="K1427" s="257">
        <v>187</v>
      </c>
      <c r="AO1427" s="29">
        <v>235</v>
      </c>
      <c r="AP1427" s="29">
        <v>125</v>
      </c>
    </row>
    <row r="1428" spans="1:42" x14ac:dyDescent="0.35">
      <c r="A1428" s="252">
        <v>44529</v>
      </c>
      <c r="B1428" s="55">
        <v>0.40089120370370374</v>
      </c>
      <c r="C1428" s="29">
        <v>555</v>
      </c>
      <c r="D1428" s="29">
        <v>0.36080000000000001</v>
      </c>
      <c r="E1428" s="29">
        <v>13.47</v>
      </c>
      <c r="F1428" s="29">
        <v>7.98</v>
      </c>
      <c r="G1428" s="29">
        <v>4.5</v>
      </c>
      <c r="K1428" s="257">
        <v>52</v>
      </c>
      <c r="L1428" s="45">
        <f>AVERAGE(K1424:K1428)</f>
        <v>90.8</v>
      </c>
      <c r="M1428" s="46">
        <f>GEOMEAN(K1424:K1428)</f>
        <v>69.463695667437619</v>
      </c>
      <c r="N1428" s="47" t="s">
        <v>270</v>
      </c>
      <c r="AO1428" s="29">
        <v>235</v>
      </c>
      <c r="AP1428" s="29">
        <v>125</v>
      </c>
    </row>
    <row r="1429" spans="1:42" x14ac:dyDescent="0.35">
      <c r="A1429" s="252">
        <v>44531</v>
      </c>
      <c r="B1429" s="55">
        <v>0.40219907407407413</v>
      </c>
      <c r="C1429" s="29">
        <v>546</v>
      </c>
      <c r="D1429" s="29">
        <v>0.35489999999999999</v>
      </c>
      <c r="E1429" s="29">
        <v>13.74</v>
      </c>
      <c r="F1429" s="29">
        <v>7.93</v>
      </c>
      <c r="G1429" s="29">
        <v>5.5</v>
      </c>
      <c r="K1429" s="257">
        <v>63</v>
      </c>
      <c r="L1429" s="28"/>
      <c r="M1429" s="31"/>
      <c r="N1429" s="30"/>
      <c r="AO1429" s="29">
        <v>235</v>
      </c>
      <c r="AP1429" s="29">
        <v>125</v>
      </c>
    </row>
    <row r="1430" spans="1:42" x14ac:dyDescent="0.35">
      <c r="A1430" s="252">
        <v>44537</v>
      </c>
      <c r="B1430" s="55">
        <v>0.40480324074074076</v>
      </c>
      <c r="C1430" s="29">
        <v>546</v>
      </c>
      <c r="D1430" s="29">
        <v>0.35489999999999999</v>
      </c>
      <c r="E1430" s="29">
        <v>18.010000000000002</v>
      </c>
      <c r="F1430" s="29">
        <v>8.18</v>
      </c>
      <c r="G1430" s="29">
        <v>3.7</v>
      </c>
      <c r="K1430" s="257">
        <v>327</v>
      </c>
      <c r="L1430" s="28"/>
      <c r="M1430" s="31"/>
      <c r="N1430" s="30"/>
      <c r="AO1430" s="29">
        <v>235</v>
      </c>
      <c r="AP1430" s="29">
        <v>125</v>
      </c>
    </row>
    <row r="1431" spans="1:42" x14ac:dyDescent="0.35">
      <c r="A1431" s="252">
        <v>44545</v>
      </c>
      <c r="B1431" s="55">
        <v>0.38283564814814813</v>
      </c>
      <c r="C1431" s="29">
        <v>573</v>
      </c>
      <c r="D1431" s="29">
        <v>0.3725</v>
      </c>
      <c r="E1431" s="29">
        <v>15.45</v>
      </c>
      <c r="F1431" s="29">
        <v>8.06</v>
      </c>
      <c r="G1431" s="29">
        <v>6.2</v>
      </c>
      <c r="K1431" s="257">
        <v>175</v>
      </c>
      <c r="L1431" s="28"/>
      <c r="M1431" s="31"/>
      <c r="N1431" s="30"/>
      <c r="AO1431" s="29">
        <v>235</v>
      </c>
      <c r="AP1431" s="29">
        <v>125</v>
      </c>
    </row>
    <row r="1432" spans="1:42" x14ac:dyDescent="0.35">
      <c r="A1432" s="252">
        <v>44546</v>
      </c>
      <c r="B1432" s="257" t="s">
        <v>281</v>
      </c>
      <c r="K1432" s="257">
        <v>52</v>
      </c>
      <c r="L1432" s="28"/>
      <c r="M1432" s="31"/>
      <c r="N1432" s="30"/>
      <c r="AO1432" s="29">
        <v>235</v>
      </c>
      <c r="AP1432" s="29">
        <v>125</v>
      </c>
    </row>
    <row r="1433" spans="1:42" x14ac:dyDescent="0.35">
      <c r="A1433" s="252">
        <v>44558</v>
      </c>
      <c r="B1433" s="52">
        <v>0.42395833333333338</v>
      </c>
      <c r="C1433" s="29">
        <v>575</v>
      </c>
      <c r="D1433" s="29">
        <v>0.37380000000000002</v>
      </c>
      <c r="E1433" s="29">
        <v>11.94</v>
      </c>
      <c r="F1433" s="29">
        <v>8.24</v>
      </c>
      <c r="G1433" s="29">
        <v>6.8</v>
      </c>
      <c r="K1433" s="257">
        <v>20</v>
      </c>
      <c r="L1433" s="45">
        <f>AVERAGE(K1429:K1433)</f>
        <v>127.4</v>
      </c>
      <c r="M1433" s="46">
        <f>GEOMEAN(K1429:K1433)</f>
        <v>82.184882394257698</v>
      </c>
      <c r="N1433" s="47" t="s">
        <v>271</v>
      </c>
      <c r="AO1433" s="29">
        <v>235</v>
      </c>
      <c r="AP1433" s="29">
        <v>125</v>
      </c>
    </row>
    <row r="1434" spans="1:42" x14ac:dyDescent="0.35">
      <c r="A1434" s="252">
        <v>44565</v>
      </c>
      <c r="B1434" s="58">
        <v>0.42100694444444442</v>
      </c>
      <c r="C1434" s="29">
        <v>542</v>
      </c>
      <c r="D1434" s="29">
        <v>0.35239999999999999</v>
      </c>
      <c r="E1434" s="29">
        <v>13.32</v>
      </c>
      <c r="F1434" s="29">
        <v>8.8000000000000007</v>
      </c>
      <c r="G1434" s="29">
        <v>4.5</v>
      </c>
      <c r="K1434" s="257">
        <v>20</v>
      </c>
    </row>
    <row r="1435" spans="1:42" x14ac:dyDescent="0.35">
      <c r="A1435" s="252">
        <v>44571</v>
      </c>
      <c r="B1435" s="52">
        <v>0.3971412037037037</v>
      </c>
      <c r="C1435" s="29">
        <v>560</v>
      </c>
      <c r="D1435" s="29">
        <v>0.3639</v>
      </c>
      <c r="E1435" s="29">
        <v>14.57</v>
      </c>
      <c r="F1435" s="29">
        <v>8.27</v>
      </c>
      <c r="G1435" s="29">
        <v>1</v>
      </c>
      <c r="K1435" s="257">
        <v>108</v>
      </c>
      <c r="AO1435" s="29">
        <v>235</v>
      </c>
      <c r="AP1435" s="29">
        <v>125</v>
      </c>
    </row>
    <row r="1436" spans="1:42" x14ac:dyDescent="0.35">
      <c r="A1436" s="252">
        <v>44574</v>
      </c>
      <c r="B1436" s="58">
        <v>0.38431712962962966</v>
      </c>
      <c r="C1436" s="29">
        <v>550</v>
      </c>
      <c r="D1436" s="29">
        <v>0.3574</v>
      </c>
      <c r="E1436" s="29">
        <v>14.03</v>
      </c>
      <c r="F1436" s="29">
        <v>8.42</v>
      </c>
      <c r="G1436" s="29">
        <v>2.5</v>
      </c>
      <c r="K1436" s="257">
        <v>41</v>
      </c>
      <c r="AO1436" s="29">
        <v>235</v>
      </c>
      <c r="AP1436" s="29">
        <v>125</v>
      </c>
    </row>
    <row r="1437" spans="1:42" x14ac:dyDescent="0.35">
      <c r="A1437" s="252">
        <v>44580</v>
      </c>
      <c r="B1437" s="55">
        <v>0.42328703703703702</v>
      </c>
      <c r="C1437" s="29">
        <v>599</v>
      </c>
      <c r="D1437" s="29">
        <v>0.38929999999999998</v>
      </c>
      <c r="E1437" s="29">
        <v>14.57</v>
      </c>
      <c r="F1437" s="29">
        <v>8.08</v>
      </c>
      <c r="G1437" s="29">
        <v>3.5</v>
      </c>
      <c r="K1437" s="257">
        <v>20</v>
      </c>
      <c r="AO1437" s="29">
        <v>235</v>
      </c>
      <c r="AP1437" s="29">
        <v>125</v>
      </c>
    </row>
    <row r="1438" spans="1:42" x14ac:dyDescent="0.35">
      <c r="A1438" s="252">
        <v>44586</v>
      </c>
      <c r="B1438" s="55">
        <v>0.41620370370370369</v>
      </c>
      <c r="C1438" s="29">
        <v>646</v>
      </c>
      <c r="D1438" s="29">
        <v>0.4199</v>
      </c>
      <c r="E1438" s="29">
        <v>15.78</v>
      </c>
      <c r="F1438" s="29">
        <v>7.96</v>
      </c>
      <c r="G1438" s="29">
        <v>1</v>
      </c>
      <c r="K1438" s="257">
        <v>30</v>
      </c>
      <c r="L1438" s="45">
        <f>AVERAGE(K1434:K1438)</f>
        <v>43.8</v>
      </c>
      <c r="M1438" s="46">
        <f>GEOMEAN(K1434:K1438)</f>
        <v>35.081469076472587</v>
      </c>
      <c r="N1438" s="47" t="s">
        <v>272</v>
      </c>
      <c r="AO1438" s="29">
        <v>235</v>
      </c>
      <c r="AP1438" s="29">
        <v>125</v>
      </c>
    </row>
    <row r="1439" spans="1:42" x14ac:dyDescent="0.35">
      <c r="A1439" s="252">
        <v>44593</v>
      </c>
      <c r="B1439" s="55">
        <v>0.40390046296296295</v>
      </c>
      <c r="C1439" s="29">
        <v>650</v>
      </c>
      <c r="D1439" s="29">
        <v>0.42249999999999999</v>
      </c>
      <c r="E1439" s="29">
        <v>15.13</v>
      </c>
      <c r="F1439" s="29">
        <v>7.8</v>
      </c>
      <c r="G1439" s="29">
        <v>2.1</v>
      </c>
      <c r="K1439" s="257">
        <v>20</v>
      </c>
      <c r="AO1439" s="29">
        <v>235</v>
      </c>
      <c r="AP1439" s="29">
        <v>125</v>
      </c>
    </row>
    <row r="1440" spans="1:42" x14ac:dyDescent="0.35">
      <c r="A1440" s="252">
        <v>44601</v>
      </c>
      <c r="B1440" s="55">
        <v>0.42273148148148149</v>
      </c>
      <c r="C1440" s="29">
        <v>674</v>
      </c>
      <c r="D1440" s="29">
        <v>0.43809999999999999</v>
      </c>
      <c r="E1440" s="29">
        <v>24.49</v>
      </c>
      <c r="F1440" s="29">
        <v>7.7</v>
      </c>
      <c r="G1440" s="29">
        <v>3.5</v>
      </c>
      <c r="K1440" s="257">
        <v>128</v>
      </c>
      <c r="AO1440" s="29">
        <v>235</v>
      </c>
      <c r="AP1440" s="29">
        <v>125</v>
      </c>
    </row>
    <row r="1441" spans="1:42" x14ac:dyDescent="0.35">
      <c r="A1441" s="252">
        <v>44606</v>
      </c>
      <c r="B1441" s="55">
        <v>0.38234953703703706</v>
      </c>
      <c r="C1441" s="29">
        <v>637</v>
      </c>
      <c r="D1441" s="29">
        <v>0.41410000000000002</v>
      </c>
      <c r="E1441" s="29">
        <v>15.04</v>
      </c>
      <c r="F1441" s="29">
        <v>8.08</v>
      </c>
      <c r="G1441" s="29">
        <v>0.5</v>
      </c>
      <c r="K1441" s="257">
        <v>41</v>
      </c>
      <c r="AO1441" s="29">
        <v>235</v>
      </c>
      <c r="AP1441" s="29">
        <v>125</v>
      </c>
    </row>
    <row r="1442" spans="1:42" x14ac:dyDescent="0.35">
      <c r="A1442" s="252">
        <v>44614</v>
      </c>
      <c r="B1442" s="55">
        <v>0.4073032407407407</v>
      </c>
      <c r="C1442" s="29">
        <v>307.39999999999998</v>
      </c>
      <c r="D1442" s="29">
        <v>0.1996</v>
      </c>
      <c r="E1442" s="29">
        <v>14.41</v>
      </c>
      <c r="F1442" s="29">
        <v>7.88</v>
      </c>
      <c r="G1442" s="29">
        <v>4.5</v>
      </c>
      <c r="K1442" s="257">
        <v>1296</v>
      </c>
      <c r="AO1442" s="29">
        <v>235</v>
      </c>
      <c r="AP1442" s="29">
        <v>125</v>
      </c>
    </row>
    <row r="1443" spans="1:42" x14ac:dyDescent="0.35">
      <c r="A1443" s="252">
        <v>44620</v>
      </c>
      <c r="B1443" s="52">
        <v>0.42315972222222226</v>
      </c>
      <c r="C1443" s="29">
        <v>518</v>
      </c>
      <c r="D1443" s="29">
        <v>0.33689999999999998</v>
      </c>
      <c r="E1443" s="29">
        <v>14.3</v>
      </c>
      <c r="F1443" s="29">
        <v>8.51</v>
      </c>
      <c r="G1443" s="29">
        <v>3.1</v>
      </c>
      <c r="K1443" s="257">
        <v>31</v>
      </c>
      <c r="L1443" s="45">
        <f>AVERAGE(K1439:K1443)</f>
        <v>303.2</v>
      </c>
      <c r="M1443" s="46">
        <f>GEOMEAN(K1439:K1443)</f>
        <v>84.139146736605127</v>
      </c>
      <c r="N1443" s="47" t="s">
        <v>274</v>
      </c>
      <c r="AO1443" s="29">
        <v>235</v>
      </c>
      <c r="AP1443" s="29">
        <v>125</v>
      </c>
    </row>
    <row r="1444" spans="1:42" x14ac:dyDescent="0.35">
      <c r="A1444" s="252">
        <v>44622</v>
      </c>
      <c r="B1444" s="55">
        <v>0.40445601851851848</v>
      </c>
      <c r="C1444" s="29">
        <v>544</v>
      </c>
      <c r="D1444" s="29">
        <v>0.35360000000000003</v>
      </c>
      <c r="E1444" s="29">
        <v>15.85</v>
      </c>
      <c r="F1444" s="29">
        <v>8.0299999999999994</v>
      </c>
      <c r="G1444" s="29">
        <v>4.8</v>
      </c>
      <c r="K1444" s="257">
        <v>10</v>
      </c>
      <c r="AO1444" s="29">
        <v>235</v>
      </c>
      <c r="AP1444" s="29">
        <v>125</v>
      </c>
    </row>
    <row r="1445" spans="1:42" x14ac:dyDescent="0.35">
      <c r="A1445" s="252">
        <v>44629</v>
      </c>
      <c r="B1445" s="55">
        <v>0.38223379629629628</v>
      </c>
      <c r="C1445" s="29">
        <v>541</v>
      </c>
      <c r="D1445" s="29">
        <v>0.35170000000000001</v>
      </c>
      <c r="E1445" s="29">
        <v>12.39</v>
      </c>
      <c r="F1445" s="29">
        <v>7.77</v>
      </c>
      <c r="K1445" s="257">
        <v>109</v>
      </c>
      <c r="AO1445" s="29">
        <v>235</v>
      </c>
      <c r="AP1445" s="29">
        <v>125</v>
      </c>
    </row>
    <row r="1446" spans="1:42" x14ac:dyDescent="0.35">
      <c r="A1446" s="70">
        <v>44634</v>
      </c>
      <c r="B1446" s="55">
        <v>0.37974537037037037</v>
      </c>
      <c r="C1446" s="29">
        <v>7.3</v>
      </c>
      <c r="D1446" s="29">
        <v>4.5999999999999999E-3</v>
      </c>
      <c r="E1446" s="29">
        <v>14.88</v>
      </c>
      <c r="F1446" s="29">
        <v>7.72</v>
      </c>
      <c r="K1446" s="257">
        <v>20</v>
      </c>
      <c r="O1446" s="39" t="s">
        <v>115</v>
      </c>
      <c r="P1446" s="257">
        <v>51.3</v>
      </c>
      <c r="Q1446" s="39" t="s">
        <v>115</v>
      </c>
      <c r="R1446" s="39" t="s">
        <v>115</v>
      </c>
      <c r="S1446" s="39" t="s">
        <v>115</v>
      </c>
      <c r="T1446" s="39" t="s">
        <v>115</v>
      </c>
      <c r="U1446" s="39" t="s">
        <v>115</v>
      </c>
      <c r="V1446" s="39" t="s">
        <v>115</v>
      </c>
      <c r="W1446" s="39" t="s">
        <v>115</v>
      </c>
      <c r="X1446" s="257">
        <v>39</v>
      </c>
      <c r="Y1446" s="39" t="s">
        <v>115</v>
      </c>
      <c r="Z1446" s="264">
        <v>1.1000000000000001</v>
      </c>
      <c r="AA1446" s="39" t="s">
        <v>115</v>
      </c>
      <c r="AB1446" s="264">
        <v>17.600000000000001</v>
      </c>
      <c r="AC1446" s="39" t="s">
        <v>115</v>
      </c>
      <c r="AD1446" s="257">
        <v>207</v>
      </c>
      <c r="AE1446" s="39" t="s">
        <v>115</v>
      </c>
      <c r="AF1446" s="257">
        <v>386</v>
      </c>
      <c r="AG1446" s="257">
        <v>29.3</v>
      </c>
      <c r="AH1446" s="257">
        <v>16300</v>
      </c>
      <c r="AI1446" s="257">
        <v>56000</v>
      </c>
      <c r="AJ1446" s="39" t="s">
        <v>115</v>
      </c>
      <c r="AK1446" s="39" t="s">
        <v>115</v>
      </c>
      <c r="AL1446" s="39" t="s">
        <v>115</v>
      </c>
      <c r="AM1446" s="39" t="s">
        <v>115</v>
      </c>
      <c r="AO1446" s="29">
        <v>235</v>
      </c>
      <c r="AP1446" s="29">
        <v>125</v>
      </c>
    </row>
    <row r="1447" spans="1:42" x14ac:dyDescent="0.35">
      <c r="A1447" s="252">
        <v>44644</v>
      </c>
      <c r="B1447" s="52">
        <v>0.41239583333333335</v>
      </c>
      <c r="C1447" s="29">
        <v>429.5</v>
      </c>
      <c r="D1447" s="29">
        <v>0.2792</v>
      </c>
      <c r="E1447" s="29">
        <v>9.6199999999999992</v>
      </c>
      <c r="F1447" s="29">
        <v>8.1999999999999993</v>
      </c>
      <c r="G1447" s="29">
        <v>10</v>
      </c>
      <c r="K1447" s="257">
        <v>2014</v>
      </c>
      <c r="AO1447" s="29">
        <v>235</v>
      </c>
      <c r="AP1447" s="29">
        <v>125</v>
      </c>
    </row>
    <row r="1448" spans="1:42" x14ac:dyDescent="0.35">
      <c r="A1448" s="252">
        <v>44648</v>
      </c>
      <c r="B1448" s="55">
        <v>0.39310185185185187</v>
      </c>
      <c r="C1448" s="29">
        <v>539</v>
      </c>
      <c r="D1448" s="29">
        <v>0.3503</v>
      </c>
      <c r="E1448" s="29">
        <v>12.58</v>
      </c>
      <c r="F1448" s="29">
        <v>8.4</v>
      </c>
      <c r="G1448" s="29">
        <v>6.5</v>
      </c>
      <c r="K1448" s="257">
        <v>41</v>
      </c>
      <c r="L1448" s="45">
        <f>AVERAGE(K1444:K1448)</f>
        <v>438.8</v>
      </c>
      <c r="M1448" s="46">
        <f>GEOMEAN(K1444:K1448)</f>
        <v>70.967574656959215</v>
      </c>
      <c r="N1448" s="47" t="s">
        <v>275</v>
      </c>
      <c r="AO1448" s="29">
        <v>235</v>
      </c>
      <c r="AP1448" s="29">
        <v>125</v>
      </c>
    </row>
    <row r="1449" spans="1:42" x14ac:dyDescent="0.35">
      <c r="A1449" s="252">
        <v>44657</v>
      </c>
      <c r="B1449" s="58">
        <v>0.41707175925925927</v>
      </c>
      <c r="C1449" s="29">
        <v>562</v>
      </c>
      <c r="D1449" s="29">
        <v>0.36549999999999999</v>
      </c>
      <c r="E1449" s="29">
        <v>11.34</v>
      </c>
      <c r="F1449" s="29">
        <v>8.39</v>
      </c>
      <c r="G1449" s="29">
        <v>10</v>
      </c>
      <c r="K1449" s="257">
        <v>31</v>
      </c>
      <c r="AO1449" s="29">
        <v>235</v>
      </c>
      <c r="AP1449" s="29">
        <v>125</v>
      </c>
    </row>
    <row r="1450" spans="1:42" x14ac:dyDescent="0.35">
      <c r="A1450" s="252">
        <v>44663</v>
      </c>
      <c r="B1450" s="55">
        <v>0.3737847222222222</v>
      </c>
      <c r="C1450" s="29">
        <v>574</v>
      </c>
      <c r="D1450" s="29">
        <v>0.37309999999999999</v>
      </c>
      <c r="E1450" s="29">
        <v>10.88</v>
      </c>
      <c r="F1450" s="29">
        <v>7.59</v>
      </c>
      <c r="G1450" s="29">
        <v>10.3</v>
      </c>
      <c r="K1450" s="257">
        <v>426</v>
      </c>
      <c r="AO1450" s="29">
        <v>235</v>
      </c>
      <c r="AP1450" s="29">
        <v>125</v>
      </c>
    </row>
    <row r="1451" spans="1:42" x14ac:dyDescent="0.35">
      <c r="A1451" s="252">
        <v>44671</v>
      </c>
      <c r="B1451" s="55">
        <v>0.40312500000000001</v>
      </c>
      <c r="C1451" s="29">
        <v>14.7</v>
      </c>
      <c r="D1451" s="29">
        <v>9.7000000000000003E-3</v>
      </c>
      <c r="E1451" s="29">
        <v>11.58</v>
      </c>
      <c r="F1451" s="29">
        <v>7.72</v>
      </c>
      <c r="G1451" s="29">
        <v>10.1</v>
      </c>
      <c r="K1451" s="257">
        <v>86</v>
      </c>
      <c r="AO1451" s="29">
        <v>235</v>
      </c>
      <c r="AP1451" s="29">
        <v>125</v>
      </c>
    </row>
    <row r="1452" spans="1:42" x14ac:dyDescent="0.35">
      <c r="A1452" s="252">
        <v>44679</v>
      </c>
      <c r="B1452" s="55">
        <v>0.4042824074074074</v>
      </c>
      <c r="C1452" s="29">
        <v>606</v>
      </c>
      <c r="D1452" s="29">
        <v>0.39389999999999997</v>
      </c>
      <c r="E1452" s="29">
        <v>10.1</v>
      </c>
      <c r="F1452" s="29">
        <v>7.91</v>
      </c>
      <c r="G1452" s="29">
        <v>13.6</v>
      </c>
      <c r="K1452" s="257">
        <v>86</v>
      </c>
      <c r="AO1452" s="29">
        <v>235</v>
      </c>
      <c r="AP1452" s="29">
        <v>125</v>
      </c>
    </row>
    <row r="1453" spans="1:42" x14ac:dyDescent="0.35">
      <c r="A1453" s="252">
        <v>44680</v>
      </c>
      <c r="B1453" s="55">
        <v>0.38986111111111116</v>
      </c>
      <c r="C1453" s="29">
        <v>622</v>
      </c>
      <c r="D1453" s="29">
        <v>0.40429999999999999</v>
      </c>
      <c r="E1453" s="29">
        <v>8.8000000000000007</v>
      </c>
      <c r="F1453" s="29">
        <v>7.88</v>
      </c>
      <c r="G1453" s="29">
        <v>13.8</v>
      </c>
      <c r="K1453" s="257">
        <v>86</v>
      </c>
      <c r="L1453" s="45">
        <f>AVERAGE(K1449:K1453)</f>
        <v>143</v>
      </c>
      <c r="M1453" s="46">
        <f>GEOMEAN(K1449:K1453)</f>
        <v>96.572467773988734</v>
      </c>
      <c r="N1453" s="47" t="s">
        <v>276</v>
      </c>
      <c r="AO1453" s="29">
        <v>235</v>
      </c>
      <c r="AP1453" s="29">
        <v>125</v>
      </c>
    </row>
    <row r="1454" spans="1:42" x14ac:dyDescent="0.35">
      <c r="A1454" s="252">
        <v>44683</v>
      </c>
      <c r="B1454" s="55">
        <v>0.409212962962963</v>
      </c>
      <c r="C1454" s="29">
        <v>491</v>
      </c>
      <c r="D1454" s="29">
        <v>0.31919999999999998</v>
      </c>
      <c r="E1454" s="29">
        <v>9.16</v>
      </c>
      <c r="F1454" s="29">
        <v>7.91</v>
      </c>
      <c r="G1454" s="29">
        <v>14.4</v>
      </c>
      <c r="K1454" s="257">
        <v>784</v>
      </c>
      <c r="AO1454" s="29">
        <v>235</v>
      </c>
      <c r="AP1454" s="29">
        <v>125</v>
      </c>
    </row>
    <row r="1455" spans="1:42" x14ac:dyDescent="0.35">
      <c r="A1455" s="252">
        <v>44691</v>
      </c>
      <c r="B1455" s="55">
        <v>0.38582175925925927</v>
      </c>
      <c r="C1455" s="29">
        <v>569</v>
      </c>
      <c r="D1455" s="29">
        <v>0.36980000000000002</v>
      </c>
      <c r="E1455" s="29">
        <v>16.05</v>
      </c>
      <c r="F1455" s="29">
        <v>7.72</v>
      </c>
      <c r="G1455" s="29">
        <v>16.8</v>
      </c>
      <c r="K1455" s="257">
        <v>73</v>
      </c>
      <c r="AO1455" s="29">
        <v>235</v>
      </c>
      <c r="AP1455" s="29">
        <v>125</v>
      </c>
    </row>
    <row r="1456" spans="1:42" x14ac:dyDescent="0.35">
      <c r="A1456" s="252">
        <v>44693</v>
      </c>
      <c r="B1456" s="55">
        <v>0.41484953703703703</v>
      </c>
      <c r="C1456" s="29">
        <v>595</v>
      </c>
      <c r="D1456" s="29">
        <v>0.39</v>
      </c>
      <c r="E1456" s="29">
        <v>7.93</v>
      </c>
      <c r="F1456" s="29">
        <v>7.79</v>
      </c>
      <c r="G1456" s="29">
        <v>21.2</v>
      </c>
      <c r="K1456" s="257">
        <v>85</v>
      </c>
      <c r="AO1456" s="29">
        <v>235</v>
      </c>
      <c r="AP1456" s="29">
        <v>125</v>
      </c>
    </row>
    <row r="1457" spans="1:42" x14ac:dyDescent="0.35">
      <c r="A1457" s="252">
        <v>44699</v>
      </c>
      <c r="B1457" s="58">
        <v>0.39478009259259261</v>
      </c>
      <c r="C1457" s="29">
        <v>413.3</v>
      </c>
      <c r="D1457" s="29">
        <v>0.26860000000000001</v>
      </c>
      <c r="E1457" s="29">
        <v>8.41</v>
      </c>
      <c r="F1457" s="29">
        <v>8.08</v>
      </c>
      <c r="G1457" s="29">
        <v>19.899999999999999</v>
      </c>
      <c r="K1457" s="257">
        <v>107</v>
      </c>
      <c r="AO1457" s="29">
        <v>235</v>
      </c>
      <c r="AP1457" s="29">
        <v>125</v>
      </c>
    </row>
    <row r="1458" spans="1:42" x14ac:dyDescent="0.35">
      <c r="A1458" s="252">
        <v>44705</v>
      </c>
      <c r="B1458" s="55">
        <v>0.42231481481481481</v>
      </c>
      <c r="C1458" s="29">
        <v>586</v>
      </c>
      <c r="D1458" s="29">
        <v>0.38350000000000001</v>
      </c>
      <c r="E1458" s="29">
        <v>7.26</v>
      </c>
      <c r="F1458" s="29">
        <v>7.61</v>
      </c>
      <c r="G1458" s="29">
        <v>18.399999999999999</v>
      </c>
      <c r="K1458" s="257">
        <v>203</v>
      </c>
      <c r="L1458" s="45">
        <f>AVERAGE(K1454:K1458)</f>
        <v>250.4</v>
      </c>
      <c r="M1458" s="46">
        <f>GEOMEAN(K1454:K1458)</f>
        <v>160.24612367915296</v>
      </c>
      <c r="N1458" s="47" t="s">
        <v>277</v>
      </c>
      <c r="AO1458" s="29">
        <v>235</v>
      </c>
      <c r="AP1458" s="29">
        <v>125</v>
      </c>
    </row>
    <row r="1459" spans="1:42" x14ac:dyDescent="0.35">
      <c r="A1459" s="256">
        <v>44718</v>
      </c>
      <c r="B1459" s="58">
        <v>0.40946759259259258</v>
      </c>
      <c r="C1459" s="29">
        <v>530</v>
      </c>
      <c r="D1459" s="29">
        <v>0.34449999999999997</v>
      </c>
      <c r="E1459" s="29">
        <v>7.66</v>
      </c>
      <c r="F1459" s="29">
        <v>7.98</v>
      </c>
      <c r="G1459" s="29">
        <v>21.6</v>
      </c>
      <c r="K1459" s="257">
        <v>318</v>
      </c>
      <c r="AO1459" s="29">
        <v>235</v>
      </c>
      <c r="AP1459" s="29">
        <v>125</v>
      </c>
    </row>
    <row r="1460" spans="1:42" x14ac:dyDescent="0.35">
      <c r="A1460" s="256">
        <v>44728</v>
      </c>
      <c r="B1460" s="55">
        <v>0.41697916666666668</v>
      </c>
      <c r="C1460" s="29">
        <v>571</v>
      </c>
      <c r="D1460" s="29">
        <v>0.3705</v>
      </c>
      <c r="E1460" s="29">
        <v>7.87</v>
      </c>
      <c r="F1460" s="29">
        <v>7.82</v>
      </c>
      <c r="G1460" s="29">
        <v>26.1</v>
      </c>
      <c r="K1460" s="257">
        <v>327</v>
      </c>
      <c r="AO1460" s="29">
        <v>235</v>
      </c>
      <c r="AP1460" s="29">
        <v>125</v>
      </c>
    </row>
    <row r="1461" spans="1:42" x14ac:dyDescent="0.35">
      <c r="A1461" s="256">
        <v>44734</v>
      </c>
      <c r="B1461" s="55">
        <v>0.40331018518518519</v>
      </c>
      <c r="C1461" s="29">
        <v>613</v>
      </c>
      <c r="D1461" s="29">
        <v>0.39650000000000002</v>
      </c>
      <c r="E1461" s="29">
        <v>8.74</v>
      </c>
      <c r="F1461" s="29">
        <v>7.53</v>
      </c>
      <c r="G1461" s="29">
        <v>24.4</v>
      </c>
      <c r="K1461" s="257">
        <v>97</v>
      </c>
      <c r="AO1461" s="29">
        <v>235</v>
      </c>
      <c r="AP1461" s="29">
        <v>125</v>
      </c>
    </row>
    <row r="1462" spans="1:42" x14ac:dyDescent="0.35">
      <c r="A1462" s="252">
        <v>44739</v>
      </c>
      <c r="B1462" s="55">
        <v>0.34375</v>
      </c>
      <c r="C1462" s="29">
        <v>567</v>
      </c>
      <c r="D1462" s="29">
        <v>0.3705</v>
      </c>
      <c r="E1462" s="29">
        <v>7.62</v>
      </c>
      <c r="F1462" s="29">
        <v>7.77</v>
      </c>
      <c r="G1462" s="29">
        <v>23.6</v>
      </c>
      <c r="K1462" s="257">
        <v>240</v>
      </c>
      <c r="AO1462" s="29">
        <v>235</v>
      </c>
      <c r="AP1462" s="29">
        <v>125</v>
      </c>
    </row>
    <row r="1463" spans="1:42" x14ac:dyDescent="0.35">
      <c r="A1463" s="256">
        <v>44740</v>
      </c>
      <c r="B1463" s="55">
        <v>0.36938657407407405</v>
      </c>
      <c r="C1463" s="29">
        <v>177.7</v>
      </c>
      <c r="D1463" s="29">
        <v>0.1157</v>
      </c>
      <c r="E1463" s="29">
        <v>7.32</v>
      </c>
      <c r="F1463" s="29">
        <v>7.45</v>
      </c>
      <c r="G1463" s="29">
        <v>20.9</v>
      </c>
      <c r="K1463" s="257">
        <v>231</v>
      </c>
      <c r="L1463" s="45">
        <f>AVERAGE(K1459:K1463)</f>
        <v>242.6</v>
      </c>
      <c r="M1463" s="46">
        <f>GEOMEAN(K1459:K1463)</f>
        <v>223.6217108090504</v>
      </c>
      <c r="N1463" s="47" t="s">
        <v>278</v>
      </c>
      <c r="AO1463" s="29">
        <v>235</v>
      </c>
      <c r="AP1463" s="29">
        <v>125</v>
      </c>
    </row>
    <row r="1464" spans="1:42" x14ac:dyDescent="0.35">
      <c r="A1464" s="256">
        <v>44748</v>
      </c>
      <c r="B1464" s="55">
        <v>0.38787037037037037</v>
      </c>
      <c r="C1464" s="29">
        <v>665</v>
      </c>
      <c r="D1464" s="29">
        <v>0.4355</v>
      </c>
      <c r="E1464" s="29">
        <v>5.21</v>
      </c>
      <c r="F1464" s="29">
        <v>7.79</v>
      </c>
      <c r="G1464" s="29">
        <v>25.9</v>
      </c>
      <c r="K1464" s="257">
        <v>1050</v>
      </c>
      <c r="AO1464" s="29">
        <v>235</v>
      </c>
      <c r="AP1464" s="29">
        <v>125</v>
      </c>
    </row>
    <row r="1465" spans="1:42" x14ac:dyDescent="0.35">
      <c r="A1465" s="256">
        <v>44754</v>
      </c>
      <c r="B1465" s="58">
        <v>0.3961689814814815</v>
      </c>
      <c r="C1465" s="29">
        <v>759</v>
      </c>
      <c r="D1465" s="29">
        <v>0.49299999999999999</v>
      </c>
      <c r="E1465" s="29">
        <v>9.5500000000000007</v>
      </c>
      <c r="F1465" s="29">
        <v>7.59</v>
      </c>
      <c r="G1465" s="29">
        <v>22.8</v>
      </c>
      <c r="K1465" s="257">
        <v>538</v>
      </c>
      <c r="AO1465" s="29">
        <v>235</v>
      </c>
      <c r="AP1465" s="29">
        <v>125</v>
      </c>
    </row>
    <row r="1466" spans="1:42" x14ac:dyDescent="0.35">
      <c r="A1466" s="256">
        <v>44756</v>
      </c>
      <c r="B1466" s="55">
        <v>0.42388888888888893</v>
      </c>
      <c r="C1466" s="29">
        <v>632</v>
      </c>
      <c r="D1466" s="29">
        <v>0.40949999999999998</v>
      </c>
      <c r="E1466" s="29">
        <v>6.32</v>
      </c>
      <c r="F1466" s="29">
        <v>7.74</v>
      </c>
      <c r="G1466" s="29">
        <v>23.8</v>
      </c>
      <c r="K1466" s="257">
        <v>422</v>
      </c>
      <c r="AO1466" s="29">
        <v>235</v>
      </c>
      <c r="AP1466" s="29">
        <v>125</v>
      </c>
    </row>
    <row r="1467" spans="1:42" x14ac:dyDescent="0.35">
      <c r="A1467" s="256">
        <v>44762</v>
      </c>
      <c r="B1467" s="52">
        <v>0.41947916666666668</v>
      </c>
      <c r="C1467" s="29">
        <v>564</v>
      </c>
      <c r="D1467" s="29">
        <v>0.36670000000000003</v>
      </c>
      <c r="E1467" s="29">
        <v>6.81</v>
      </c>
      <c r="F1467" s="29">
        <v>7.63</v>
      </c>
      <c r="G1467" s="29">
        <v>25.4</v>
      </c>
      <c r="K1467" s="257">
        <v>1056</v>
      </c>
      <c r="O1467" s="39">
        <v>2.6</v>
      </c>
      <c r="P1467" s="257">
        <v>70.5</v>
      </c>
      <c r="Q1467" s="39" t="s">
        <v>115</v>
      </c>
      <c r="R1467" s="39" t="s">
        <v>115</v>
      </c>
      <c r="S1467" s="39" t="s">
        <v>115</v>
      </c>
      <c r="T1467" s="39" t="s">
        <v>115</v>
      </c>
      <c r="U1467" s="39" t="s">
        <v>115</v>
      </c>
      <c r="V1467" s="39" t="s">
        <v>115</v>
      </c>
      <c r="W1467" s="39" t="s">
        <v>115</v>
      </c>
      <c r="X1467" s="257">
        <v>47.3</v>
      </c>
      <c r="Y1467" s="39" t="s">
        <v>115</v>
      </c>
      <c r="Z1467" s="39" t="s">
        <v>115</v>
      </c>
      <c r="AA1467" s="39" t="s">
        <v>115</v>
      </c>
      <c r="AB1467" s="264">
        <v>28.4</v>
      </c>
      <c r="AC1467" s="39" t="s">
        <v>115</v>
      </c>
      <c r="AD1467" s="257">
        <v>220</v>
      </c>
      <c r="AE1467" s="39" t="s">
        <v>115</v>
      </c>
      <c r="AF1467" s="39" t="s">
        <v>115</v>
      </c>
      <c r="AG1467" s="257">
        <v>40.4</v>
      </c>
      <c r="AH1467" s="257">
        <v>22900</v>
      </c>
      <c r="AI1467" s="257">
        <v>50400</v>
      </c>
      <c r="AJ1467" s="39" t="s">
        <v>115</v>
      </c>
      <c r="AK1467" s="39" t="s">
        <v>115</v>
      </c>
      <c r="AL1467" s="39" t="s">
        <v>115</v>
      </c>
      <c r="AO1467" s="29">
        <v>235</v>
      </c>
      <c r="AP1467" s="29">
        <v>125</v>
      </c>
    </row>
    <row r="1468" spans="1:42" x14ac:dyDescent="0.35">
      <c r="A1468" s="256">
        <v>44769</v>
      </c>
      <c r="B1468" s="52">
        <v>0.39591435185185181</v>
      </c>
      <c r="C1468" s="29">
        <v>289.5</v>
      </c>
      <c r="D1468" s="29">
        <v>0.18820000000000001</v>
      </c>
      <c r="E1468" s="29">
        <v>6.22</v>
      </c>
      <c r="F1468" s="29">
        <v>7.78</v>
      </c>
      <c r="G1468" s="29">
        <v>22.5</v>
      </c>
      <c r="K1468" s="257">
        <v>24192</v>
      </c>
      <c r="L1468" s="45">
        <f>AVERAGE(K1464:K1468)</f>
        <v>5451.6</v>
      </c>
      <c r="M1468" s="46">
        <f>GEOMEAN(K1464:K1468)</f>
        <v>1435.2380631776077</v>
      </c>
      <c r="N1468" s="47" t="s">
        <v>279</v>
      </c>
      <c r="AO1468" s="29">
        <v>235</v>
      </c>
      <c r="AP1468" s="29">
        <v>125</v>
      </c>
    </row>
    <row r="1469" spans="1:42" x14ac:dyDescent="0.35">
      <c r="A1469" s="256">
        <v>44790</v>
      </c>
      <c r="B1469" s="52">
        <v>0.41099537037037037</v>
      </c>
      <c r="C1469" s="29">
        <v>721</v>
      </c>
      <c r="D1469" s="29">
        <v>0.46899999999999997</v>
      </c>
      <c r="E1469" s="29">
        <v>7.09</v>
      </c>
      <c r="F1469" s="29">
        <v>7.77</v>
      </c>
      <c r="G1469" s="29">
        <v>22.7</v>
      </c>
      <c r="K1469" s="257">
        <v>563</v>
      </c>
      <c r="AO1469" s="29">
        <v>235</v>
      </c>
      <c r="AP1469" s="29">
        <v>125</v>
      </c>
    </row>
    <row r="1470" spans="1:42" x14ac:dyDescent="0.35">
      <c r="A1470" s="256">
        <v>44791</v>
      </c>
      <c r="B1470" s="257" t="s">
        <v>513</v>
      </c>
      <c r="AO1470" s="29">
        <v>235</v>
      </c>
      <c r="AP1470" s="29">
        <v>125</v>
      </c>
    </row>
    <row r="1471" spans="1:42" x14ac:dyDescent="0.35">
      <c r="A1471" s="256">
        <v>44797</v>
      </c>
      <c r="B1471" s="55">
        <v>0.37841435185185185</v>
      </c>
      <c r="C1471" s="29">
        <v>204.3</v>
      </c>
      <c r="D1471" s="29">
        <v>0.1326</v>
      </c>
      <c r="E1471" s="29">
        <v>19.78</v>
      </c>
      <c r="F1471" s="29">
        <v>7.53</v>
      </c>
      <c r="G1471" s="29">
        <v>26.7</v>
      </c>
      <c r="K1471" s="257">
        <v>122</v>
      </c>
      <c r="AO1471" s="29">
        <v>235</v>
      </c>
      <c r="AP1471" s="29">
        <v>125</v>
      </c>
    </row>
    <row r="1472" spans="1:42" x14ac:dyDescent="0.35">
      <c r="A1472" s="256">
        <v>44802</v>
      </c>
      <c r="B1472" s="52">
        <v>0.42063657407407407</v>
      </c>
      <c r="C1472" s="29">
        <v>620</v>
      </c>
      <c r="D1472" s="29">
        <v>0.4032</v>
      </c>
      <c r="E1472" s="29">
        <v>8.1999999999999993</v>
      </c>
      <c r="F1472" s="29">
        <v>7.87</v>
      </c>
      <c r="G1472" s="29">
        <v>23.9</v>
      </c>
      <c r="K1472" s="257">
        <v>24192</v>
      </c>
      <c r="L1472" s="45">
        <f>AVERAGE(K1468:K1472)</f>
        <v>12267.25</v>
      </c>
      <c r="M1472" s="46">
        <f>GEOMEAN(K1468:K1472)</f>
        <v>2517.9838674864791</v>
      </c>
      <c r="N1472" s="47" t="s">
        <v>280</v>
      </c>
      <c r="AO1472" s="29">
        <v>235</v>
      </c>
      <c r="AP1472" s="29">
        <v>125</v>
      </c>
    </row>
    <row r="1473" spans="1:42" x14ac:dyDescent="0.35">
      <c r="A1473" s="252">
        <v>44805</v>
      </c>
      <c r="B1473" s="55">
        <v>0.42809027777777775</v>
      </c>
      <c r="C1473" s="29">
        <v>484.4</v>
      </c>
      <c r="D1473" s="29">
        <v>0.31459999999999999</v>
      </c>
      <c r="E1473" s="29">
        <v>7.71</v>
      </c>
      <c r="F1473" s="29">
        <v>7.95</v>
      </c>
      <c r="G1473" s="29">
        <v>23.1</v>
      </c>
      <c r="K1473" s="257">
        <v>697</v>
      </c>
      <c r="L1473" s="28"/>
      <c r="M1473" s="31"/>
      <c r="N1473" s="30"/>
      <c r="AO1473" s="29">
        <v>235</v>
      </c>
      <c r="AP1473" s="29">
        <v>125</v>
      </c>
    </row>
    <row r="1474" spans="1:42" x14ac:dyDescent="0.35">
      <c r="A1474" s="252">
        <v>44810</v>
      </c>
      <c r="B1474" s="257" t="s">
        <v>281</v>
      </c>
      <c r="K1474" s="257">
        <v>2851</v>
      </c>
      <c r="L1474" s="28"/>
      <c r="M1474" s="31"/>
      <c r="N1474" s="30"/>
      <c r="AO1474" s="29">
        <v>235</v>
      </c>
      <c r="AP1474" s="29">
        <v>125</v>
      </c>
    </row>
    <row r="1475" spans="1:42" x14ac:dyDescent="0.35">
      <c r="A1475" s="256">
        <v>44818</v>
      </c>
      <c r="B1475" s="257" t="s">
        <v>514</v>
      </c>
      <c r="L1475" s="28"/>
      <c r="M1475" s="31"/>
      <c r="N1475" s="30"/>
      <c r="AO1475" s="29">
        <v>235</v>
      </c>
      <c r="AP1475" s="29">
        <v>125</v>
      </c>
    </row>
    <row r="1476" spans="1:42" x14ac:dyDescent="0.35">
      <c r="A1476" s="256">
        <v>44824</v>
      </c>
      <c r="B1476" s="55">
        <v>0.37181712962962959</v>
      </c>
      <c r="C1476" s="29">
        <v>541</v>
      </c>
      <c r="D1476" s="29">
        <v>0.35099999999999998</v>
      </c>
      <c r="E1476" s="29">
        <v>6.96</v>
      </c>
      <c r="F1476" s="29">
        <v>7.86</v>
      </c>
      <c r="G1476" s="29">
        <v>22.4</v>
      </c>
      <c r="L1476" s="28"/>
      <c r="M1476" s="31"/>
      <c r="N1476" s="30"/>
      <c r="AO1476" s="29">
        <v>235</v>
      </c>
      <c r="AP1476" s="29">
        <v>125</v>
      </c>
    </row>
    <row r="1477" spans="1:42" x14ac:dyDescent="0.35">
      <c r="A1477" s="256">
        <v>44833</v>
      </c>
      <c r="B1477" s="58">
        <v>0.42347222222222225</v>
      </c>
      <c r="C1477" s="29">
        <v>573</v>
      </c>
      <c r="D1477" s="29">
        <v>0.37219999999999998</v>
      </c>
      <c r="E1477" s="29">
        <v>11.61</v>
      </c>
      <c r="F1477" s="29">
        <v>8.27</v>
      </c>
      <c r="G1477" s="29">
        <v>14.5</v>
      </c>
      <c r="K1477" s="257">
        <v>109</v>
      </c>
      <c r="L1477" s="45">
        <f>AVERAGE(K1473:K1477)</f>
        <v>1219</v>
      </c>
      <c r="M1477" s="46">
        <f>GEOMEAN(K1473:K1477)</f>
        <v>600.55413898501297</v>
      </c>
      <c r="N1477" s="47" t="s">
        <v>282</v>
      </c>
      <c r="AO1477" s="29">
        <v>235</v>
      </c>
      <c r="AP1477" s="29">
        <v>125</v>
      </c>
    </row>
    <row r="1478" spans="1:42" x14ac:dyDescent="0.35">
      <c r="A1478" s="256">
        <v>44839</v>
      </c>
      <c r="B1478" s="52">
        <v>0.40472222222222221</v>
      </c>
      <c r="C1478" s="29">
        <v>811</v>
      </c>
      <c r="D1478" s="29">
        <v>0.52700000000000002</v>
      </c>
      <c r="E1478" s="29">
        <v>9.1999999999999993</v>
      </c>
      <c r="F1478" s="29">
        <v>8.2200000000000006</v>
      </c>
      <c r="G1478" s="29">
        <v>14.3</v>
      </c>
      <c r="K1478" s="257">
        <v>292</v>
      </c>
      <c r="AO1478" s="29">
        <v>235</v>
      </c>
      <c r="AP1478" s="29">
        <v>125</v>
      </c>
    </row>
    <row r="1479" spans="1:42" x14ac:dyDescent="0.35">
      <c r="A1479" s="256">
        <v>44844</v>
      </c>
      <c r="B1479" s="52">
        <v>0.4074652777777778</v>
      </c>
      <c r="C1479" s="29">
        <v>485</v>
      </c>
      <c r="D1479" s="29">
        <v>0.31519999999999998</v>
      </c>
      <c r="E1479" s="29">
        <v>10.77</v>
      </c>
      <c r="F1479" s="29">
        <v>7.93</v>
      </c>
      <c r="G1479" s="29">
        <v>13</v>
      </c>
      <c r="K1479" s="257">
        <v>62</v>
      </c>
      <c r="AO1479" s="29">
        <v>235</v>
      </c>
      <c r="AP1479" s="29">
        <v>125</v>
      </c>
    </row>
    <row r="1480" spans="1:42" x14ac:dyDescent="0.35">
      <c r="A1480" s="256">
        <v>44847</v>
      </c>
      <c r="B1480" s="55">
        <v>0.41501157407407407</v>
      </c>
      <c r="C1480" s="29">
        <v>562</v>
      </c>
      <c r="D1480" s="29">
        <v>0.36530000000000001</v>
      </c>
      <c r="E1480" s="29">
        <v>8.56</v>
      </c>
      <c r="F1480" s="29">
        <v>7.63</v>
      </c>
      <c r="G1480" s="29">
        <v>14.2</v>
      </c>
      <c r="K1480" s="257">
        <v>120</v>
      </c>
      <c r="AO1480" s="29">
        <v>235</v>
      </c>
      <c r="AP1480" s="29">
        <v>125</v>
      </c>
    </row>
    <row r="1481" spans="1:42" x14ac:dyDescent="0.35">
      <c r="A1481" s="256">
        <v>44852</v>
      </c>
      <c r="B1481" s="55">
        <v>0.4012384259259259</v>
      </c>
      <c r="C1481" s="29">
        <v>578</v>
      </c>
      <c r="D1481" s="29">
        <v>0.37569999999999998</v>
      </c>
      <c r="E1481" s="29">
        <v>10.220000000000001</v>
      </c>
      <c r="F1481" s="29">
        <v>7.78</v>
      </c>
      <c r="G1481" s="29">
        <v>9.8000000000000007</v>
      </c>
      <c r="K1481" s="257">
        <v>120</v>
      </c>
      <c r="AO1481" s="29">
        <v>235</v>
      </c>
      <c r="AP1481" s="29">
        <v>125</v>
      </c>
    </row>
    <row r="1482" spans="1:42" x14ac:dyDescent="0.35">
      <c r="A1482" s="256">
        <v>44860</v>
      </c>
      <c r="B1482" s="58">
        <v>0.40296296296296297</v>
      </c>
      <c r="C1482" s="29">
        <v>491</v>
      </c>
      <c r="D1482" s="29">
        <v>0.31919999999999998</v>
      </c>
      <c r="E1482" s="29">
        <v>9.16</v>
      </c>
      <c r="F1482" s="29">
        <v>7.62</v>
      </c>
      <c r="G1482" s="29">
        <v>14.3</v>
      </c>
      <c r="K1482" s="257">
        <v>17329</v>
      </c>
      <c r="L1482" s="45">
        <f>AVERAGE(K1478:K1482)</f>
        <v>3584.6</v>
      </c>
      <c r="M1482" s="46">
        <f>GEOMEAN(K1478:K1482)</f>
        <v>339.61128022763154</v>
      </c>
      <c r="N1482" s="47" t="s">
        <v>283</v>
      </c>
      <c r="AO1482" s="29">
        <v>235</v>
      </c>
      <c r="AP1482" s="29">
        <v>125</v>
      </c>
    </row>
    <row r="1483" spans="1:42" x14ac:dyDescent="0.35">
      <c r="A1483" s="256">
        <v>44875</v>
      </c>
      <c r="B1483" s="40" t="s">
        <v>515</v>
      </c>
      <c r="K1483" s="257">
        <v>52</v>
      </c>
      <c r="AO1483" s="29">
        <v>235</v>
      </c>
      <c r="AP1483" s="29">
        <v>125</v>
      </c>
    </row>
    <row r="1484" spans="1:42" x14ac:dyDescent="0.35">
      <c r="A1484" s="256">
        <v>44880</v>
      </c>
      <c r="B1484" s="55">
        <v>0.41525462962962961</v>
      </c>
      <c r="C1484" s="29">
        <v>623</v>
      </c>
      <c r="D1484" s="29">
        <v>0.40500000000000003</v>
      </c>
      <c r="E1484" s="29">
        <v>10.49</v>
      </c>
      <c r="F1484" s="29">
        <v>7.81</v>
      </c>
      <c r="G1484" s="29">
        <v>6.4</v>
      </c>
      <c r="K1484" s="257">
        <v>31</v>
      </c>
      <c r="O1484" s="39" t="s">
        <v>115</v>
      </c>
      <c r="P1484" s="257">
        <v>69.3</v>
      </c>
      <c r="Q1484" s="39" t="s">
        <v>115</v>
      </c>
      <c r="R1484" s="39" t="s">
        <v>115</v>
      </c>
      <c r="S1484" s="39" t="s">
        <v>115</v>
      </c>
      <c r="T1484" s="39" t="s">
        <v>115</v>
      </c>
      <c r="U1484" s="39" t="s">
        <v>115</v>
      </c>
      <c r="V1484" s="39" t="s">
        <v>115</v>
      </c>
      <c r="W1484" s="39" t="s">
        <v>115</v>
      </c>
      <c r="X1484" s="257">
        <v>51.9</v>
      </c>
      <c r="Y1484" s="39" t="s">
        <v>115</v>
      </c>
      <c r="Z1484" s="39" t="s">
        <v>115</v>
      </c>
      <c r="AA1484" s="39" t="s">
        <v>115</v>
      </c>
      <c r="AB1484" s="264">
        <v>31.5</v>
      </c>
      <c r="AC1484" s="264">
        <v>0.18</v>
      </c>
      <c r="AD1484" s="257">
        <v>233</v>
      </c>
      <c r="AE1484" s="39" t="s">
        <v>115</v>
      </c>
      <c r="AF1484" s="257">
        <v>226</v>
      </c>
      <c r="AG1484" s="257">
        <v>21.5</v>
      </c>
      <c r="AH1484" s="257">
        <v>25200</v>
      </c>
      <c r="AI1484" s="257">
        <v>51600</v>
      </c>
      <c r="AJ1484" s="257">
        <v>3.3</v>
      </c>
      <c r="AK1484" s="39" t="s">
        <v>115</v>
      </c>
      <c r="AL1484" s="39" t="s">
        <v>115</v>
      </c>
      <c r="AO1484" s="29">
        <v>235</v>
      </c>
      <c r="AP1484" s="29">
        <v>125</v>
      </c>
    </row>
    <row r="1485" spans="1:42" x14ac:dyDescent="0.35">
      <c r="A1485" s="256">
        <v>44886</v>
      </c>
      <c r="B1485" s="52">
        <v>0.44775462962962959</v>
      </c>
      <c r="C1485" s="29">
        <v>515</v>
      </c>
      <c r="D1485" s="29">
        <v>0.33479999999999999</v>
      </c>
      <c r="E1485" s="29">
        <v>16.41</v>
      </c>
      <c r="F1485" s="29">
        <v>7.63</v>
      </c>
      <c r="G1485" s="29">
        <v>1.7</v>
      </c>
      <c r="K1485" s="257">
        <v>30</v>
      </c>
      <c r="AO1485" s="29">
        <v>235</v>
      </c>
      <c r="AP1485" s="29">
        <v>125</v>
      </c>
    </row>
    <row r="1486" spans="1:42" x14ac:dyDescent="0.35">
      <c r="A1486" s="256">
        <v>44894</v>
      </c>
      <c r="B1486" s="58">
        <v>0.46385416666666668</v>
      </c>
      <c r="C1486" s="29">
        <v>839</v>
      </c>
      <c r="D1486" s="29">
        <v>0.54500000000000004</v>
      </c>
      <c r="E1486" s="29">
        <v>7.84</v>
      </c>
      <c r="F1486" s="29">
        <v>8.3699999999999992</v>
      </c>
      <c r="G1486" s="29">
        <v>7.6</v>
      </c>
      <c r="K1486" s="257">
        <v>613</v>
      </c>
      <c r="AO1486" s="29">
        <v>235</v>
      </c>
      <c r="AP1486" s="29">
        <v>125</v>
      </c>
    </row>
    <row r="1487" spans="1:42" x14ac:dyDescent="0.35">
      <c r="A1487" s="256">
        <v>44901</v>
      </c>
      <c r="B1487" s="55">
        <v>0.40712962962962962</v>
      </c>
      <c r="C1487" s="29">
        <v>623</v>
      </c>
      <c r="D1487" s="29">
        <v>0.40500000000000003</v>
      </c>
      <c r="E1487" s="29">
        <v>14.15</v>
      </c>
      <c r="F1487" s="29">
        <v>7.9</v>
      </c>
      <c r="G1487" s="29">
        <v>4.5</v>
      </c>
      <c r="K1487" s="257">
        <v>86</v>
      </c>
      <c r="L1487" s="45">
        <f>AVERAGE(K1483:K1487)</f>
        <v>162.4</v>
      </c>
      <c r="M1487" s="46">
        <f>GEOMEAN(K1483:K1487)</f>
        <v>76.08324785959357</v>
      </c>
      <c r="N1487" s="47" t="s">
        <v>284</v>
      </c>
      <c r="AO1487" s="29">
        <v>235</v>
      </c>
      <c r="AP1487" s="29">
        <v>125</v>
      </c>
    </row>
    <row r="1488" spans="1:42" x14ac:dyDescent="0.35">
      <c r="A1488" s="256">
        <v>44903</v>
      </c>
      <c r="B1488" s="52">
        <v>0.4914351851851852</v>
      </c>
      <c r="C1488" s="29">
        <v>488</v>
      </c>
      <c r="D1488" s="29">
        <v>0.31719999999999998</v>
      </c>
      <c r="E1488" s="29">
        <v>9.73</v>
      </c>
      <c r="F1488" s="29">
        <v>8.3000000000000007</v>
      </c>
      <c r="G1488" s="29">
        <v>7</v>
      </c>
      <c r="K1488" s="257">
        <v>443</v>
      </c>
      <c r="L1488" s="28"/>
      <c r="M1488" s="31"/>
      <c r="N1488" s="30"/>
      <c r="AO1488" s="29">
        <v>235</v>
      </c>
      <c r="AP1488" s="29">
        <v>125</v>
      </c>
    </row>
    <row r="1489" spans="1:42" x14ac:dyDescent="0.35">
      <c r="A1489" s="256">
        <v>44907</v>
      </c>
      <c r="B1489" s="55">
        <v>0.40340277777777778</v>
      </c>
      <c r="C1489" s="29">
        <v>679</v>
      </c>
      <c r="D1489" s="29">
        <v>0.44140000000000001</v>
      </c>
      <c r="E1489" s="29">
        <v>13.51</v>
      </c>
      <c r="F1489" s="29">
        <v>8.0500000000000007</v>
      </c>
      <c r="G1489" s="29">
        <v>6.7</v>
      </c>
      <c r="K1489" s="257">
        <v>189</v>
      </c>
      <c r="L1489" s="28"/>
      <c r="M1489" s="31"/>
      <c r="N1489" s="30"/>
      <c r="AO1489" s="29">
        <v>235</v>
      </c>
      <c r="AP1489" s="29">
        <v>125</v>
      </c>
    </row>
    <row r="1490" spans="1:42" x14ac:dyDescent="0.35">
      <c r="A1490" s="256">
        <v>44910</v>
      </c>
      <c r="B1490" s="55">
        <v>0.41884259259259254</v>
      </c>
      <c r="C1490" s="29">
        <v>28.6</v>
      </c>
      <c r="D1490" s="29">
        <v>1.8800000000000001E-2</v>
      </c>
      <c r="E1490" s="29">
        <v>12.66</v>
      </c>
      <c r="F1490" s="29">
        <v>7.92</v>
      </c>
      <c r="G1490" s="29">
        <v>5.9</v>
      </c>
      <c r="K1490" s="257">
        <v>1450</v>
      </c>
      <c r="L1490" s="28"/>
      <c r="M1490" s="31"/>
      <c r="N1490" s="30"/>
      <c r="AO1490" s="29">
        <v>235</v>
      </c>
      <c r="AP1490" s="29">
        <v>125</v>
      </c>
    </row>
    <row r="1491" spans="1:42" x14ac:dyDescent="0.35">
      <c r="A1491" s="256">
        <v>44923</v>
      </c>
      <c r="B1491" s="55">
        <v>0.42394675925925923</v>
      </c>
      <c r="C1491" s="29">
        <v>751</v>
      </c>
      <c r="D1491" s="29">
        <v>0.48809999999999998</v>
      </c>
      <c r="E1491" s="29">
        <v>30.98</v>
      </c>
      <c r="F1491" s="29">
        <v>7.58</v>
      </c>
      <c r="G1491" s="29">
        <v>1.3</v>
      </c>
      <c r="K1491" s="257">
        <v>74</v>
      </c>
      <c r="L1491" s="45">
        <f>AVERAGE(K1487:K1491)</f>
        <v>448.4</v>
      </c>
      <c r="M1491" s="46">
        <f>GEOMEAN(K1487:K1491)</f>
        <v>238.55731644864082</v>
      </c>
      <c r="N1491" s="47" t="s">
        <v>285</v>
      </c>
      <c r="AO1491" s="29">
        <v>235</v>
      </c>
      <c r="AP1491" s="29">
        <v>125</v>
      </c>
    </row>
    <row r="1492" spans="1:42" x14ac:dyDescent="0.35">
      <c r="A1492" s="256">
        <v>44930</v>
      </c>
      <c r="B1492" s="55">
        <v>0.40864583333333332</v>
      </c>
      <c r="C1492" s="29">
        <v>609</v>
      </c>
      <c r="D1492" s="29">
        <v>0.39589999999999997</v>
      </c>
      <c r="E1492" s="29">
        <v>12.96</v>
      </c>
      <c r="F1492" s="29">
        <v>7.94</v>
      </c>
      <c r="G1492" s="29">
        <v>5.8</v>
      </c>
      <c r="K1492" s="257">
        <v>393</v>
      </c>
      <c r="AO1492" s="29">
        <v>235</v>
      </c>
      <c r="AP1492" s="29">
        <v>125</v>
      </c>
    </row>
    <row r="1493" spans="1:42" x14ac:dyDescent="0.35">
      <c r="A1493" s="252">
        <v>44935</v>
      </c>
      <c r="B1493" s="58">
        <v>0.39710648148148148</v>
      </c>
      <c r="C1493" s="29">
        <v>645</v>
      </c>
      <c r="D1493" s="29">
        <v>0.41930000000000001</v>
      </c>
      <c r="E1493" s="29">
        <v>12.66</v>
      </c>
      <c r="F1493" s="29">
        <v>7.85</v>
      </c>
      <c r="G1493" s="29">
        <v>3.1</v>
      </c>
      <c r="K1493" s="257">
        <v>110</v>
      </c>
      <c r="AO1493" s="29">
        <v>235</v>
      </c>
      <c r="AP1493" s="29">
        <v>125</v>
      </c>
    </row>
    <row r="1494" spans="1:42" x14ac:dyDescent="0.35">
      <c r="A1494" s="252">
        <v>44943</v>
      </c>
      <c r="B1494" s="52">
        <v>0.46774305555555556</v>
      </c>
      <c r="C1494" s="29">
        <v>242.1</v>
      </c>
      <c r="D1494" s="29">
        <v>0.15740000000000001</v>
      </c>
      <c r="E1494" s="29">
        <v>11.56</v>
      </c>
      <c r="F1494" s="29">
        <v>8.27</v>
      </c>
      <c r="G1494" s="29">
        <v>5.2</v>
      </c>
      <c r="K1494" s="257">
        <v>473</v>
      </c>
      <c r="AO1494" s="29">
        <v>235</v>
      </c>
      <c r="AP1494" s="29">
        <v>125</v>
      </c>
    </row>
    <row r="1495" spans="1:42" x14ac:dyDescent="0.35">
      <c r="A1495" s="252">
        <v>44953</v>
      </c>
      <c r="B1495" s="52">
        <v>0.45011574074074073</v>
      </c>
      <c r="C1495" s="29">
        <v>32.5</v>
      </c>
      <c r="D1495" s="29">
        <v>2.1100000000000001E-2</v>
      </c>
      <c r="E1495" s="29">
        <v>15.28</v>
      </c>
      <c r="F1495" s="29">
        <v>8.07</v>
      </c>
      <c r="G1495" s="29">
        <v>1.4</v>
      </c>
      <c r="K1495" s="257">
        <v>74</v>
      </c>
      <c r="AO1495" s="29">
        <v>235</v>
      </c>
      <c r="AP1495" s="29">
        <v>125</v>
      </c>
    </row>
    <row r="1496" spans="1:42" x14ac:dyDescent="0.35">
      <c r="A1496" s="252">
        <v>44956</v>
      </c>
      <c r="B1496" s="55">
        <v>0.36834490740740744</v>
      </c>
      <c r="C1496" s="29">
        <v>693</v>
      </c>
      <c r="D1496" s="29">
        <v>0.45050000000000001</v>
      </c>
      <c r="E1496" s="29">
        <v>13.75</v>
      </c>
      <c r="F1496" s="29">
        <v>8.44</v>
      </c>
      <c r="G1496" s="29">
        <v>2.8</v>
      </c>
      <c r="K1496" s="257">
        <v>86</v>
      </c>
      <c r="L1496" s="45">
        <f>AVERAGE(K1492:K1496)</f>
        <v>227.2</v>
      </c>
      <c r="M1496" s="46">
        <f>GEOMEAN(K1492:K1496)</f>
        <v>167.06108953454159</v>
      </c>
      <c r="N1496" s="47" t="s">
        <v>286</v>
      </c>
      <c r="AO1496" s="29">
        <v>235</v>
      </c>
      <c r="AP1496" s="29">
        <v>125</v>
      </c>
    </row>
    <row r="1497" spans="1:42" x14ac:dyDescent="0.35">
      <c r="A1497" s="252">
        <v>44963</v>
      </c>
      <c r="B1497" s="55">
        <v>0.39655092592592595</v>
      </c>
      <c r="C1497" s="29">
        <v>689</v>
      </c>
      <c r="D1497" s="29">
        <v>0.44790000000000002</v>
      </c>
      <c r="E1497" s="29">
        <v>14.01</v>
      </c>
      <c r="F1497" s="29">
        <v>8.07</v>
      </c>
      <c r="G1497" s="29">
        <v>3</v>
      </c>
      <c r="K1497" s="257">
        <v>10</v>
      </c>
      <c r="AO1497" s="29">
        <v>235</v>
      </c>
      <c r="AP1497" s="29">
        <v>125</v>
      </c>
    </row>
    <row r="1498" spans="1:42" x14ac:dyDescent="0.35">
      <c r="A1498" s="252">
        <v>44966</v>
      </c>
      <c r="B1498" s="55">
        <v>0.40946759259259258</v>
      </c>
      <c r="C1498" s="29">
        <v>577</v>
      </c>
      <c r="D1498" s="29">
        <v>0.37509999999999999</v>
      </c>
      <c r="E1498" s="29">
        <v>12.16</v>
      </c>
      <c r="F1498" s="29">
        <v>8.06</v>
      </c>
      <c r="G1498" s="29">
        <v>6.6</v>
      </c>
      <c r="K1498" s="257">
        <v>19863</v>
      </c>
      <c r="AO1498" s="29">
        <v>235</v>
      </c>
      <c r="AP1498" s="29">
        <v>125</v>
      </c>
    </row>
    <row r="1499" spans="1:42" x14ac:dyDescent="0.35">
      <c r="A1499" s="252">
        <v>44972</v>
      </c>
      <c r="B1499" s="55">
        <v>0.39049768518518518</v>
      </c>
      <c r="C1499" s="29">
        <v>658</v>
      </c>
      <c r="D1499" s="29">
        <v>0.42770000000000002</v>
      </c>
      <c r="E1499" s="29">
        <v>12.29</v>
      </c>
      <c r="F1499" s="29">
        <v>8.0399999999999991</v>
      </c>
      <c r="G1499" s="29">
        <v>6.3</v>
      </c>
      <c r="K1499" s="257">
        <v>41</v>
      </c>
      <c r="AO1499" s="29">
        <v>235</v>
      </c>
      <c r="AP1499" s="29">
        <v>125</v>
      </c>
    </row>
    <row r="1500" spans="1:42" x14ac:dyDescent="0.35">
      <c r="A1500" s="252">
        <v>44978</v>
      </c>
      <c r="B1500" s="55">
        <v>0.40870370370370374</v>
      </c>
      <c r="C1500" s="29">
        <v>670</v>
      </c>
      <c r="D1500" s="29">
        <v>0.4355</v>
      </c>
      <c r="E1500" s="29">
        <v>12.64</v>
      </c>
      <c r="F1500" s="29">
        <v>8.4</v>
      </c>
      <c r="G1500" s="29">
        <v>6.5</v>
      </c>
      <c r="K1500" s="257">
        <v>20</v>
      </c>
      <c r="AO1500" s="29">
        <v>235</v>
      </c>
      <c r="AP1500" s="29">
        <v>125</v>
      </c>
    </row>
    <row r="1501" spans="1:42" x14ac:dyDescent="0.35">
      <c r="A1501" s="252">
        <v>44984</v>
      </c>
      <c r="B1501" s="55">
        <v>0.40879629629629632</v>
      </c>
      <c r="C1501" s="29">
        <v>678</v>
      </c>
      <c r="D1501" s="29">
        <v>0.44069999999999998</v>
      </c>
      <c r="E1501" s="29">
        <v>8.73</v>
      </c>
      <c r="F1501" s="29">
        <v>8.44</v>
      </c>
      <c r="G1501" s="29">
        <v>8.5</v>
      </c>
      <c r="K1501" s="257">
        <v>52</v>
      </c>
      <c r="L1501" s="45">
        <f>AVERAGE(K1497:K1501)</f>
        <v>3997.2</v>
      </c>
      <c r="M1501" s="46">
        <f>GEOMEAN(K1497:K1501)</f>
        <v>96.732499041276867</v>
      </c>
      <c r="N1501" s="47" t="s">
        <v>287</v>
      </c>
      <c r="AO1501" s="29">
        <v>235</v>
      </c>
      <c r="AP1501" s="29">
        <v>125</v>
      </c>
    </row>
    <row r="1502" spans="1:42" x14ac:dyDescent="0.35">
      <c r="A1502" s="252">
        <v>44991</v>
      </c>
      <c r="B1502" s="55">
        <v>0.40347222222222223</v>
      </c>
      <c r="C1502" s="94">
        <v>599</v>
      </c>
      <c r="D1502" s="94">
        <v>0.38929999999999998</v>
      </c>
      <c r="E1502" s="94">
        <v>11.95</v>
      </c>
      <c r="F1502" s="94">
        <v>8.4</v>
      </c>
      <c r="G1502" s="94">
        <v>8.5</v>
      </c>
      <c r="K1502" s="257">
        <v>169</v>
      </c>
      <c r="AO1502" s="29">
        <v>235</v>
      </c>
      <c r="AP1502" s="29">
        <v>125</v>
      </c>
    </row>
    <row r="1503" spans="1:42" x14ac:dyDescent="0.35">
      <c r="A1503" s="252">
        <v>44994</v>
      </c>
      <c r="B1503" s="55">
        <v>0.41206018518518522</v>
      </c>
      <c r="C1503" s="94">
        <v>620</v>
      </c>
      <c r="D1503" s="94">
        <v>0.40300000000000002</v>
      </c>
      <c r="E1503" s="94">
        <v>11.95</v>
      </c>
      <c r="F1503" s="94">
        <v>8.36</v>
      </c>
      <c r="G1503" s="94">
        <v>7.6</v>
      </c>
      <c r="K1503" s="257">
        <v>31</v>
      </c>
      <c r="AO1503" s="29">
        <v>235</v>
      </c>
      <c r="AP1503" s="29">
        <v>125</v>
      </c>
    </row>
    <row r="1504" spans="1:42" x14ac:dyDescent="0.35">
      <c r="A1504" s="252">
        <v>44999</v>
      </c>
      <c r="B1504" s="55">
        <v>0.39996527777777779</v>
      </c>
      <c r="C1504" s="29">
        <v>585</v>
      </c>
      <c r="D1504" s="29">
        <v>0.38019999999999998</v>
      </c>
      <c r="E1504" s="29">
        <v>16.48</v>
      </c>
      <c r="F1504" s="29">
        <v>8.0399999999999991</v>
      </c>
      <c r="G1504" s="29">
        <v>6.4</v>
      </c>
      <c r="K1504" s="257">
        <v>10</v>
      </c>
      <c r="AO1504" s="29">
        <v>235</v>
      </c>
      <c r="AP1504" s="29">
        <v>125</v>
      </c>
    </row>
    <row r="1505" spans="1:42" x14ac:dyDescent="0.35">
      <c r="A1505" s="252">
        <v>45006</v>
      </c>
      <c r="B1505" s="55">
        <v>0.4145949074074074</v>
      </c>
      <c r="C1505" s="29">
        <v>618</v>
      </c>
      <c r="D1505" s="29">
        <v>0.4017</v>
      </c>
      <c r="E1505" s="29">
        <v>13.15</v>
      </c>
      <c r="F1505" s="29">
        <v>7.96</v>
      </c>
      <c r="G1505" s="29">
        <v>6.8</v>
      </c>
      <c r="K1505" s="257">
        <v>31</v>
      </c>
      <c r="O1505" s="39" t="s">
        <v>115</v>
      </c>
      <c r="P1505" s="257">
        <v>64.5</v>
      </c>
      <c r="Q1505" s="39" t="s">
        <v>115</v>
      </c>
      <c r="R1505" s="39" t="s">
        <v>115</v>
      </c>
      <c r="S1505" s="39" t="s">
        <v>115</v>
      </c>
      <c r="T1505" s="39" t="s">
        <v>115</v>
      </c>
      <c r="U1505" s="39" t="s">
        <v>115</v>
      </c>
      <c r="V1505" s="39" t="s">
        <v>115</v>
      </c>
      <c r="W1505" s="39" t="s">
        <v>115</v>
      </c>
      <c r="X1505" s="257">
        <v>47.9</v>
      </c>
      <c r="Y1505" s="39" t="s">
        <v>115</v>
      </c>
      <c r="Z1505" s="264">
        <v>1.3</v>
      </c>
      <c r="AA1505" s="39" t="s">
        <v>115</v>
      </c>
      <c r="AB1505" s="264">
        <v>30.2</v>
      </c>
      <c r="AC1505" s="39" t="s">
        <v>115</v>
      </c>
      <c r="AD1505" s="257">
        <v>241</v>
      </c>
      <c r="AE1505" s="39" t="s">
        <v>115</v>
      </c>
      <c r="AF1505" s="257">
        <v>229</v>
      </c>
      <c r="AG1505" s="257">
        <v>28.4</v>
      </c>
      <c r="AH1505" s="257">
        <v>21800</v>
      </c>
      <c r="AI1505" s="257">
        <v>60400</v>
      </c>
      <c r="AJ1505" s="39" t="s">
        <v>115</v>
      </c>
      <c r="AK1505" s="39" t="s">
        <v>115</v>
      </c>
      <c r="AL1505" s="39" t="s">
        <v>115</v>
      </c>
      <c r="AO1505" s="29">
        <v>235</v>
      </c>
      <c r="AP1505" s="29">
        <v>125</v>
      </c>
    </row>
    <row r="1506" spans="1:42" x14ac:dyDescent="0.35">
      <c r="A1506" s="252">
        <v>45015</v>
      </c>
      <c r="B1506" s="52">
        <v>0.44667824074074075</v>
      </c>
      <c r="C1506" s="29">
        <v>384.5</v>
      </c>
      <c r="D1506" s="29">
        <v>0.24990000000000001</v>
      </c>
      <c r="E1506" s="29">
        <v>12.4</v>
      </c>
      <c r="F1506" s="29">
        <v>8.23</v>
      </c>
      <c r="G1506" s="29">
        <v>7.3</v>
      </c>
      <c r="K1506" s="257">
        <v>97</v>
      </c>
      <c r="L1506" s="45">
        <f>AVERAGE(K1502:K1506)</f>
        <v>67.599999999999994</v>
      </c>
      <c r="M1506" s="46">
        <f>GEOMEAN(K1502:K1506)</f>
        <v>43.598983640176591</v>
      </c>
      <c r="N1506" s="47" t="s">
        <v>288</v>
      </c>
      <c r="AO1506" s="29">
        <v>235</v>
      </c>
      <c r="AP1506" s="29">
        <v>125</v>
      </c>
    </row>
    <row r="1507" spans="1:42" x14ac:dyDescent="0.35">
      <c r="A1507" s="252">
        <v>45021</v>
      </c>
      <c r="B1507" s="55">
        <v>0.38182870370370375</v>
      </c>
      <c r="C1507" s="29">
        <v>514</v>
      </c>
      <c r="D1507" s="29">
        <v>0.33410000000000001</v>
      </c>
      <c r="E1507" s="29">
        <v>13.34</v>
      </c>
      <c r="F1507" s="29">
        <v>8.0399999999999991</v>
      </c>
      <c r="G1507" s="29">
        <v>15.5</v>
      </c>
      <c r="K1507" s="257">
        <v>10</v>
      </c>
      <c r="AO1507" s="29">
        <v>235</v>
      </c>
      <c r="AP1507" s="29">
        <v>125</v>
      </c>
    </row>
    <row r="1508" spans="1:42" x14ac:dyDescent="0.35">
      <c r="A1508" s="252">
        <v>45026</v>
      </c>
      <c r="B1508" s="52">
        <v>0.47907407407407404</v>
      </c>
      <c r="C1508" s="29">
        <v>41.5</v>
      </c>
      <c r="D1508" s="29">
        <v>2.69E-2</v>
      </c>
      <c r="E1508" s="29">
        <v>11.05</v>
      </c>
      <c r="F1508" s="29">
        <v>7.97</v>
      </c>
      <c r="G1508" s="29">
        <v>12.7</v>
      </c>
      <c r="K1508" s="257">
        <v>10</v>
      </c>
    </row>
    <row r="1509" spans="1:42" x14ac:dyDescent="0.35">
      <c r="A1509" s="252">
        <v>45029</v>
      </c>
      <c r="B1509" s="52">
        <v>0.45451388888888888</v>
      </c>
      <c r="C1509" s="29">
        <v>399.7</v>
      </c>
      <c r="D1509" s="29">
        <v>0.25979999999999998</v>
      </c>
      <c r="E1509" s="29">
        <v>10.29</v>
      </c>
      <c r="F1509" s="29">
        <v>8.0399999999999991</v>
      </c>
      <c r="G1509" s="29">
        <v>15.2</v>
      </c>
      <c r="K1509" s="257">
        <v>119</v>
      </c>
      <c r="AO1509" s="29">
        <v>235</v>
      </c>
      <c r="AP1509" s="29">
        <v>125</v>
      </c>
    </row>
    <row r="1510" spans="1:42" x14ac:dyDescent="0.35">
      <c r="A1510" s="252">
        <v>45034</v>
      </c>
      <c r="B1510" s="55">
        <v>0.37383101851851852</v>
      </c>
      <c r="C1510" s="29">
        <v>465.3</v>
      </c>
      <c r="D1510" s="29">
        <v>0.30230000000000001</v>
      </c>
      <c r="E1510" s="29">
        <v>9.83</v>
      </c>
      <c r="F1510" s="29">
        <v>8.0299999999999994</v>
      </c>
      <c r="G1510" s="29">
        <v>9.6</v>
      </c>
      <c r="K1510" s="257">
        <v>122</v>
      </c>
      <c r="AO1510" s="29">
        <v>235</v>
      </c>
      <c r="AP1510" s="29">
        <v>125</v>
      </c>
    </row>
    <row r="1511" spans="1:42" x14ac:dyDescent="0.35">
      <c r="A1511" s="252">
        <v>45042</v>
      </c>
      <c r="B1511" s="52">
        <v>0.47322916666666665</v>
      </c>
      <c r="C1511" s="29">
        <v>450.5</v>
      </c>
      <c r="D1511" s="29">
        <v>0.2928</v>
      </c>
      <c r="E1511" s="29">
        <v>11.22</v>
      </c>
      <c r="F1511" s="29">
        <v>8.4</v>
      </c>
      <c r="G1511" s="29">
        <v>11.7</v>
      </c>
      <c r="K1511" s="257">
        <v>52</v>
      </c>
      <c r="L1511" s="45">
        <f>AVERAGE(K1507:K1511)</f>
        <v>62.6</v>
      </c>
      <c r="M1511" s="46">
        <f>GEOMEAN(K1507:K1511)</f>
        <v>37.634142684328083</v>
      </c>
      <c r="N1511" s="47" t="s">
        <v>289</v>
      </c>
      <c r="AO1511" s="29">
        <v>235</v>
      </c>
      <c r="AP1511" s="29">
        <v>125</v>
      </c>
    </row>
    <row r="1512" spans="1:42" x14ac:dyDescent="0.35">
      <c r="A1512" s="252">
        <v>45047</v>
      </c>
      <c r="B1512" s="55">
        <v>0.39512731481481483</v>
      </c>
      <c r="C1512" s="29">
        <v>535</v>
      </c>
      <c r="D1512" s="29">
        <v>0.3478</v>
      </c>
      <c r="E1512" s="29">
        <v>10.19</v>
      </c>
      <c r="F1512" s="29">
        <v>8.09</v>
      </c>
      <c r="G1512" s="29">
        <v>11.4</v>
      </c>
      <c r="K1512" s="257">
        <v>209</v>
      </c>
      <c r="AO1512" s="29">
        <v>235</v>
      </c>
      <c r="AP1512" s="29">
        <v>125</v>
      </c>
    </row>
    <row r="1513" spans="1:42" x14ac:dyDescent="0.35">
      <c r="A1513" s="252">
        <v>45050</v>
      </c>
      <c r="B1513" s="55">
        <v>0.46243055555555551</v>
      </c>
      <c r="C1513" s="29">
        <v>514494</v>
      </c>
      <c r="D1513" s="29">
        <v>334.42500000000001</v>
      </c>
      <c r="E1513" s="29">
        <v>0.2</v>
      </c>
      <c r="F1513" s="29">
        <v>8.09</v>
      </c>
      <c r="G1513" s="29">
        <v>12.3</v>
      </c>
      <c r="K1513" s="257">
        <v>74</v>
      </c>
      <c r="AO1513" s="29">
        <v>235</v>
      </c>
      <c r="AP1513" s="29">
        <v>125</v>
      </c>
    </row>
    <row r="1514" spans="1:42" x14ac:dyDescent="0.35">
      <c r="A1514" s="252">
        <v>45056</v>
      </c>
      <c r="B1514" s="55">
        <v>0.38449074074074074</v>
      </c>
      <c r="C1514" s="29">
        <v>49.6</v>
      </c>
      <c r="D1514" s="29">
        <v>3.2500000000000001E-2</v>
      </c>
      <c r="E1514" s="29">
        <v>9.0399999999999991</v>
      </c>
      <c r="F1514" s="29">
        <v>8.0399999999999991</v>
      </c>
      <c r="G1514" s="29">
        <v>18.399999999999999</v>
      </c>
      <c r="K1514" s="257">
        <v>158</v>
      </c>
      <c r="AO1514" s="29">
        <v>235</v>
      </c>
      <c r="AP1514" s="29">
        <v>125</v>
      </c>
    </row>
    <row r="1515" spans="1:42" x14ac:dyDescent="0.35">
      <c r="A1515" s="252">
        <v>45061</v>
      </c>
      <c r="B1515" s="55">
        <v>0.40011574074074074</v>
      </c>
      <c r="C1515" s="29">
        <v>559</v>
      </c>
      <c r="D1515" s="29">
        <v>0.36399999999999999</v>
      </c>
      <c r="E1515" s="29">
        <v>6.28</v>
      </c>
      <c r="F1515" s="29">
        <v>8.1300000000000008</v>
      </c>
      <c r="G1515" s="29">
        <v>19.899999999999999</v>
      </c>
      <c r="K1515" s="257">
        <v>160</v>
      </c>
      <c r="AO1515" s="29">
        <v>235</v>
      </c>
      <c r="AP1515" s="29">
        <v>125</v>
      </c>
    </row>
    <row r="1516" spans="1:42" x14ac:dyDescent="0.35">
      <c r="A1516" s="252">
        <v>45070</v>
      </c>
      <c r="B1516" s="55">
        <v>0.37410879629629629</v>
      </c>
      <c r="C1516" s="29">
        <v>583</v>
      </c>
      <c r="D1516" s="29">
        <v>0.377</v>
      </c>
      <c r="E1516" s="29">
        <v>5.0999999999999996</v>
      </c>
      <c r="F1516" s="29">
        <v>7.98</v>
      </c>
      <c r="G1516" s="29">
        <v>22.2</v>
      </c>
      <c r="K1516" s="257">
        <v>512</v>
      </c>
      <c r="L1516" s="45">
        <f>AVERAGE(K1512:K1516)</f>
        <v>222.6</v>
      </c>
      <c r="M1516" s="46">
        <f>GEOMEAN(K1512:K1516)</f>
        <v>182.0895435646926</v>
      </c>
      <c r="N1516" s="47" t="s">
        <v>290</v>
      </c>
      <c r="AO1516" s="29">
        <v>235</v>
      </c>
      <c r="AP1516" s="29">
        <v>125</v>
      </c>
    </row>
    <row r="1517" spans="1:42" x14ac:dyDescent="0.35">
      <c r="A1517" s="252">
        <v>45082</v>
      </c>
      <c r="B1517" s="55">
        <v>0.38465277777777779</v>
      </c>
      <c r="C1517" s="29">
        <v>639</v>
      </c>
      <c r="D1517" s="29">
        <v>0.41599999999999998</v>
      </c>
      <c r="E1517" s="29">
        <v>6.34</v>
      </c>
      <c r="F1517" s="29">
        <v>7.79</v>
      </c>
      <c r="G1517" s="29">
        <v>22.1</v>
      </c>
      <c r="K1517" s="257">
        <v>195</v>
      </c>
      <c r="AO1517" s="29">
        <v>235</v>
      </c>
      <c r="AP1517" s="29">
        <v>125</v>
      </c>
    </row>
    <row r="1518" spans="1:42" x14ac:dyDescent="0.35">
      <c r="A1518" s="252">
        <v>45085</v>
      </c>
      <c r="B1518" s="55">
        <v>0.3966898148148148</v>
      </c>
      <c r="C1518" s="29">
        <v>635</v>
      </c>
      <c r="D1518" s="29">
        <v>0.41599999999999998</v>
      </c>
      <c r="E1518" s="29">
        <v>6.25</v>
      </c>
      <c r="F1518" s="29">
        <v>7.71</v>
      </c>
      <c r="G1518" s="29">
        <v>20.399999999999999</v>
      </c>
      <c r="K1518" s="257">
        <v>554</v>
      </c>
      <c r="AO1518" s="29">
        <v>235</v>
      </c>
      <c r="AP1518" s="29">
        <v>125</v>
      </c>
    </row>
    <row r="1519" spans="1:42" x14ac:dyDescent="0.35">
      <c r="A1519" s="252">
        <v>45091</v>
      </c>
      <c r="B1519" s="55">
        <v>0.41976851851851849</v>
      </c>
      <c r="C1519" s="29">
        <v>574</v>
      </c>
      <c r="D1519" s="29">
        <v>0.3705</v>
      </c>
      <c r="E1519" s="29">
        <v>6.44</v>
      </c>
      <c r="F1519" s="29">
        <v>7.75</v>
      </c>
      <c r="G1519" s="29">
        <v>18.399999999999999</v>
      </c>
      <c r="K1519" s="257">
        <v>441</v>
      </c>
      <c r="AO1519" s="29">
        <v>235</v>
      </c>
      <c r="AP1519" s="29">
        <v>125</v>
      </c>
    </row>
    <row r="1520" spans="1:42" x14ac:dyDescent="0.35">
      <c r="A1520" s="252">
        <v>45097</v>
      </c>
      <c r="B1520" s="52">
        <v>0.45023148148148145</v>
      </c>
      <c r="C1520" s="29">
        <v>13.8</v>
      </c>
      <c r="D1520" s="29">
        <v>8.9999999999999993E-3</v>
      </c>
      <c r="E1520" s="29">
        <v>7.39</v>
      </c>
      <c r="F1520" s="29">
        <v>7.77</v>
      </c>
      <c r="G1520" s="29">
        <v>21.9</v>
      </c>
      <c r="K1520" s="257">
        <v>336</v>
      </c>
      <c r="AO1520" s="29">
        <v>235</v>
      </c>
      <c r="AP1520" s="29">
        <v>125</v>
      </c>
    </row>
    <row r="1521" spans="1:42" x14ac:dyDescent="0.35">
      <c r="A1521" s="252">
        <v>45105</v>
      </c>
      <c r="B1521" s="55">
        <v>0.37664351851851857</v>
      </c>
      <c r="C1521" s="29">
        <v>343.4</v>
      </c>
      <c r="D1521" s="29">
        <v>0.22289999999999999</v>
      </c>
      <c r="E1521" s="29">
        <v>6.88</v>
      </c>
      <c r="F1521" s="29">
        <v>7.71</v>
      </c>
      <c r="G1521" s="29">
        <v>21.4</v>
      </c>
      <c r="K1521" s="257">
        <v>155</v>
      </c>
      <c r="L1521" s="45">
        <f>AVERAGE(K1517:K1521)</f>
        <v>336.2</v>
      </c>
      <c r="M1521" s="46">
        <f>GEOMEAN(K1517:K1521)</f>
        <v>301.2525891714908</v>
      </c>
      <c r="N1521" s="47" t="s">
        <v>291</v>
      </c>
      <c r="AO1521" s="29">
        <v>235</v>
      </c>
      <c r="AP1521" s="29">
        <v>125</v>
      </c>
    </row>
    <row r="1522" spans="1:42" x14ac:dyDescent="0.35">
      <c r="A1522" s="252">
        <v>45110</v>
      </c>
      <c r="B1522" s="55">
        <v>0.38337962962962963</v>
      </c>
      <c r="C1522" s="29">
        <v>549</v>
      </c>
      <c r="D1522" s="29">
        <v>0.35749999999999998</v>
      </c>
      <c r="E1522" s="29">
        <v>4.62</v>
      </c>
      <c r="F1522" s="29">
        <v>7.74</v>
      </c>
      <c r="G1522" s="29">
        <v>24.9</v>
      </c>
      <c r="K1522" s="257">
        <v>3654</v>
      </c>
      <c r="AO1522" s="29">
        <v>235</v>
      </c>
      <c r="AP1522" s="29">
        <v>125</v>
      </c>
    </row>
    <row r="1523" spans="1:42" x14ac:dyDescent="0.35">
      <c r="A1523" s="252">
        <v>45118</v>
      </c>
      <c r="B1523" s="52">
        <v>0.4244560185185185</v>
      </c>
      <c r="C1523" s="29">
        <v>521</v>
      </c>
      <c r="D1523" s="29">
        <v>0.33800000000000002</v>
      </c>
      <c r="E1523" s="29">
        <v>6.69</v>
      </c>
      <c r="F1523" s="29">
        <v>7.73</v>
      </c>
      <c r="G1523" s="29">
        <v>23.5</v>
      </c>
      <c r="K1523" s="257">
        <v>1333</v>
      </c>
      <c r="AO1523" s="29">
        <v>235</v>
      </c>
      <c r="AP1523" s="29">
        <v>125</v>
      </c>
    </row>
    <row r="1524" spans="1:42" x14ac:dyDescent="0.35">
      <c r="A1524" s="252">
        <v>45127</v>
      </c>
      <c r="B1524" s="258">
        <v>0.50730324074074074</v>
      </c>
      <c r="C1524" s="29">
        <v>497</v>
      </c>
      <c r="D1524" s="29">
        <v>0.32500000000000001</v>
      </c>
      <c r="E1524" s="29">
        <v>7.18</v>
      </c>
      <c r="F1524" s="29">
        <v>7.65</v>
      </c>
      <c r="G1524" s="29">
        <v>26</v>
      </c>
      <c r="K1524" s="257">
        <v>2014</v>
      </c>
      <c r="AO1524" s="29">
        <v>235</v>
      </c>
      <c r="AP1524" s="29">
        <v>125</v>
      </c>
    </row>
    <row r="1525" spans="1:42" x14ac:dyDescent="0.35">
      <c r="A1525" s="252">
        <v>45133</v>
      </c>
      <c r="B1525" s="55">
        <v>0.41495370370370371</v>
      </c>
      <c r="C1525" s="29">
        <v>534</v>
      </c>
      <c r="D1525" s="29">
        <v>0.34449999999999997</v>
      </c>
      <c r="E1525" s="29">
        <v>6.67</v>
      </c>
      <c r="F1525" s="29">
        <v>7.74</v>
      </c>
      <c r="G1525" s="29">
        <v>25.7</v>
      </c>
      <c r="K1525" s="257">
        <v>670</v>
      </c>
      <c r="AO1525" s="29">
        <v>235</v>
      </c>
      <c r="AP1525" s="29">
        <v>125</v>
      </c>
    </row>
    <row r="1526" spans="1:42" x14ac:dyDescent="0.35">
      <c r="A1526" s="252">
        <v>45138</v>
      </c>
      <c r="B1526" s="55">
        <v>0.42443287037037036</v>
      </c>
      <c r="C1526" s="29">
        <v>542</v>
      </c>
      <c r="D1526" s="29">
        <v>0.35099999999999998</v>
      </c>
      <c r="E1526" s="29">
        <v>5.39</v>
      </c>
      <c r="F1526" s="29">
        <v>7.55</v>
      </c>
      <c r="G1526" s="29">
        <v>24.3</v>
      </c>
      <c r="K1526" s="257">
        <v>776</v>
      </c>
      <c r="L1526" s="45">
        <f>AVERAGE(K1522:K1526)</f>
        <v>1689.4</v>
      </c>
      <c r="M1526" s="46">
        <f>GEOMEAN(K1522:K1526)</f>
        <v>1385.2205843141664</v>
      </c>
      <c r="N1526" s="47" t="s">
        <v>293</v>
      </c>
      <c r="O1526" s="257">
        <v>2.9</v>
      </c>
      <c r="P1526" s="257">
        <v>68.5</v>
      </c>
      <c r="Q1526" s="39" t="s">
        <v>115</v>
      </c>
      <c r="R1526" s="39" t="s">
        <v>115</v>
      </c>
      <c r="S1526" s="39" t="s">
        <v>115</v>
      </c>
      <c r="T1526" s="39" t="s">
        <v>115</v>
      </c>
      <c r="U1526" s="39" t="s">
        <v>115</v>
      </c>
      <c r="V1526" s="39" t="s">
        <v>115</v>
      </c>
      <c r="W1526" s="39" t="s">
        <v>115</v>
      </c>
      <c r="X1526" s="257">
        <v>47.3</v>
      </c>
      <c r="Y1526" s="39" t="s">
        <v>115</v>
      </c>
      <c r="Z1526" s="39" t="s">
        <v>115</v>
      </c>
      <c r="AA1526" s="39" t="s">
        <v>115</v>
      </c>
      <c r="AB1526" s="264">
        <v>27.9</v>
      </c>
      <c r="AC1526" s="39" t="s">
        <v>115</v>
      </c>
      <c r="AD1526" s="257">
        <v>210</v>
      </c>
      <c r="AE1526" s="39" t="s">
        <v>115</v>
      </c>
      <c r="AF1526" s="257">
        <v>306</v>
      </c>
      <c r="AG1526" s="257">
        <v>54.3</v>
      </c>
      <c r="AH1526" s="257">
        <v>21600</v>
      </c>
      <c r="AI1526" s="257">
        <v>48500</v>
      </c>
      <c r="AJ1526" s="257">
        <v>3.5</v>
      </c>
      <c r="AK1526" s="39" t="s">
        <v>115</v>
      </c>
      <c r="AL1526" s="39" t="s">
        <v>115</v>
      </c>
      <c r="AO1526" s="29">
        <v>235</v>
      </c>
      <c r="AP1526" s="29">
        <v>125</v>
      </c>
    </row>
    <row r="1527" spans="1:42" x14ac:dyDescent="0.35">
      <c r="A1527" s="252">
        <v>45145</v>
      </c>
      <c r="B1527" s="52">
        <v>0.43146990740740737</v>
      </c>
      <c r="C1527" s="29">
        <v>0.56000000000000005</v>
      </c>
      <c r="D1527" s="29">
        <v>0.377</v>
      </c>
      <c r="E1527" s="29">
        <v>4.6900000000000004</v>
      </c>
      <c r="F1527" s="29">
        <v>7.8</v>
      </c>
      <c r="G1527" s="29">
        <v>22.9</v>
      </c>
      <c r="K1527" s="257">
        <v>24192</v>
      </c>
      <c r="AO1527" s="29">
        <v>235</v>
      </c>
      <c r="AP1527" s="29">
        <v>125</v>
      </c>
    </row>
    <row r="1528" spans="1:42" x14ac:dyDescent="0.35">
      <c r="A1528" s="252">
        <v>45148</v>
      </c>
      <c r="B1528" s="52">
        <v>0.43140046296296292</v>
      </c>
      <c r="C1528" s="29">
        <v>0.35499999999999998</v>
      </c>
      <c r="D1528" s="29">
        <v>0.2412</v>
      </c>
      <c r="E1528" s="29">
        <v>7.79</v>
      </c>
      <c r="F1528" s="29">
        <v>7.79</v>
      </c>
      <c r="G1528" s="29">
        <v>22.8</v>
      </c>
      <c r="K1528" s="257">
        <v>4352</v>
      </c>
      <c r="AO1528" s="29">
        <v>235</v>
      </c>
      <c r="AP1528" s="29">
        <v>125</v>
      </c>
    </row>
    <row r="1529" spans="1:42" x14ac:dyDescent="0.35">
      <c r="A1529" s="252">
        <v>45154</v>
      </c>
      <c r="B1529" s="55">
        <v>0.41372685185185182</v>
      </c>
      <c r="C1529" s="29">
        <v>479</v>
      </c>
      <c r="D1529" s="29">
        <v>0.31140000000000001</v>
      </c>
      <c r="E1529" s="29">
        <v>8.17</v>
      </c>
      <c r="F1529" s="29">
        <v>8.2100000000000009</v>
      </c>
      <c r="G1529" s="29">
        <v>23.5</v>
      </c>
      <c r="K1529" s="257">
        <v>691</v>
      </c>
      <c r="AO1529" s="29">
        <v>235</v>
      </c>
      <c r="AP1529" s="29">
        <v>125</v>
      </c>
    </row>
    <row r="1530" spans="1:42" x14ac:dyDescent="0.35">
      <c r="A1530" s="252">
        <v>45160</v>
      </c>
      <c r="B1530" s="55">
        <v>0.53643518518518518</v>
      </c>
      <c r="C1530" s="29">
        <v>571</v>
      </c>
      <c r="D1530" s="29">
        <v>0.3705</v>
      </c>
      <c r="E1530" s="29">
        <v>4.92</v>
      </c>
      <c r="F1530" s="29">
        <v>8</v>
      </c>
      <c r="G1530" s="29">
        <v>27.1</v>
      </c>
      <c r="K1530" s="257">
        <v>209</v>
      </c>
      <c r="AO1530" s="29">
        <v>235</v>
      </c>
      <c r="AP1530" s="29">
        <v>125</v>
      </c>
    </row>
    <row r="1531" spans="1:42" x14ac:dyDescent="0.35">
      <c r="A1531" s="252">
        <v>45166</v>
      </c>
      <c r="B1531" s="296">
        <v>0.39305555555555555</v>
      </c>
      <c r="C1531" s="29">
        <v>596</v>
      </c>
      <c r="D1531" s="29">
        <v>0.39</v>
      </c>
      <c r="E1531" s="29">
        <v>4.26</v>
      </c>
      <c r="F1531" s="29">
        <v>7.55</v>
      </c>
      <c r="G1531" s="29">
        <v>22</v>
      </c>
      <c r="K1531" s="257">
        <v>158</v>
      </c>
      <c r="L1531" s="45">
        <f>AVERAGE(K1527:K1531)</f>
        <v>5920.4</v>
      </c>
      <c r="M1531" s="46">
        <f>GEOMEAN(K1527:K1531)</f>
        <v>1191.5942975114763</v>
      </c>
      <c r="N1531" s="47" t="s">
        <v>295</v>
      </c>
      <c r="AO1531" s="29">
        <v>235</v>
      </c>
      <c r="AP1531" s="29">
        <v>125</v>
      </c>
    </row>
    <row r="1532" spans="1:42" x14ac:dyDescent="0.35">
      <c r="A1532" s="252">
        <v>45176</v>
      </c>
      <c r="B1532" s="258">
        <v>0.40940972222222222</v>
      </c>
      <c r="C1532" s="29">
        <v>572</v>
      </c>
      <c r="D1532" s="29">
        <v>0.3705</v>
      </c>
      <c r="E1532" s="29">
        <v>6.52</v>
      </c>
      <c r="F1532" s="29">
        <v>7.75</v>
      </c>
      <c r="G1532" s="29">
        <v>22.9</v>
      </c>
      <c r="K1532" s="257">
        <v>134</v>
      </c>
      <c r="AO1532" s="29">
        <v>235</v>
      </c>
      <c r="AP1532" s="29">
        <v>125</v>
      </c>
    </row>
    <row r="1533" spans="1:42" x14ac:dyDescent="0.35">
      <c r="A1533" s="252">
        <v>45181</v>
      </c>
      <c r="B1533" s="258" t="s">
        <v>516</v>
      </c>
      <c r="C1533" s="29">
        <v>593</v>
      </c>
      <c r="D1533" s="29">
        <v>0.38350000000000001</v>
      </c>
      <c r="E1533" s="29">
        <v>5.68</v>
      </c>
      <c r="F1533" s="29">
        <v>7.93</v>
      </c>
      <c r="G1533" s="29">
        <v>22</v>
      </c>
      <c r="K1533" s="257">
        <v>85</v>
      </c>
      <c r="AO1533" s="29">
        <v>235</v>
      </c>
      <c r="AP1533" s="29">
        <v>125</v>
      </c>
    </row>
    <row r="1534" spans="1:42" x14ac:dyDescent="0.35">
      <c r="A1534" s="252">
        <v>45187</v>
      </c>
      <c r="B1534" s="52">
        <v>0.47927083333333331</v>
      </c>
      <c r="C1534" s="29">
        <v>591</v>
      </c>
      <c r="D1534" s="29">
        <v>384.1</v>
      </c>
      <c r="E1534" s="29">
        <v>6.06</v>
      </c>
      <c r="F1534" s="29">
        <v>7.81</v>
      </c>
      <c r="G1534" s="29">
        <v>18.3</v>
      </c>
      <c r="K1534" s="257">
        <v>158</v>
      </c>
      <c r="AO1534" s="29">
        <v>235</v>
      </c>
      <c r="AP1534" s="29">
        <v>125</v>
      </c>
    </row>
    <row r="1535" spans="1:42" x14ac:dyDescent="0.35">
      <c r="A1535" s="252">
        <v>45190</v>
      </c>
      <c r="B1535" s="52">
        <v>0.41155092592592596</v>
      </c>
      <c r="C1535" s="29">
        <v>588</v>
      </c>
      <c r="D1535" s="29">
        <v>0.38350000000000001</v>
      </c>
      <c r="E1535" s="29">
        <v>5.95</v>
      </c>
      <c r="F1535" s="29">
        <v>7.86</v>
      </c>
      <c r="G1535" s="29">
        <v>20.399999999999999</v>
      </c>
      <c r="K1535" s="257">
        <v>134</v>
      </c>
      <c r="AO1535" s="29">
        <v>235</v>
      </c>
      <c r="AP1535" s="29">
        <v>125</v>
      </c>
    </row>
    <row r="1536" spans="1:42" x14ac:dyDescent="0.35">
      <c r="A1536" s="252">
        <v>45196</v>
      </c>
      <c r="B1536" s="52">
        <v>0.38130787037037034</v>
      </c>
      <c r="C1536" s="29">
        <v>554</v>
      </c>
      <c r="D1536" s="29">
        <v>0.35749999999999998</v>
      </c>
      <c r="E1536" s="29">
        <v>6.82</v>
      </c>
      <c r="F1536" s="29">
        <v>7.9</v>
      </c>
      <c r="G1536" s="29">
        <v>21</v>
      </c>
      <c r="K1536" s="257">
        <v>14136</v>
      </c>
      <c r="L1536" s="45">
        <f>AVERAGE(K1532:K1536)</f>
        <v>2929.4</v>
      </c>
      <c r="M1536" s="46">
        <f>GEOMEAN(K1532:K1536)</f>
        <v>321.01285873228449</v>
      </c>
      <c r="N1536" s="47" t="s">
        <v>296</v>
      </c>
      <c r="AO1536" s="29">
        <v>235</v>
      </c>
      <c r="AP1536" s="29">
        <v>125</v>
      </c>
    </row>
    <row r="1537" spans="1:42" x14ac:dyDescent="0.35">
      <c r="A1537" s="252">
        <v>45202</v>
      </c>
      <c r="B1537" s="55">
        <v>0.47759259259259257</v>
      </c>
      <c r="C1537" s="29">
        <v>616</v>
      </c>
      <c r="D1537" s="29">
        <v>0.40300000000000002</v>
      </c>
      <c r="E1537" s="29">
        <v>7.43</v>
      </c>
      <c r="F1537" s="29">
        <v>7.57</v>
      </c>
      <c r="G1537" s="29">
        <v>19.7</v>
      </c>
      <c r="K1537" s="257">
        <v>118</v>
      </c>
      <c r="AO1537" s="29">
        <v>235</v>
      </c>
      <c r="AP1537" s="29">
        <v>125</v>
      </c>
    </row>
    <row r="1538" spans="1:42" x14ac:dyDescent="0.35">
      <c r="A1538" s="252">
        <v>45210</v>
      </c>
      <c r="B1538" s="55">
        <v>0.40418981481481481</v>
      </c>
      <c r="C1538" s="29">
        <v>608</v>
      </c>
      <c r="D1538" s="29">
        <v>0.3952</v>
      </c>
      <c r="E1538" s="29">
        <v>12.39</v>
      </c>
      <c r="F1538" s="29">
        <v>7.58</v>
      </c>
      <c r="G1538" s="29">
        <v>12.9</v>
      </c>
      <c r="K1538" s="257">
        <v>269</v>
      </c>
      <c r="AO1538" s="29">
        <v>235</v>
      </c>
      <c r="AP1538" s="29">
        <v>125</v>
      </c>
    </row>
    <row r="1539" spans="1:42" x14ac:dyDescent="0.35">
      <c r="A1539" s="248">
        <v>45222</v>
      </c>
      <c r="B1539" s="52">
        <v>0.45827546296296301</v>
      </c>
      <c r="C1539" s="29">
        <v>348.8</v>
      </c>
      <c r="D1539" s="29">
        <v>0.22670000000000001</v>
      </c>
      <c r="E1539" s="29">
        <v>8.98</v>
      </c>
      <c r="F1539" s="29">
        <v>7.71</v>
      </c>
      <c r="G1539" s="29">
        <v>11.8</v>
      </c>
      <c r="H1539" s="48"/>
      <c r="I1539" s="29" t="s">
        <v>254</v>
      </c>
      <c r="J1539" s="48"/>
      <c r="K1539" s="48">
        <v>41</v>
      </c>
      <c r="AO1539" s="29">
        <v>235</v>
      </c>
      <c r="AP1539" s="29">
        <v>125</v>
      </c>
    </row>
    <row r="1540" spans="1:42" x14ac:dyDescent="0.35">
      <c r="A1540" s="248">
        <v>45224</v>
      </c>
      <c r="B1540" s="55">
        <v>0.4508564814814815</v>
      </c>
      <c r="C1540" s="29">
        <v>614</v>
      </c>
      <c r="D1540" s="29">
        <v>0.39910000000000001</v>
      </c>
      <c r="E1540" s="29">
        <v>9.69</v>
      </c>
      <c r="F1540" s="29">
        <v>7.71</v>
      </c>
      <c r="G1540" s="29">
        <v>14.2</v>
      </c>
      <c r="H1540" s="29">
        <v>764.8</v>
      </c>
      <c r="I1540" s="29" t="s">
        <v>254</v>
      </c>
      <c r="J1540" s="29"/>
      <c r="K1540" s="257">
        <v>97</v>
      </c>
      <c r="AO1540" s="29">
        <v>235</v>
      </c>
      <c r="AP1540" s="29">
        <v>125</v>
      </c>
    </row>
    <row r="1541" spans="1:42" x14ac:dyDescent="0.35">
      <c r="A1541" s="252">
        <v>45230</v>
      </c>
      <c r="B1541" s="58">
        <v>0.40333333333333332</v>
      </c>
      <c r="C1541" s="29">
        <v>560</v>
      </c>
      <c r="D1541" s="29">
        <v>0.36399999999999999</v>
      </c>
      <c r="E1541" s="29">
        <v>23.07</v>
      </c>
      <c r="F1541" s="29">
        <v>7.45</v>
      </c>
      <c r="G1541" s="29">
        <v>9.8000000000000007</v>
      </c>
      <c r="K1541" s="257">
        <v>238</v>
      </c>
      <c r="L1541" s="45">
        <f>AVERAGE(K1537:K1541)</f>
        <v>152.6</v>
      </c>
      <c r="M1541" s="46">
        <f>GEOMEAN(K1537:K1541)</f>
        <v>124.61013515638552</v>
      </c>
      <c r="N1541" s="47" t="s">
        <v>298</v>
      </c>
      <c r="AO1541" s="29">
        <v>235</v>
      </c>
      <c r="AP1541" s="29">
        <v>125</v>
      </c>
    </row>
    <row r="1542" spans="1:42" x14ac:dyDescent="0.35">
      <c r="A1542" s="252">
        <v>45238</v>
      </c>
      <c r="B1542" s="58">
        <v>0.51431712962962961</v>
      </c>
      <c r="C1542" s="29">
        <v>646</v>
      </c>
      <c r="D1542" s="29">
        <v>0.41970000000000002</v>
      </c>
      <c r="E1542" s="29">
        <v>8.7799999999999994</v>
      </c>
      <c r="F1542" s="29">
        <v>7.64</v>
      </c>
      <c r="G1542" s="29">
        <v>12.8</v>
      </c>
      <c r="K1542" s="257">
        <v>84</v>
      </c>
      <c r="AO1542" s="29">
        <v>235</v>
      </c>
      <c r="AP1542" s="29">
        <v>125</v>
      </c>
    </row>
    <row r="1543" spans="1:42" x14ac:dyDescent="0.35">
      <c r="A1543" s="252">
        <v>45243</v>
      </c>
      <c r="B1543" s="55">
        <v>0.40116898148148145</v>
      </c>
      <c r="C1543" s="29">
        <v>645</v>
      </c>
      <c r="D1543" s="29">
        <v>0.41930000000000001</v>
      </c>
      <c r="E1543" s="29">
        <v>12.46</v>
      </c>
      <c r="F1543" s="29">
        <v>7.48</v>
      </c>
      <c r="G1543" s="29">
        <v>9.3000000000000007</v>
      </c>
      <c r="K1543" s="257">
        <v>529</v>
      </c>
    </row>
    <row r="1544" spans="1:42" x14ac:dyDescent="0.35">
      <c r="A1544" s="252">
        <v>45246</v>
      </c>
      <c r="B1544" s="52">
        <v>6.1192129629629631E-2</v>
      </c>
      <c r="C1544" s="29">
        <v>339.4</v>
      </c>
      <c r="D1544" s="29">
        <v>0.22059999999999999</v>
      </c>
      <c r="E1544" s="29">
        <v>9.83</v>
      </c>
      <c r="F1544" s="29">
        <v>7.69</v>
      </c>
      <c r="G1544" s="29">
        <v>9.3000000000000007</v>
      </c>
      <c r="K1544" s="257">
        <v>20</v>
      </c>
      <c r="AO1544" s="29">
        <v>235</v>
      </c>
      <c r="AP1544" s="29">
        <v>125</v>
      </c>
    </row>
    <row r="1545" spans="1:42" x14ac:dyDescent="0.35">
      <c r="A1545" s="248">
        <v>45250</v>
      </c>
      <c r="B1545" s="52">
        <v>0.42055555555555557</v>
      </c>
      <c r="C1545" s="29">
        <v>660</v>
      </c>
      <c r="D1545" s="29">
        <v>0.42899999999999999</v>
      </c>
      <c r="E1545" s="29">
        <v>10.08</v>
      </c>
      <c r="F1545" s="29">
        <v>7.8</v>
      </c>
      <c r="G1545" s="29">
        <v>9.4</v>
      </c>
      <c r="K1545" s="257">
        <v>97</v>
      </c>
      <c r="O1545" s="39" t="s">
        <v>115</v>
      </c>
      <c r="P1545" s="257">
        <v>76.400000000000006</v>
      </c>
      <c r="Q1545" s="39" t="s">
        <v>115</v>
      </c>
      <c r="R1545" s="39" t="s">
        <v>115</v>
      </c>
      <c r="S1545" s="39" t="s">
        <v>115</v>
      </c>
      <c r="T1545" s="39" t="s">
        <v>115</v>
      </c>
      <c r="U1545" s="39" t="s">
        <v>115</v>
      </c>
      <c r="V1545" s="39" t="s">
        <v>115</v>
      </c>
      <c r="W1545" s="39" t="s">
        <v>115</v>
      </c>
      <c r="X1545" s="257">
        <v>59.7</v>
      </c>
      <c r="Y1545" s="39" t="s">
        <v>115</v>
      </c>
      <c r="Z1545" s="39" t="s">
        <v>115</v>
      </c>
      <c r="AA1545" s="39" t="s">
        <v>115</v>
      </c>
      <c r="AB1545" s="264">
        <v>35.9</v>
      </c>
      <c r="AC1545" s="39" t="s">
        <v>115</v>
      </c>
      <c r="AD1545" s="257">
        <v>261</v>
      </c>
      <c r="AE1545" s="39" t="s">
        <v>115</v>
      </c>
      <c r="AF1545" s="257">
        <v>219</v>
      </c>
      <c r="AG1545" s="257">
        <v>33.6</v>
      </c>
      <c r="AH1545" s="257">
        <v>25500</v>
      </c>
      <c r="AI1545" s="257">
        <v>62600</v>
      </c>
      <c r="AJ1545" s="39">
        <v>4.0999999999999996</v>
      </c>
      <c r="AK1545" s="39" t="s">
        <v>115</v>
      </c>
      <c r="AL1545" s="39" t="s">
        <v>115</v>
      </c>
      <c r="AO1545" s="29">
        <v>235</v>
      </c>
      <c r="AP1545" s="29">
        <v>125</v>
      </c>
    </row>
    <row r="1546" spans="1:42" x14ac:dyDescent="0.35">
      <c r="A1546" s="248">
        <v>45260</v>
      </c>
      <c r="B1546" s="58">
        <v>0.41623842592592591</v>
      </c>
      <c r="C1546" s="29">
        <v>652</v>
      </c>
      <c r="D1546" s="29">
        <v>0.42399999999999999</v>
      </c>
      <c r="E1546" s="29">
        <v>12.25</v>
      </c>
      <c r="F1546" s="29">
        <v>7.84</v>
      </c>
      <c r="G1546" s="29">
        <v>4.5</v>
      </c>
      <c r="K1546" s="257">
        <v>41</v>
      </c>
      <c r="L1546" s="45">
        <f>AVERAGE(K1542:K1546)</f>
        <v>154.19999999999999</v>
      </c>
      <c r="M1546" s="46">
        <f>GEOMEAN(K1542:K1546)</f>
        <v>81.22021016794659</v>
      </c>
      <c r="N1546" s="47" t="s">
        <v>299</v>
      </c>
      <c r="AO1546" s="29">
        <v>235</v>
      </c>
      <c r="AP1546" s="29">
        <v>125</v>
      </c>
    </row>
    <row r="1547" spans="1:42" x14ac:dyDescent="0.35">
      <c r="A1547" s="248">
        <v>45264</v>
      </c>
      <c r="B1547" s="259">
        <v>0.45140046296296293</v>
      </c>
      <c r="C1547" s="29">
        <v>652</v>
      </c>
      <c r="D1547" s="29">
        <v>0.42399999999999999</v>
      </c>
      <c r="E1547" s="29">
        <v>9.81</v>
      </c>
      <c r="F1547" s="29">
        <v>8.09</v>
      </c>
      <c r="G1547" s="29">
        <v>7.4</v>
      </c>
      <c r="K1547" s="257">
        <v>10</v>
      </c>
      <c r="AO1547" s="29">
        <v>235</v>
      </c>
      <c r="AP1547" s="29">
        <v>125</v>
      </c>
    </row>
    <row r="1548" spans="1:42" x14ac:dyDescent="0.35">
      <c r="A1548" s="248">
        <v>45267</v>
      </c>
      <c r="B1548" s="52">
        <v>0.42908564814814815</v>
      </c>
      <c r="C1548" s="29">
        <v>660</v>
      </c>
      <c r="D1548" s="29">
        <v>0.42880000000000001</v>
      </c>
      <c r="E1548" s="29">
        <v>11.1</v>
      </c>
      <c r="F1548" s="29">
        <v>7.85</v>
      </c>
      <c r="G1548" s="29">
        <v>5.6</v>
      </c>
      <c r="K1548" s="257">
        <v>10</v>
      </c>
      <c r="AO1548" s="29">
        <v>235</v>
      </c>
      <c r="AP1548" s="29">
        <v>125</v>
      </c>
    </row>
    <row r="1549" spans="1:42" x14ac:dyDescent="0.35">
      <c r="A1549" s="248">
        <v>45279</v>
      </c>
      <c r="B1549" s="52">
        <v>0.42583333333333334</v>
      </c>
      <c r="C1549" s="29">
        <v>604</v>
      </c>
      <c r="D1549" s="29">
        <v>0.39240000000000003</v>
      </c>
      <c r="E1549" s="29">
        <v>13.06</v>
      </c>
      <c r="F1549" s="29">
        <v>7.97</v>
      </c>
      <c r="G1549" s="29">
        <v>3.5</v>
      </c>
      <c r="K1549" s="257">
        <v>52</v>
      </c>
      <c r="AO1549" s="29">
        <v>235</v>
      </c>
      <c r="AP1549" s="29">
        <v>125</v>
      </c>
    </row>
    <row r="1550" spans="1:42" x14ac:dyDescent="0.35">
      <c r="A1550" s="248">
        <v>45281</v>
      </c>
      <c r="B1550" s="52">
        <v>0.50259259259259259</v>
      </c>
      <c r="C1550" s="29">
        <v>668</v>
      </c>
      <c r="D1550" s="29">
        <v>0.43430000000000002</v>
      </c>
      <c r="E1550" s="29">
        <v>20.22</v>
      </c>
      <c r="F1550" s="29">
        <v>7.44</v>
      </c>
      <c r="G1550" s="29">
        <v>4.8</v>
      </c>
      <c r="H1550" s="29">
        <v>754.3</v>
      </c>
      <c r="AO1550" s="29">
        <v>235</v>
      </c>
      <c r="AP1550" s="29">
        <v>125</v>
      </c>
    </row>
    <row r="1551" spans="1:42" x14ac:dyDescent="0.35">
      <c r="A1551" s="248">
        <v>45288</v>
      </c>
      <c r="B1551" s="58">
        <v>0.43747685185185187</v>
      </c>
      <c r="C1551" s="29">
        <v>644</v>
      </c>
      <c r="D1551" s="29">
        <v>0.41830000000000001</v>
      </c>
      <c r="E1551" s="29">
        <v>11.27</v>
      </c>
      <c r="F1551" s="29">
        <v>7.69</v>
      </c>
      <c r="G1551" s="29">
        <v>7.5</v>
      </c>
      <c r="H1551" s="29">
        <v>739.9</v>
      </c>
      <c r="I1551" s="29" t="s">
        <v>254</v>
      </c>
      <c r="J1551" s="48"/>
      <c r="K1551" s="257">
        <v>52</v>
      </c>
      <c r="L1551" s="45">
        <f>AVERAGE(K1547:K1551)</f>
        <v>31</v>
      </c>
      <c r="M1551" s="46">
        <f>GEOMEAN(K1547:K1551)</f>
        <v>22.803508501982758</v>
      </c>
      <c r="N1551" s="47" t="s">
        <v>300</v>
      </c>
      <c r="AO1551" s="29">
        <v>235</v>
      </c>
      <c r="AP1551" s="29">
        <v>125</v>
      </c>
    </row>
    <row r="1552" spans="1:42" x14ac:dyDescent="0.35">
      <c r="A1552" s="252"/>
      <c r="B1552" s="52"/>
      <c r="C1552" s="29"/>
      <c r="D1552" s="29"/>
      <c r="E1552" s="29"/>
      <c r="F1552" s="29"/>
      <c r="G1552" s="29"/>
      <c r="H1552" s="29">
        <v>740.6</v>
      </c>
      <c r="I1552" s="29" t="s">
        <v>255</v>
      </c>
      <c r="J1552" s="48"/>
      <c r="AO1552" s="29">
        <v>235</v>
      </c>
      <c r="AP1552" s="29">
        <v>125</v>
      </c>
    </row>
    <row r="1553" spans="1:42" x14ac:dyDescent="0.35">
      <c r="A1553" s="252"/>
      <c r="B1553" s="52"/>
      <c r="C1553" s="29"/>
      <c r="D1553" s="29"/>
      <c r="E1553" s="29"/>
      <c r="F1553" s="29"/>
      <c r="G1553" s="29"/>
      <c r="H1553" s="29">
        <v>740.9</v>
      </c>
      <c r="I1553" s="29" t="s">
        <v>256</v>
      </c>
      <c r="J1553" s="48"/>
      <c r="AO1553" s="29">
        <v>235</v>
      </c>
      <c r="AP1553" s="29">
        <v>125</v>
      </c>
    </row>
    <row r="1554" spans="1:42" x14ac:dyDescent="0.35">
      <c r="A1554" s="252"/>
      <c r="B1554" s="58"/>
      <c r="C1554" s="29"/>
      <c r="D1554" s="29"/>
      <c r="E1554" s="29"/>
      <c r="F1554" s="29"/>
      <c r="G1554" s="29"/>
      <c r="H1554" s="29">
        <v>741.2</v>
      </c>
      <c r="I1554" s="29" t="s">
        <v>258</v>
      </c>
      <c r="J1554" s="48"/>
      <c r="AO1554" s="29">
        <v>235</v>
      </c>
      <c r="AP1554" s="29">
        <v>125</v>
      </c>
    </row>
    <row r="1555" spans="1:42" x14ac:dyDescent="0.35">
      <c r="A1555" s="252"/>
      <c r="B1555" s="55"/>
      <c r="C1555" s="29"/>
      <c r="D1555" s="29"/>
      <c r="E1555" s="29"/>
      <c r="F1555" s="29"/>
      <c r="G1555" s="29"/>
      <c r="H1555" s="29">
        <v>741.3</v>
      </c>
      <c r="I1555" s="29" t="s">
        <v>260</v>
      </c>
      <c r="J1555" s="48"/>
      <c r="AO1555" s="29">
        <v>235</v>
      </c>
      <c r="AP1555" s="29">
        <v>125</v>
      </c>
    </row>
    <row r="1556" spans="1:42" x14ac:dyDescent="0.35">
      <c r="AO1556" s="29">
        <v>235</v>
      </c>
      <c r="AP1556" s="29">
        <v>125</v>
      </c>
    </row>
    <row r="1557" spans="1:42" x14ac:dyDescent="0.35">
      <c r="AO1557" s="29">
        <v>235</v>
      </c>
      <c r="AP1557" s="29">
        <v>125</v>
      </c>
    </row>
    <row r="1558" spans="1:42" x14ac:dyDescent="0.35">
      <c r="AO1558" s="29">
        <v>235</v>
      </c>
      <c r="AP1558" s="29">
        <v>125</v>
      </c>
    </row>
    <row r="1559" spans="1:42" x14ac:dyDescent="0.35">
      <c r="AO1559" s="29">
        <v>235</v>
      </c>
      <c r="AP1559" s="29">
        <v>125</v>
      </c>
    </row>
    <row r="1560" spans="1:42" x14ac:dyDescent="0.35">
      <c r="A1560" s="252"/>
      <c r="B1560" s="52"/>
      <c r="C1560" s="29"/>
      <c r="D1560" s="29"/>
      <c r="E1560" s="29"/>
      <c r="F1560" s="29"/>
      <c r="G1560" s="29"/>
      <c r="AO1560" s="29">
        <v>235</v>
      </c>
      <c r="AP1560" s="29">
        <v>125</v>
      </c>
    </row>
    <row r="1561" spans="1:42" x14ac:dyDescent="0.35">
      <c r="A1561" s="252"/>
      <c r="B1561" s="52"/>
      <c r="C1561" s="29"/>
      <c r="D1561" s="29"/>
      <c r="E1561" s="29"/>
      <c r="F1561" s="29"/>
      <c r="G1561" s="29"/>
      <c r="AO1561" s="29">
        <v>235</v>
      </c>
      <c r="AP1561" s="29">
        <v>125</v>
      </c>
    </row>
    <row r="1562" spans="1:42" x14ac:dyDescent="0.35">
      <c r="A1562" s="252"/>
      <c r="B1562" s="52"/>
      <c r="C1562" s="29"/>
      <c r="D1562" s="29"/>
      <c r="E1562" s="29"/>
      <c r="F1562" s="29"/>
      <c r="G1562" s="29"/>
      <c r="AO1562" s="29">
        <v>235</v>
      </c>
      <c r="AP1562" s="29">
        <v>125</v>
      </c>
    </row>
    <row r="1563" spans="1:42" x14ac:dyDescent="0.35">
      <c r="AO1563" s="29">
        <v>235</v>
      </c>
      <c r="AP1563" s="29">
        <v>125</v>
      </c>
    </row>
    <row r="1564" spans="1:42" x14ac:dyDescent="0.35">
      <c r="AO1564" s="29">
        <v>235</v>
      </c>
      <c r="AP1564" s="29">
        <v>125</v>
      </c>
    </row>
    <row r="1565" spans="1:42" x14ac:dyDescent="0.35">
      <c r="AO1565" s="29">
        <v>235</v>
      </c>
      <c r="AP1565" s="29">
        <v>125</v>
      </c>
    </row>
    <row r="1566" spans="1:42" x14ac:dyDescent="0.35">
      <c r="AO1566" s="29">
        <v>235</v>
      </c>
      <c r="AP1566" s="29">
        <v>125</v>
      </c>
    </row>
    <row r="1567" spans="1:42" x14ac:dyDescent="0.35">
      <c r="AO1567" s="29">
        <v>235</v>
      </c>
      <c r="AP1567" s="29">
        <v>125</v>
      </c>
    </row>
    <row r="1568" spans="1:42" x14ac:dyDescent="0.35">
      <c r="AO1568" s="29">
        <v>235</v>
      </c>
      <c r="AP1568" s="29">
        <v>125</v>
      </c>
    </row>
    <row r="1569" spans="41:42" x14ac:dyDescent="0.35">
      <c r="AO1569" s="29">
        <v>235</v>
      </c>
      <c r="AP1569" s="29">
        <v>125</v>
      </c>
    </row>
    <row r="1570" spans="41:42" x14ac:dyDescent="0.35">
      <c r="AO1570" s="29">
        <v>235</v>
      </c>
      <c r="AP1570" s="29">
        <v>125</v>
      </c>
    </row>
    <row r="1571" spans="41:42" x14ac:dyDescent="0.35">
      <c r="AO1571" s="29">
        <v>235</v>
      </c>
      <c r="AP1571" s="29">
        <v>125</v>
      </c>
    </row>
    <row r="1572" spans="41:42" x14ac:dyDescent="0.35">
      <c r="AO1572" s="29">
        <v>235</v>
      </c>
      <c r="AP1572" s="29">
        <v>125</v>
      </c>
    </row>
    <row r="1573" spans="41:42" x14ac:dyDescent="0.35">
      <c r="AO1573" s="29">
        <v>235</v>
      </c>
      <c r="AP1573" s="29">
        <v>125</v>
      </c>
    </row>
    <row r="1574" spans="41:42" x14ac:dyDescent="0.35">
      <c r="AO1574" s="29">
        <v>235</v>
      </c>
      <c r="AP1574" s="29">
        <v>125</v>
      </c>
    </row>
    <row r="1575" spans="41:42" x14ac:dyDescent="0.35">
      <c r="AO1575" s="29">
        <v>235</v>
      </c>
      <c r="AP1575" s="29">
        <v>125</v>
      </c>
    </row>
    <row r="1576" spans="41:42" x14ac:dyDescent="0.35">
      <c r="AO1576" s="29">
        <v>235</v>
      </c>
      <c r="AP1576" s="29">
        <v>125</v>
      </c>
    </row>
    <row r="1577" spans="41:42" x14ac:dyDescent="0.35">
      <c r="AO1577" s="29">
        <v>235</v>
      </c>
      <c r="AP1577" s="29">
        <v>125</v>
      </c>
    </row>
    <row r="1578" spans="41:42" x14ac:dyDescent="0.35">
      <c r="AO1578" s="29">
        <v>235</v>
      </c>
      <c r="AP1578" s="29">
        <v>125</v>
      </c>
    </row>
    <row r="1579" spans="41:42" x14ac:dyDescent="0.35">
      <c r="AO1579" s="29">
        <v>235</v>
      </c>
      <c r="AP1579" s="29">
        <v>125</v>
      </c>
    </row>
    <row r="1580" spans="41:42" x14ac:dyDescent="0.35">
      <c r="AO1580" s="29">
        <v>235</v>
      </c>
      <c r="AP1580" s="29">
        <v>125</v>
      </c>
    </row>
    <row r="1581" spans="41:42" x14ac:dyDescent="0.35">
      <c r="AO1581" s="29">
        <v>235</v>
      </c>
      <c r="AP1581" s="29">
        <v>125</v>
      </c>
    </row>
    <row r="1582" spans="41:42" x14ac:dyDescent="0.35">
      <c r="AO1582" s="29">
        <v>235</v>
      </c>
      <c r="AP1582" s="29">
        <v>125</v>
      </c>
    </row>
    <row r="1583" spans="41:42" x14ac:dyDescent="0.35">
      <c r="AO1583" s="29">
        <v>235</v>
      </c>
      <c r="AP1583" s="29">
        <v>125</v>
      </c>
    </row>
    <row r="1584" spans="41:42" x14ac:dyDescent="0.35">
      <c r="AO1584" s="29">
        <v>235</v>
      </c>
      <c r="AP1584" s="29">
        <v>125</v>
      </c>
    </row>
    <row r="1585" spans="41:42" x14ac:dyDescent="0.35">
      <c r="AO1585" s="29">
        <v>235</v>
      </c>
      <c r="AP1585" s="29">
        <v>125</v>
      </c>
    </row>
    <row r="1586" spans="41:42" x14ac:dyDescent="0.35">
      <c r="AO1586" s="29">
        <v>235</v>
      </c>
      <c r="AP1586" s="29">
        <v>125</v>
      </c>
    </row>
    <row r="1587" spans="41:42" x14ac:dyDescent="0.35">
      <c r="AO1587" s="29">
        <v>235</v>
      </c>
      <c r="AP1587" s="29">
        <v>125</v>
      </c>
    </row>
    <row r="1588" spans="41:42" x14ac:dyDescent="0.35">
      <c r="AO1588" s="29">
        <v>235</v>
      </c>
      <c r="AP1588" s="29">
        <v>125</v>
      </c>
    </row>
    <row r="1589" spans="41:42" x14ac:dyDescent="0.35">
      <c r="AO1589" s="29">
        <v>235</v>
      </c>
      <c r="AP1589" s="29">
        <v>125</v>
      </c>
    </row>
    <row r="1590" spans="41:42" x14ac:dyDescent="0.35">
      <c r="AO1590" s="29">
        <v>235</v>
      </c>
      <c r="AP1590" s="29">
        <v>125</v>
      </c>
    </row>
    <row r="1591" spans="41:42" x14ac:dyDescent="0.35">
      <c r="AO1591" s="29">
        <v>235</v>
      </c>
      <c r="AP1591" s="29">
        <v>125</v>
      </c>
    </row>
    <row r="1592" spans="41:42" x14ac:dyDescent="0.35">
      <c r="AO1592" s="29">
        <v>235</v>
      </c>
      <c r="AP1592" s="29">
        <v>125</v>
      </c>
    </row>
    <row r="1593" spans="41:42" x14ac:dyDescent="0.35">
      <c r="AO1593" s="29">
        <v>235</v>
      </c>
      <c r="AP1593" s="29">
        <v>125</v>
      </c>
    </row>
    <row r="1594" spans="41:42" x14ac:dyDescent="0.35">
      <c r="AO1594" s="29">
        <v>235</v>
      </c>
      <c r="AP1594" s="29">
        <v>125</v>
      </c>
    </row>
    <row r="1595" spans="41:42" x14ac:dyDescent="0.35">
      <c r="AO1595" s="29">
        <v>235</v>
      </c>
      <c r="AP1595" s="29">
        <v>125</v>
      </c>
    </row>
    <row r="1596" spans="41:42" x14ac:dyDescent="0.35">
      <c r="AO1596" s="29">
        <v>235</v>
      </c>
      <c r="AP1596" s="29">
        <v>125</v>
      </c>
    </row>
    <row r="1597" spans="41:42" x14ac:dyDescent="0.35">
      <c r="AO1597" s="29">
        <v>235</v>
      </c>
      <c r="AP1597" s="29">
        <v>125</v>
      </c>
    </row>
    <row r="1598" spans="41:42" x14ac:dyDescent="0.35">
      <c r="AO1598" s="29">
        <v>235</v>
      </c>
      <c r="AP1598" s="29">
        <v>125</v>
      </c>
    </row>
    <row r="1599" spans="41:42" x14ac:dyDescent="0.35">
      <c r="AO1599" s="29">
        <v>235</v>
      </c>
      <c r="AP1599" s="29">
        <v>125</v>
      </c>
    </row>
    <row r="1600" spans="41:42" x14ac:dyDescent="0.35">
      <c r="AO1600" s="29">
        <v>235</v>
      </c>
      <c r="AP1600" s="29">
        <v>125</v>
      </c>
    </row>
    <row r="1601" spans="41:42" x14ac:dyDescent="0.35">
      <c r="AO1601" s="29">
        <v>235</v>
      </c>
      <c r="AP1601" s="29">
        <v>125</v>
      </c>
    </row>
    <row r="1602" spans="41:42" x14ac:dyDescent="0.35">
      <c r="AO1602" s="29">
        <v>235</v>
      </c>
      <c r="AP1602" s="29">
        <v>125</v>
      </c>
    </row>
    <row r="1603" spans="41:42" x14ac:dyDescent="0.35">
      <c r="AO1603" s="29">
        <v>235</v>
      </c>
      <c r="AP1603" s="29">
        <v>125</v>
      </c>
    </row>
    <row r="1604" spans="41:42" x14ac:dyDescent="0.35">
      <c r="AO1604" s="29">
        <v>235</v>
      </c>
      <c r="AP1604" s="29">
        <v>125</v>
      </c>
    </row>
    <row r="1605" spans="41:42" x14ac:dyDescent="0.35">
      <c r="AO1605" s="29">
        <v>235</v>
      </c>
      <c r="AP1605" s="29">
        <v>125</v>
      </c>
    </row>
    <row r="1606" spans="41:42" x14ac:dyDescent="0.35">
      <c r="AO1606" s="29">
        <v>235</v>
      </c>
      <c r="AP1606" s="29">
        <v>125</v>
      </c>
    </row>
    <row r="1607" spans="41:42" x14ac:dyDescent="0.35">
      <c r="AO1607" s="29">
        <v>235</v>
      </c>
      <c r="AP1607" s="29">
        <v>125</v>
      </c>
    </row>
    <row r="1608" spans="41:42" x14ac:dyDescent="0.35">
      <c r="AO1608" s="29">
        <v>235</v>
      </c>
      <c r="AP1608" s="29">
        <v>125</v>
      </c>
    </row>
    <row r="1609" spans="41:42" x14ac:dyDescent="0.35">
      <c r="AO1609" s="29">
        <v>235</v>
      </c>
      <c r="AP1609" s="29">
        <v>125</v>
      </c>
    </row>
    <row r="1610" spans="41:42" x14ac:dyDescent="0.35">
      <c r="AO1610" s="29">
        <v>235</v>
      </c>
      <c r="AP1610" s="29">
        <v>125</v>
      </c>
    </row>
    <row r="1611" spans="41:42" x14ac:dyDescent="0.35">
      <c r="AO1611" s="29">
        <v>235</v>
      </c>
      <c r="AP1611" s="29">
        <v>125</v>
      </c>
    </row>
    <row r="1612" spans="41:42" x14ac:dyDescent="0.35">
      <c r="AO1612" s="29">
        <v>235</v>
      </c>
      <c r="AP1612" s="29">
        <v>125</v>
      </c>
    </row>
    <row r="1613" spans="41:42" x14ac:dyDescent="0.35">
      <c r="AO1613" s="29">
        <v>235</v>
      </c>
      <c r="AP1613" s="29">
        <v>125</v>
      </c>
    </row>
    <row r="1614" spans="41:42" x14ac:dyDescent="0.35">
      <c r="AO1614" s="29">
        <v>235</v>
      </c>
      <c r="AP1614" s="29">
        <v>125</v>
      </c>
    </row>
    <row r="1615" spans="41:42" x14ac:dyDescent="0.35">
      <c r="AO1615" s="29">
        <v>235</v>
      </c>
      <c r="AP1615" s="29">
        <v>125</v>
      </c>
    </row>
    <row r="1616" spans="41:42" x14ac:dyDescent="0.35">
      <c r="AO1616" s="29">
        <v>235</v>
      </c>
      <c r="AP1616" s="29">
        <v>125</v>
      </c>
    </row>
    <row r="1617" spans="41:42" x14ac:dyDescent="0.35">
      <c r="AO1617" s="29">
        <v>235</v>
      </c>
      <c r="AP1617" s="29">
        <v>125</v>
      </c>
    </row>
    <row r="1618" spans="41:42" x14ac:dyDescent="0.35">
      <c r="AO1618" s="29">
        <v>235</v>
      </c>
      <c r="AP1618" s="29">
        <v>125</v>
      </c>
    </row>
    <row r="1619" spans="41:42" x14ac:dyDescent="0.35">
      <c r="AO1619" s="29">
        <v>235</v>
      </c>
      <c r="AP1619" s="29">
        <v>125</v>
      </c>
    </row>
    <row r="1620" spans="41:42" x14ac:dyDescent="0.35">
      <c r="AO1620" s="29">
        <v>235</v>
      </c>
      <c r="AP1620" s="29">
        <v>125</v>
      </c>
    </row>
    <row r="1621" spans="41:42" x14ac:dyDescent="0.35">
      <c r="AO1621" s="29">
        <v>235</v>
      </c>
      <c r="AP1621" s="29">
        <v>125</v>
      </c>
    </row>
    <row r="1622" spans="41:42" x14ac:dyDescent="0.35">
      <c r="AO1622" s="29">
        <v>235</v>
      </c>
      <c r="AP1622" s="29">
        <v>125</v>
      </c>
    </row>
    <row r="1623" spans="41:42" x14ac:dyDescent="0.35">
      <c r="AO1623" s="29">
        <v>235</v>
      </c>
      <c r="AP1623" s="29">
        <v>125</v>
      </c>
    </row>
    <row r="1624" spans="41:42" x14ac:dyDescent="0.35">
      <c r="AO1624" s="29">
        <v>235</v>
      </c>
      <c r="AP1624" s="29">
        <v>125</v>
      </c>
    </row>
    <row r="1625" spans="41:42" x14ac:dyDescent="0.35">
      <c r="AO1625" s="29">
        <v>235</v>
      </c>
      <c r="AP1625" s="29">
        <v>125</v>
      </c>
    </row>
    <row r="1626" spans="41:42" x14ac:dyDescent="0.35">
      <c r="AO1626" s="29">
        <v>235</v>
      </c>
      <c r="AP1626" s="29">
        <v>125</v>
      </c>
    </row>
    <row r="1627" spans="41:42" x14ac:dyDescent="0.35">
      <c r="AO1627" s="29">
        <v>235</v>
      </c>
      <c r="AP1627" s="29">
        <v>125</v>
      </c>
    </row>
    <row r="1628" spans="41:42" x14ac:dyDescent="0.35">
      <c r="AO1628" s="29">
        <v>235</v>
      </c>
      <c r="AP1628" s="29">
        <v>125</v>
      </c>
    </row>
    <row r="1629" spans="41:42" x14ac:dyDescent="0.35">
      <c r="AO1629" s="29">
        <v>235</v>
      </c>
      <c r="AP1629" s="29">
        <v>125</v>
      </c>
    </row>
    <row r="1630" spans="41:42" x14ac:dyDescent="0.35">
      <c r="AO1630" s="29">
        <v>235</v>
      </c>
      <c r="AP1630" s="29">
        <v>125</v>
      </c>
    </row>
    <row r="1631" spans="41:42" x14ac:dyDescent="0.35">
      <c r="AO1631" s="29">
        <v>235</v>
      </c>
      <c r="AP1631" s="29">
        <v>125</v>
      </c>
    </row>
    <row r="1632" spans="41:42" x14ac:dyDescent="0.35">
      <c r="AO1632" s="29">
        <v>235</v>
      </c>
      <c r="AP1632" s="29">
        <v>125</v>
      </c>
    </row>
    <row r="1633" spans="41:42" x14ac:dyDescent="0.35">
      <c r="AO1633" s="29">
        <v>235</v>
      </c>
      <c r="AP1633" s="29">
        <v>125</v>
      </c>
    </row>
    <row r="1634" spans="41:42" x14ac:dyDescent="0.35">
      <c r="AO1634" s="29">
        <v>235</v>
      </c>
      <c r="AP1634" s="29">
        <v>125</v>
      </c>
    </row>
    <row r="1635" spans="41:42" x14ac:dyDescent="0.35">
      <c r="AO1635" s="29">
        <v>235</v>
      </c>
      <c r="AP1635" s="29">
        <v>125</v>
      </c>
    </row>
    <row r="1636" spans="41:42" x14ac:dyDescent="0.35">
      <c r="AO1636" s="29">
        <v>235</v>
      </c>
      <c r="AP1636" s="29">
        <v>125</v>
      </c>
    </row>
    <row r="1637" spans="41:42" x14ac:dyDescent="0.35">
      <c r="AO1637" s="29">
        <v>235</v>
      </c>
      <c r="AP1637" s="29">
        <v>125</v>
      </c>
    </row>
    <row r="1638" spans="41:42" x14ac:dyDescent="0.35">
      <c r="AO1638" s="29">
        <v>235</v>
      </c>
      <c r="AP1638" s="29">
        <v>125</v>
      </c>
    </row>
    <row r="1639" spans="41:42" x14ac:dyDescent="0.35">
      <c r="AO1639" s="29">
        <v>235</v>
      </c>
      <c r="AP1639" s="29">
        <v>125</v>
      </c>
    </row>
    <row r="1640" spans="41:42" x14ac:dyDescent="0.35">
      <c r="AO1640" s="29">
        <v>235</v>
      </c>
      <c r="AP1640" s="29">
        <v>125</v>
      </c>
    </row>
    <row r="1641" spans="41:42" x14ac:dyDescent="0.35">
      <c r="AO1641" s="29">
        <v>235</v>
      </c>
      <c r="AP1641" s="29">
        <v>125</v>
      </c>
    </row>
    <row r="1642" spans="41:42" x14ac:dyDescent="0.35">
      <c r="AO1642" s="29">
        <v>235</v>
      </c>
      <c r="AP1642" s="29">
        <v>125</v>
      </c>
    </row>
    <row r="1643" spans="41:42" x14ac:dyDescent="0.35">
      <c r="AO1643" s="29">
        <v>235</v>
      </c>
      <c r="AP1643" s="29">
        <v>125</v>
      </c>
    </row>
    <row r="1644" spans="41:42" x14ac:dyDescent="0.35">
      <c r="AO1644" s="29">
        <v>235</v>
      </c>
      <c r="AP1644" s="29">
        <v>125</v>
      </c>
    </row>
    <row r="1645" spans="41:42" x14ac:dyDescent="0.35">
      <c r="AO1645" s="29">
        <v>235</v>
      </c>
      <c r="AP1645" s="29">
        <v>125</v>
      </c>
    </row>
    <row r="1646" spans="41:42" x14ac:dyDescent="0.35">
      <c r="AO1646" s="29">
        <v>235</v>
      </c>
      <c r="AP1646" s="29">
        <v>125</v>
      </c>
    </row>
    <row r="1647" spans="41:42" x14ac:dyDescent="0.35">
      <c r="AO1647" s="29">
        <v>235</v>
      </c>
      <c r="AP1647" s="29">
        <v>125</v>
      </c>
    </row>
    <row r="1648" spans="41:42" x14ac:dyDescent="0.35">
      <c r="AO1648" s="29">
        <v>235</v>
      </c>
      <c r="AP1648" s="29">
        <v>125</v>
      </c>
    </row>
    <row r="1649" spans="41:42" x14ac:dyDescent="0.35">
      <c r="AO1649" s="29">
        <v>235</v>
      </c>
      <c r="AP1649" s="29">
        <v>125</v>
      </c>
    </row>
    <row r="1650" spans="41:42" x14ac:dyDescent="0.35">
      <c r="AO1650" s="29">
        <v>235</v>
      </c>
      <c r="AP1650" s="29">
        <v>125</v>
      </c>
    </row>
    <row r="1651" spans="41:42" x14ac:dyDescent="0.35">
      <c r="AO1651" s="29">
        <v>235</v>
      </c>
      <c r="AP1651" s="29">
        <v>125</v>
      </c>
    </row>
    <row r="1652" spans="41:42" x14ac:dyDescent="0.35">
      <c r="AO1652" s="29">
        <v>235</v>
      </c>
      <c r="AP1652" s="29">
        <v>125</v>
      </c>
    </row>
    <row r="1653" spans="41:42" x14ac:dyDescent="0.35">
      <c r="AO1653" s="29">
        <v>235</v>
      </c>
      <c r="AP1653" s="29">
        <v>125</v>
      </c>
    </row>
    <row r="1654" spans="41:42" x14ac:dyDescent="0.35">
      <c r="AO1654" s="29">
        <v>235</v>
      </c>
      <c r="AP1654" s="29">
        <v>125</v>
      </c>
    </row>
    <row r="1655" spans="41:42" x14ac:dyDescent="0.35">
      <c r="AO1655" s="29">
        <v>235</v>
      </c>
      <c r="AP1655" s="29">
        <v>125</v>
      </c>
    </row>
    <row r="1656" spans="41:42" x14ac:dyDescent="0.35">
      <c r="AO1656" s="29">
        <v>235</v>
      </c>
      <c r="AP1656" s="29">
        <v>125</v>
      </c>
    </row>
    <row r="1657" spans="41:42" x14ac:dyDescent="0.35">
      <c r="AO1657" s="29">
        <v>235</v>
      </c>
      <c r="AP1657" s="29">
        <v>125</v>
      </c>
    </row>
    <row r="1658" spans="41:42" x14ac:dyDescent="0.35">
      <c r="AO1658" s="29">
        <v>235</v>
      </c>
      <c r="AP1658" s="29">
        <v>125</v>
      </c>
    </row>
    <row r="1659" spans="41:42" x14ac:dyDescent="0.35">
      <c r="AO1659" s="29">
        <v>235</v>
      </c>
      <c r="AP1659" s="29">
        <v>125</v>
      </c>
    </row>
    <row r="1660" spans="41:42" x14ac:dyDescent="0.35">
      <c r="AO1660" s="29">
        <v>235</v>
      </c>
      <c r="AP1660" s="29">
        <v>125</v>
      </c>
    </row>
    <row r="1661" spans="41:42" x14ac:dyDescent="0.35">
      <c r="AO1661" s="29">
        <v>235</v>
      </c>
      <c r="AP1661" s="29">
        <v>125</v>
      </c>
    </row>
    <row r="1662" spans="41:42" x14ac:dyDescent="0.35">
      <c r="AO1662" s="29">
        <v>235</v>
      </c>
      <c r="AP1662" s="29">
        <v>125</v>
      </c>
    </row>
    <row r="1663" spans="41:42" x14ac:dyDescent="0.35">
      <c r="AO1663" s="29">
        <v>235</v>
      </c>
      <c r="AP1663" s="29">
        <v>125</v>
      </c>
    </row>
    <row r="1664" spans="41:42" x14ac:dyDescent="0.35">
      <c r="AO1664" s="29">
        <v>235</v>
      </c>
      <c r="AP1664" s="29">
        <v>125</v>
      </c>
    </row>
    <row r="1665" spans="41:42" x14ac:dyDescent="0.35">
      <c r="AO1665" s="29">
        <v>235</v>
      </c>
      <c r="AP1665" s="29">
        <v>125</v>
      </c>
    </row>
    <row r="1666" spans="41:42" x14ac:dyDescent="0.35">
      <c r="AO1666" s="29">
        <v>235</v>
      </c>
      <c r="AP1666" s="29">
        <v>125</v>
      </c>
    </row>
    <row r="1667" spans="41:42" x14ac:dyDescent="0.35">
      <c r="AO1667" s="29">
        <v>235</v>
      </c>
      <c r="AP1667" s="29">
        <v>125</v>
      </c>
    </row>
    <row r="1668" spans="41:42" x14ac:dyDescent="0.35">
      <c r="AO1668" s="29">
        <v>235</v>
      </c>
      <c r="AP1668" s="29">
        <v>125</v>
      </c>
    </row>
    <row r="1669" spans="41:42" x14ac:dyDescent="0.35">
      <c r="AO1669" s="29">
        <v>235</v>
      </c>
      <c r="AP1669" s="29">
        <v>125</v>
      </c>
    </row>
    <row r="1670" spans="41:42" x14ac:dyDescent="0.35">
      <c r="AO1670" s="29">
        <v>235</v>
      </c>
      <c r="AP1670" s="29">
        <v>125</v>
      </c>
    </row>
    <row r="1671" spans="41:42" x14ac:dyDescent="0.35">
      <c r="AO1671" s="29">
        <v>235</v>
      </c>
      <c r="AP1671" s="29">
        <v>125</v>
      </c>
    </row>
    <row r="1672" spans="41:42" x14ac:dyDescent="0.35">
      <c r="AO1672" s="29">
        <v>235</v>
      </c>
      <c r="AP1672" s="29">
        <v>125</v>
      </c>
    </row>
    <row r="1673" spans="41:42" x14ac:dyDescent="0.35">
      <c r="AO1673" s="29">
        <v>235</v>
      </c>
      <c r="AP1673" s="29">
        <v>125</v>
      </c>
    </row>
    <row r="1674" spans="41:42" x14ac:dyDescent="0.35">
      <c r="AO1674" s="29">
        <v>235</v>
      </c>
      <c r="AP1674" s="29">
        <v>125</v>
      </c>
    </row>
    <row r="1675" spans="41:42" x14ac:dyDescent="0.35">
      <c r="AO1675" s="29">
        <v>235</v>
      </c>
      <c r="AP1675" s="29">
        <v>125</v>
      </c>
    </row>
    <row r="1676" spans="41:42" x14ac:dyDescent="0.35">
      <c r="AO1676" s="29">
        <v>235</v>
      </c>
      <c r="AP1676" s="29">
        <v>125</v>
      </c>
    </row>
    <row r="1677" spans="41:42" x14ac:dyDescent="0.35">
      <c r="AO1677" s="29">
        <v>235</v>
      </c>
      <c r="AP1677" s="29">
        <v>125</v>
      </c>
    </row>
    <row r="1678" spans="41:42" x14ac:dyDescent="0.35">
      <c r="AO1678" s="29">
        <v>235</v>
      </c>
      <c r="AP1678" s="29">
        <v>125</v>
      </c>
    </row>
    <row r="1679" spans="41:42" x14ac:dyDescent="0.35">
      <c r="AO1679" s="29">
        <v>235</v>
      </c>
      <c r="AP1679" s="29">
        <v>125</v>
      </c>
    </row>
    <row r="1680" spans="41:42" x14ac:dyDescent="0.35">
      <c r="AO1680" s="29">
        <v>235</v>
      </c>
      <c r="AP1680" s="29">
        <v>125</v>
      </c>
    </row>
    <row r="1681" spans="41:42" x14ac:dyDescent="0.35">
      <c r="AO1681" s="29">
        <v>235</v>
      </c>
      <c r="AP1681" s="29">
        <v>125</v>
      </c>
    </row>
    <row r="1682" spans="41:42" x14ac:dyDescent="0.35">
      <c r="AO1682" s="29">
        <v>235</v>
      </c>
      <c r="AP1682" s="29">
        <v>125</v>
      </c>
    </row>
    <row r="1683" spans="41:42" x14ac:dyDescent="0.35">
      <c r="AO1683" s="29">
        <v>235</v>
      </c>
      <c r="AP1683" s="29">
        <v>125</v>
      </c>
    </row>
    <row r="1684" spans="41:42" x14ac:dyDescent="0.35">
      <c r="AO1684" s="29">
        <v>235</v>
      </c>
      <c r="AP1684" s="29">
        <v>125</v>
      </c>
    </row>
    <row r="1685" spans="41:42" x14ac:dyDescent="0.35">
      <c r="AO1685" s="29">
        <v>235</v>
      </c>
      <c r="AP1685" s="29">
        <v>125</v>
      </c>
    </row>
    <row r="1686" spans="41:42" x14ac:dyDescent="0.35">
      <c r="AO1686" s="29">
        <v>235</v>
      </c>
      <c r="AP1686" s="29">
        <v>125</v>
      </c>
    </row>
    <row r="1687" spans="41:42" x14ac:dyDescent="0.35">
      <c r="AO1687" s="29">
        <v>235</v>
      </c>
      <c r="AP1687" s="29">
        <v>125</v>
      </c>
    </row>
    <row r="1688" spans="41:42" x14ac:dyDescent="0.35">
      <c r="AO1688" s="29">
        <v>235</v>
      </c>
      <c r="AP1688" s="29">
        <v>125</v>
      </c>
    </row>
    <row r="1689" spans="41:42" x14ac:dyDescent="0.35">
      <c r="AO1689" s="29">
        <v>235</v>
      </c>
      <c r="AP1689" s="29">
        <v>125</v>
      </c>
    </row>
    <row r="1690" spans="41:42" x14ac:dyDescent="0.35">
      <c r="AO1690" s="29">
        <v>235</v>
      </c>
      <c r="AP1690" s="29">
        <v>125</v>
      </c>
    </row>
    <row r="1691" spans="41:42" x14ac:dyDescent="0.35">
      <c r="AO1691" s="29">
        <v>235</v>
      </c>
      <c r="AP1691" s="29">
        <v>125</v>
      </c>
    </row>
    <row r="1692" spans="41:42" x14ac:dyDescent="0.35">
      <c r="AO1692" s="29">
        <v>235</v>
      </c>
      <c r="AP1692" s="29">
        <v>125</v>
      </c>
    </row>
    <row r="1693" spans="41:42" x14ac:dyDescent="0.35">
      <c r="AO1693" s="29">
        <v>235</v>
      </c>
      <c r="AP1693" s="29">
        <v>125</v>
      </c>
    </row>
    <row r="1694" spans="41:42" x14ac:dyDescent="0.35">
      <c r="AO1694" s="29">
        <v>235</v>
      </c>
      <c r="AP1694" s="29">
        <v>125</v>
      </c>
    </row>
    <row r="1695" spans="41:42" x14ac:dyDescent="0.35">
      <c r="AO1695" s="29">
        <v>235</v>
      </c>
      <c r="AP1695" s="29">
        <v>125</v>
      </c>
    </row>
    <row r="1696" spans="41:42" x14ac:dyDescent="0.35">
      <c r="AO1696" s="29">
        <v>235</v>
      </c>
      <c r="AP1696" s="29">
        <v>125</v>
      </c>
    </row>
    <row r="1697" spans="41:42" x14ac:dyDescent="0.35">
      <c r="AO1697" s="29">
        <v>235</v>
      </c>
      <c r="AP1697" s="29">
        <v>125</v>
      </c>
    </row>
    <row r="1698" spans="41:42" x14ac:dyDescent="0.35">
      <c r="AO1698" s="29">
        <v>235</v>
      </c>
      <c r="AP1698" s="29">
        <v>125</v>
      </c>
    </row>
    <row r="1699" spans="41:42" x14ac:dyDescent="0.35">
      <c r="AO1699" s="29">
        <v>235</v>
      </c>
      <c r="AP1699" s="29">
        <v>125</v>
      </c>
    </row>
    <row r="1700" spans="41:42" x14ac:dyDescent="0.35">
      <c r="AO1700" s="29">
        <v>235</v>
      </c>
      <c r="AP1700" s="29">
        <v>125</v>
      </c>
    </row>
    <row r="1701" spans="41:42" x14ac:dyDescent="0.35">
      <c r="AO1701" s="29">
        <v>235</v>
      </c>
      <c r="AP1701" s="29">
        <v>125</v>
      </c>
    </row>
    <row r="1702" spans="41:42" x14ac:dyDescent="0.35">
      <c r="AO1702" s="29">
        <v>235</v>
      </c>
      <c r="AP1702" s="29">
        <v>125</v>
      </c>
    </row>
    <row r="1703" spans="41:42" x14ac:dyDescent="0.35">
      <c r="AO1703" s="29">
        <v>235</v>
      </c>
      <c r="AP1703" s="29">
        <v>125</v>
      </c>
    </row>
    <row r="1704" spans="41:42" x14ac:dyDescent="0.35">
      <c r="AO1704" s="29">
        <v>235</v>
      </c>
      <c r="AP1704" s="29">
        <v>125</v>
      </c>
    </row>
    <row r="1705" spans="41:42" x14ac:dyDescent="0.35">
      <c r="AO1705" s="29">
        <v>235</v>
      </c>
      <c r="AP1705" s="29">
        <v>125</v>
      </c>
    </row>
    <row r="1706" spans="41:42" x14ac:dyDescent="0.35">
      <c r="AO1706" s="29">
        <v>235</v>
      </c>
      <c r="AP1706" s="29">
        <v>125</v>
      </c>
    </row>
    <row r="1707" spans="41:42" x14ac:dyDescent="0.35">
      <c r="AO1707" s="29">
        <v>235</v>
      </c>
      <c r="AP1707" s="29">
        <v>125</v>
      </c>
    </row>
    <row r="1708" spans="41:42" x14ac:dyDescent="0.35">
      <c r="AO1708" s="29">
        <v>235</v>
      </c>
      <c r="AP1708" s="29">
        <v>125</v>
      </c>
    </row>
    <row r="1709" spans="41:42" x14ac:dyDescent="0.35">
      <c r="AO1709" s="29">
        <v>235</v>
      </c>
      <c r="AP1709" s="29">
        <v>125</v>
      </c>
    </row>
    <row r="1710" spans="41:42" x14ac:dyDescent="0.35">
      <c r="AO1710" s="29">
        <v>235</v>
      </c>
      <c r="AP1710" s="29">
        <v>125</v>
      </c>
    </row>
    <row r="1711" spans="41:42" x14ac:dyDescent="0.35">
      <c r="AO1711" s="29">
        <v>235</v>
      </c>
      <c r="AP1711" s="29">
        <v>125</v>
      </c>
    </row>
    <row r="1712" spans="41:42" x14ac:dyDescent="0.35">
      <c r="AO1712" s="29">
        <v>235</v>
      </c>
      <c r="AP1712" s="29">
        <v>125</v>
      </c>
    </row>
    <row r="1713" spans="41:42" x14ac:dyDescent="0.35">
      <c r="AO1713" s="29">
        <v>235</v>
      </c>
      <c r="AP1713" s="29">
        <v>125</v>
      </c>
    </row>
    <row r="1714" spans="41:42" x14ac:dyDescent="0.35">
      <c r="AO1714" s="29">
        <v>235</v>
      </c>
      <c r="AP1714" s="29">
        <v>125</v>
      </c>
    </row>
    <row r="1715" spans="41:42" x14ac:dyDescent="0.35">
      <c r="AO1715" s="29">
        <v>235</v>
      </c>
      <c r="AP1715" s="29">
        <v>125</v>
      </c>
    </row>
    <row r="1716" spans="41:42" x14ac:dyDescent="0.35">
      <c r="AO1716" s="29">
        <v>235</v>
      </c>
      <c r="AP1716" s="29">
        <v>125</v>
      </c>
    </row>
    <row r="1717" spans="41:42" x14ac:dyDescent="0.35">
      <c r="AO1717" s="29">
        <v>235</v>
      </c>
      <c r="AP1717" s="29">
        <v>125</v>
      </c>
    </row>
    <row r="1718" spans="41:42" x14ac:dyDescent="0.35">
      <c r="AO1718" s="29">
        <v>235</v>
      </c>
      <c r="AP1718" s="29">
        <v>125</v>
      </c>
    </row>
    <row r="1719" spans="41:42" x14ac:dyDescent="0.35">
      <c r="AO1719" s="29">
        <v>235</v>
      </c>
      <c r="AP1719" s="29">
        <v>125</v>
      </c>
    </row>
    <row r="1720" spans="41:42" x14ac:dyDescent="0.35">
      <c r="AO1720" s="29">
        <v>235</v>
      </c>
      <c r="AP1720" s="29">
        <v>125</v>
      </c>
    </row>
    <row r="1721" spans="41:42" x14ac:dyDescent="0.35">
      <c r="AO1721" s="29">
        <v>235</v>
      </c>
      <c r="AP1721" s="29">
        <v>125</v>
      </c>
    </row>
    <row r="1722" spans="41:42" x14ac:dyDescent="0.35">
      <c r="AO1722" s="29">
        <v>235</v>
      </c>
      <c r="AP1722" s="29">
        <v>125</v>
      </c>
    </row>
    <row r="1723" spans="41:42" x14ac:dyDescent="0.35">
      <c r="AO1723" s="29">
        <v>235</v>
      </c>
      <c r="AP1723" s="29">
        <v>125</v>
      </c>
    </row>
    <row r="1724" spans="41:42" x14ac:dyDescent="0.35">
      <c r="AO1724" s="29">
        <v>235</v>
      </c>
      <c r="AP1724" s="29">
        <v>125</v>
      </c>
    </row>
    <row r="1725" spans="41:42" x14ac:dyDescent="0.35">
      <c r="AO1725" s="29">
        <v>235</v>
      </c>
      <c r="AP1725" s="29">
        <v>125</v>
      </c>
    </row>
    <row r="1726" spans="41:42" x14ac:dyDescent="0.35">
      <c r="AO1726" s="29">
        <v>235</v>
      </c>
      <c r="AP1726" s="29">
        <v>125</v>
      </c>
    </row>
    <row r="1727" spans="41:42" x14ac:dyDescent="0.35">
      <c r="AO1727" s="29">
        <v>235</v>
      </c>
      <c r="AP1727" s="29">
        <v>125</v>
      </c>
    </row>
    <row r="1728" spans="41:42" x14ac:dyDescent="0.35">
      <c r="AO1728" s="29">
        <v>235</v>
      </c>
      <c r="AP1728" s="29">
        <v>125</v>
      </c>
    </row>
    <row r="1729" spans="41:42" x14ac:dyDescent="0.35">
      <c r="AO1729" s="29">
        <v>235</v>
      </c>
      <c r="AP1729" s="29">
        <v>125</v>
      </c>
    </row>
    <row r="1730" spans="41:42" x14ac:dyDescent="0.35">
      <c r="AO1730" s="29">
        <v>235</v>
      </c>
      <c r="AP1730" s="29">
        <v>125</v>
      </c>
    </row>
    <row r="1731" spans="41:42" x14ac:dyDescent="0.35">
      <c r="AO1731" s="29">
        <v>235</v>
      </c>
      <c r="AP1731" s="29">
        <v>125</v>
      </c>
    </row>
    <row r="1732" spans="41:42" x14ac:dyDescent="0.35">
      <c r="AO1732" s="29">
        <v>235</v>
      </c>
      <c r="AP1732" s="29">
        <v>125</v>
      </c>
    </row>
    <row r="1733" spans="41:42" x14ac:dyDescent="0.35">
      <c r="AO1733" s="29">
        <v>235</v>
      </c>
      <c r="AP1733" s="29">
        <v>125</v>
      </c>
    </row>
    <row r="1734" spans="41:42" x14ac:dyDescent="0.35">
      <c r="AO1734" s="29">
        <v>235</v>
      </c>
      <c r="AP1734" s="29">
        <v>125</v>
      </c>
    </row>
    <row r="1735" spans="41:42" x14ac:dyDescent="0.35">
      <c r="AO1735" s="29">
        <v>235</v>
      </c>
      <c r="AP1735" s="29">
        <v>125</v>
      </c>
    </row>
    <row r="1736" spans="41:42" x14ac:dyDescent="0.35">
      <c r="AO1736" s="29">
        <v>235</v>
      </c>
      <c r="AP1736" s="29">
        <v>125</v>
      </c>
    </row>
    <row r="1737" spans="41:42" x14ac:dyDescent="0.35">
      <c r="AO1737" s="29">
        <v>235</v>
      </c>
      <c r="AP1737" s="29">
        <v>125</v>
      </c>
    </row>
    <row r="1738" spans="41:42" x14ac:dyDescent="0.35">
      <c r="AO1738" s="29">
        <v>235</v>
      </c>
      <c r="AP1738" s="29">
        <v>125</v>
      </c>
    </row>
    <row r="1739" spans="41:42" x14ac:dyDescent="0.35">
      <c r="AO1739" s="29">
        <v>235</v>
      </c>
      <c r="AP1739" s="29">
        <v>125</v>
      </c>
    </row>
    <row r="1740" spans="41:42" x14ac:dyDescent="0.35">
      <c r="AO1740" s="29">
        <v>235</v>
      </c>
      <c r="AP1740" s="29">
        <v>125</v>
      </c>
    </row>
    <row r="1741" spans="41:42" x14ac:dyDescent="0.35">
      <c r="AO1741" s="29">
        <v>235</v>
      </c>
      <c r="AP1741" s="29">
        <v>125</v>
      </c>
    </row>
    <row r="1742" spans="41:42" x14ac:dyDescent="0.35">
      <c r="AO1742" s="29">
        <v>235</v>
      </c>
      <c r="AP1742" s="29">
        <v>125</v>
      </c>
    </row>
    <row r="1743" spans="41:42" x14ac:dyDescent="0.35">
      <c r="AO1743" s="29">
        <v>235</v>
      </c>
      <c r="AP1743" s="29">
        <v>125</v>
      </c>
    </row>
    <row r="1744" spans="41:42" x14ac:dyDescent="0.35">
      <c r="AO1744" s="29">
        <v>235</v>
      </c>
      <c r="AP1744" s="29">
        <v>125</v>
      </c>
    </row>
    <row r="1745" spans="41:42" x14ac:dyDescent="0.35">
      <c r="AO1745" s="29">
        <v>235</v>
      </c>
      <c r="AP1745" s="29">
        <v>125</v>
      </c>
    </row>
    <row r="1746" spans="41:42" x14ac:dyDescent="0.35">
      <c r="AO1746" s="29">
        <v>235</v>
      </c>
      <c r="AP1746" s="29">
        <v>125</v>
      </c>
    </row>
    <row r="1747" spans="41:42" x14ac:dyDescent="0.35">
      <c r="AO1747" s="29">
        <v>235</v>
      </c>
      <c r="AP1747" s="29">
        <v>125</v>
      </c>
    </row>
    <row r="1748" spans="41:42" x14ac:dyDescent="0.35">
      <c r="AO1748" s="29">
        <v>235</v>
      </c>
      <c r="AP1748" s="29">
        <v>125</v>
      </c>
    </row>
    <row r="1749" spans="41:42" x14ac:dyDescent="0.35">
      <c r="AO1749" s="29">
        <v>235</v>
      </c>
      <c r="AP1749" s="29">
        <v>125</v>
      </c>
    </row>
    <row r="1750" spans="41:42" x14ac:dyDescent="0.35">
      <c r="AO1750" s="29">
        <v>235</v>
      </c>
      <c r="AP1750" s="29">
        <v>125</v>
      </c>
    </row>
    <row r="1751" spans="41:42" x14ac:dyDescent="0.35">
      <c r="AO1751" s="29">
        <v>235</v>
      </c>
      <c r="AP1751" s="29">
        <v>125</v>
      </c>
    </row>
    <row r="1752" spans="41:42" x14ac:dyDescent="0.35">
      <c r="AO1752" s="29">
        <v>235</v>
      </c>
      <c r="AP1752" s="29">
        <v>125</v>
      </c>
    </row>
    <row r="1753" spans="41:42" x14ac:dyDescent="0.35">
      <c r="AO1753" s="29">
        <v>235</v>
      </c>
      <c r="AP1753" s="29">
        <v>125</v>
      </c>
    </row>
    <row r="1754" spans="41:42" x14ac:dyDescent="0.35">
      <c r="AO1754" s="29">
        <v>235</v>
      </c>
      <c r="AP1754" s="29">
        <v>125</v>
      </c>
    </row>
    <row r="1755" spans="41:42" x14ac:dyDescent="0.35">
      <c r="AO1755" s="29">
        <v>235</v>
      </c>
      <c r="AP1755" s="29">
        <v>125</v>
      </c>
    </row>
    <row r="1756" spans="41:42" x14ac:dyDescent="0.35">
      <c r="AO1756" s="29">
        <v>235</v>
      </c>
      <c r="AP1756" s="29">
        <v>125</v>
      </c>
    </row>
    <row r="1757" spans="41:42" x14ac:dyDescent="0.35">
      <c r="AO1757" s="29">
        <v>235</v>
      </c>
      <c r="AP1757" s="29">
        <v>125</v>
      </c>
    </row>
    <row r="1758" spans="41:42" x14ac:dyDescent="0.35">
      <c r="AO1758" s="29">
        <v>235</v>
      </c>
      <c r="AP1758" s="29">
        <v>125</v>
      </c>
    </row>
    <row r="1759" spans="41:42" x14ac:dyDescent="0.35">
      <c r="AO1759" s="29">
        <v>235</v>
      </c>
      <c r="AP1759" s="29">
        <v>125</v>
      </c>
    </row>
    <row r="1760" spans="41:42" x14ac:dyDescent="0.35">
      <c r="AO1760" s="29">
        <v>235</v>
      </c>
      <c r="AP1760" s="29">
        <v>125</v>
      </c>
    </row>
    <row r="1761" spans="41:42" x14ac:dyDescent="0.35">
      <c r="AO1761" s="29">
        <v>235</v>
      </c>
      <c r="AP1761" s="29">
        <v>125</v>
      </c>
    </row>
    <row r="1762" spans="41:42" x14ac:dyDescent="0.35">
      <c r="AO1762" s="29">
        <v>235</v>
      </c>
      <c r="AP1762" s="29">
        <v>125</v>
      </c>
    </row>
    <row r="1763" spans="41:42" x14ac:dyDescent="0.35">
      <c r="AO1763" s="29">
        <v>235</v>
      </c>
      <c r="AP1763" s="29">
        <v>125</v>
      </c>
    </row>
    <row r="1764" spans="41:42" x14ac:dyDescent="0.35">
      <c r="AO1764" s="29">
        <v>235</v>
      </c>
      <c r="AP1764" s="29">
        <v>125</v>
      </c>
    </row>
    <row r="1765" spans="41:42" x14ac:dyDescent="0.35">
      <c r="AO1765" s="29">
        <v>235</v>
      </c>
      <c r="AP1765" s="29">
        <v>125</v>
      </c>
    </row>
    <row r="1766" spans="41:42" x14ac:dyDescent="0.35">
      <c r="AO1766" s="29">
        <v>235</v>
      </c>
      <c r="AP1766" s="29">
        <v>125</v>
      </c>
    </row>
    <row r="1767" spans="41:42" x14ac:dyDescent="0.35">
      <c r="AO1767" s="29">
        <v>235</v>
      </c>
      <c r="AP1767" s="29">
        <v>125</v>
      </c>
    </row>
    <row r="1768" spans="41:42" x14ac:dyDescent="0.35">
      <c r="AO1768" s="29">
        <v>235</v>
      </c>
      <c r="AP1768" s="29">
        <v>125</v>
      </c>
    </row>
    <row r="1769" spans="41:42" x14ac:dyDescent="0.35">
      <c r="AO1769" s="29">
        <v>235</v>
      </c>
      <c r="AP1769" s="29">
        <v>125</v>
      </c>
    </row>
    <row r="1770" spans="41:42" x14ac:dyDescent="0.35">
      <c r="AO1770" s="29">
        <v>235</v>
      </c>
      <c r="AP1770" s="29">
        <v>125</v>
      </c>
    </row>
    <row r="1771" spans="41:42" x14ac:dyDescent="0.35">
      <c r="AO1771" s="29">
        <v>235</v>
      </c>
      <c r="AP1771" s="29">
        <v>125</v>
      </c>
    </row>
    <row r="1772" spans="41:42" x14ac:dyDescent="0.35">
      <c r="AO1772" s="29">
        <v>235</v>
      </c>
      <c r="AP1772" s="29">
        <v>125</v>
      </c>
    </row>
    <row r="1773" spans="41:42" x14ac:dyDescent="0.35">
      <c r="AO1773" s="29">
        <v>235</v>
      </c>
      <c r="AP1773" s="29">
        <v>125</v>
      </c>
    </row>
    <row r="1774" spans="41:42" x14ac:dyDescent="0.35">
      <c r="AO1774" s="29">
        <v>235</v>
      </c>
      <c r="AP1774" s="29">
        <v>125</v>
      </c>
    </row>
    <row r="1775" spans="41:42" x14ac:dyDescent="0.35">
      <c r="AO1775" s="29">
        <v>235</v>
      </c>
      <c r="AP1775" s="29">
        <v>125</v>
      </c>
    </row>
    <row r="1776" spans="41:42" x14ac:dyDescent="0.35">
      <c r="AO1776" s="29">
        <v>235</v>
      </c>
      <c r="AP1776" s="29">
        <v>125</v>
      </c>
    </row>
    <row r="1777" spans="41:42" x14ac:dyDescent="0.35">
      <c r="AO1777" s="29">
        <v>235</v>
      </c>
      <c r="AP1777" s="29">
        <v>125</v>
      </c>
    </row>
    <row r="1778" spans="41:42" x14ac:dyDescent="0.35">
      <c r="AO1778" s="29">
        <v>235</v>
      </c>
      <c r="AP1778" s="29">
        <v>125</v>
      </c>
    </row>
    <row r="1779" spans="41:42" x14ac:dyDescent="0.35">
      <c r="AO1779" s="29">
        <v>235</v>
      </c>
      <c r="AP1779" s="29">
        <v>125</v>
      </c>
    </row>
    <row r="1780" spans="41:42" x14ac:dyDescent="0.35">
      <c r="AO1780" s="29">
        <v>235</v>
      </c>
      <c r="AP1780" s="29">
        <v>125</v>
      </c>
    </row>
    <row r="1781" spans="41:42" x14ac:dyDescent="0.35">
      <c r="AO1781" s="29">
        <v>235</v>
      </c>
      <c r="AP1781" s="29">
        <v>125</v>
      </c>
    </row>
    <row r="1782" spans="41:42" x14ac:dyDescent="0.35">
      <c r="AO1782" s="29">
        <v>235</v>
      </c>
      <c r="AP1782" s="29">
        <v>125</v>
      </c>
    </row>
    <row r="1783" spans="41:42" x14ac:dyDescent="0.35">
      <c r="AO1783" s="29">
        <v>235</v>
      </c>
      <c r="AP1783" s="29">
        <v>125</v>
      </c>
    </row>
    <row r="1784" spans="41:42" x14ac:dyDescent="0.35">
      <c r="AO1784" s="29">
        <v>235</v>
      </c>
      <c r="AP1784" s="29">
        <v>125</v>
      </c>
    </row>
    <row r="1785" spans="41:42" x14ac:dyDescent="0.35">
      <c r="AO1785" s="29">
        <v>235</v>
      </c>
      <c r="AP1785" s="29">
        <v>125</v>
      </c>
    </row>
    <row r="1786" spans="41:42" x14ac:dyDescent="0.35">
      <c r="AO1786" s="29">
        <v>235</v>
      </c>
      <c r="AP1786" s="29">
        <v>125</v>
      </c>
    </row>
    <row r="1787" spans="41:42" x14ac:dyDescent="0.35">
      <c r="AO1787" s="29">
        <v>235</v>
      </c>
      <c r="AP1787" s="29">
        <v>125</v>
      </c>
    </row>
    <row r="1788" spans="41:42" x14ac:dyDescent="0.35">
      <c r="AO1788" s="29">
        <v>235</v>
      </c>
      <c r="AP1788" s="29">
        <v>125</v>
      </c>
    </row>
    <row r="1789" spans="41:42" x14ac:dyDescent="0.35">
      <c r="AO1789" s="29">
        <v>235</v>
      </c>
      <c r="AP1789" s="29">
        <v>125</v>
      </c>
    </row>
    <row r="1790" spans="41:42" x14ac:dyDescent="0.35">
      <c r="AO1790" s="29">
        <v>235</v>
      </c>
      <c r="AP1790" s="29">
        <v>125</v>
      </c>
    </row>
    <row r="1791" spans="41:42" x14ac:dyDescent="0.35">
      <c r="AO1791" s="29">
        <v>235</v>
      </c>
      <c r="AP1791" s="29">
        <v>125</v>
      </c>
    </row>
    <row r="1792" spans="41:42" x14ac:dyDescent="0.35">
      <c r="AO1792" s="29">
        <v>235</v>
      </c>
      <c r="AP1792" s="29">
        <v>125</v>
      </c>
    </row>
    <row r="1793" spans="41:42" x14ac:dyDescent="0.35">
      <c r="AO1793" s="29">
        <v>235</v>
      </c>
      <c r="AP1793" s="29">
        <v>125</v>
      </c>
    </row>
    <row r="1794" spans="41:42" x14ac:dyDescent="0.35">
      <c r="AO1794" s="29">
        <v>235</v>
      </c>
      <c r="AP1794" s="29">
        <v>125</v>
      </c>
    </row>
    <row r="1795" spans="41:42" x14ac:dyDescent="0.35">
      <c r="AO1795" s="29">
        <v>235</v>
      </c>
      <c r="AP1795" s="29">
        <v>125</v>
      </c>
    </row>
    <row r="1796" spans="41:42" x14ac:dyDescent="0.35">
      <c r="AO1796" s="29">
        <v>235</v>
      </c>
      <c r="AP1796" s="29">
        <v>125</v>
      </c>
    </row>
    <row r="1797" spans="41:42" x14ac:dyDescent="0.35">
      <c r="AO1797" s="29">
        <v>235</v>
      </c>
      <c r="AP1797" s="29">
        <v>125</v>
      </c>
    </row>
    <row r="1798" spans="41:42" x14ac:dyDescent="0.35">
      <c r="AO1798" s="29">
        <v>235</v>
      </c>
      <c r="AP1798" s="29">
        <v>125</v>
      </c>
    </row>
    <row r="1799" spans="41:42" x14ac:dyDescent="0.35">
      <c r="AO1799" s="29">
        <v>235</v>
      </c>
      <c r="AP1799" s="29">
        <v>125</v>
      </c>
    </row>
    <row r="1800" spans="41:42" x14ac:dyDescent="0.35">
      <c r="AO1800" s="29">
        <v>235</v>
      </c>
      <c r="AP1800" s="29">
        <v>125</v>
      </c>
    </row>
    <row r="1801" spans="41:42" x14ac:dyDescent="0.35">
      <c r="AO1801" s="29">
        <v>235</v>
      </c>
      <c r="AP1801" s="29">
        <v>125</v>
      </c>
    </row>
    <row r="1802" spans="41:42" x14ac:dyDescent="0.35">
      <c r="AO1802" s="29">
        <v>235</v>
      </c>
      <c r="AP1802" s="29">
        <v>125</v>
      </c>
    </row>
    <row r="1803" spans="41:42" x14ac:dyDescent="0.35">
      <c r="AO1803" s="29">
        <v>235</v>
      </c>
      <c r="AP1803" s="29">
        <v>125</v>
      </c>
    </row>
    <row r="1804" spans="41:42" x14ac:dyDescent="0.35">
      <c r="AO1804" s="29">
        <v>235</v>
      </c>
      <c r="AP1804" s="29">
        <v>125</v>
      </c>
    </row>
    <row r="1805" spans="41:42" x14ac:dyDescent="0.35">
      <c r="AO1805" s="29">
        <v>235</v>
      </c>
      <c r="AP1805" s="29">
        <v>125</v>
      </c>
    </row>
    <row r="1806" spans="41:42" x14ac:dyDescent="0.35">
      <c r="AO1806" s="29">
        <v>235</v>
      </c>
      <c r="AP1806" s="29">
        <v>125</v>
      </c>
    </row>
    <row r="1807" spans="41:42" x14ac:dyDescent="0.35">
      <c r="AO1807" s="29">
        <v>235</v>
      </c>
      <c r="AP1807" s="29">
        <v>125</v>
      </c>
    </row>
    <row r="1808" spans="41:42" x14ac:dyDescent="0.35">
      <c r="AO1808" s="29">
        <v>235</v>
      </c>
      <c r="AP1808" s="29">
        <v>125</v>
      </c>
    </row>
    <row r="1809" spans="41:42" x14ac:dyDescent="0.35">
      <c r="AO1809" s="29">
        <v>235</v>
      </c>
      <c r="AP1809" s="29">
        <v>125</v>
      </c>
    </row>
    <row r="1810" spans="41:42" x14ac:dyDescent="0.35">
      <c r="AO1810" s="29">
        <v>235</v>
      </c>
      <c r="AP1810" s="29">
        <v>125</v>
      </c>
    </row>
    <row r="1811" spans="41:42" x14ac:dyDescent="0.35">
      <c r="AO1811" s="29">
        <v>235</v>
      </c>
      <c r="AP1811" s="29">
        <v>125</v>
      </c>
    </row>
    <row r="1812" spans="41:42" x14ac:dyDescent="0.35">
      <c r="AO1812" s="29">
        <v>235</v>
      </c>
      <c r="AP1812" s="29">
        <v>125</v>
      </c>
    </row>
    <row r="1813" spans="41:42" x14ac:dyDescent="0.35">
      <c r="AO1813" s="29">
        <v>235</v>
      </c>
      <c r="AP1813" s="29">
        <v>125</v>
      </c>
    </row>
    <row r="1814" spans="41:42" x14ac:dyDescent="0.35">
      <c r="AO1814" s="29">
        <v>235</v>
      </c>
      <c r="AP1814" s="29">
        <v>125</v>
      </c>
    </row>
    <row r="1815" spans="41:42" x14ac:dyDescent="0.35">
      <c r="AO1815" s="29">
        <v>235</v>
      </c>
      <c r="AP1815" s="29">
        <v>125</v>
      </c>
    </row>
    <row r="1816" spans="41:42" x14ac:dyDescent="0.35">
      <c r="AO1816" s="29">
        <v>235</v>
      </c>
      <c r="AP1816" s="29">
        <v>125</v>
      </c>
    </row>
    <row r="1817" spans="41:42" x14ac:dyDescent="0.35">
      <c r="AO1817" s="29">
        <v>235</v>
      </c>
      <c r="AP1817" s="29">
        <v>125</v>
      </c>
    </row>
    <row r="1818" spans="41:42" x14ac:dyDescent="0.35">
      <c r="AO1818" s="29">
        <v>235</v>
      </c>
      <c r="AP1818" s="29">
        <v>125</v>
      </c>
    </row>
    <row r="1819" spans="41:42" x14ac:dyDescent="0.35">
      <c r="AO1819" s="29">
        <v>235</v>
      </c>
      <c r="AP1819" s="29">
        <v>125</v>
      </c>
    </row>
    <row r="1820" spans="41:42" x14ac:dyDescent="0.35">
      <c r="AO1820" s="29">
        <v>235</v>
      </c>
      <c r="AP1820" s="29">
        <v>125</v>
      </c>
    </row>
    <row r="1821" spans="41:42" x14ac:dyDescent="0.35">
      <c r="AO1821" s="29">
        <v>235</v>
      </c>
      <c r="AP1821" s="29">
        <v>125</v>
      </c>
    </row>
    <row r="1822" spans="41:42" x14ac:dyDescent="0.35">
      <c r="AO1822" s="29">
        <v>235</v>
      </c>
      <c r="AP1822" s="29">
        <v>125</v>
      </c>
    </row>
    <row r="1823" spans="41:42" x14ac:dyDescent="0.35">
      <c r="AO1823" s="29">
        <v>235</v>
      </c>
      <c r="AP1823" s="29">
        <v>125</v>
      </c>
    </row>
    <row r="1824" spans="41:42" x14ac:dyDescent="0.35">
      <c r="AO1824" s="29">
        <v>235</v>
      </c>
      <c r="AP1824" s="29">
        <v>125</v>
      </c>
    </row>
    <row r="1825" spans="41:42" x14ac:dyDescent="0.35">
      <c r="AO1825" s="29">
        <v>235</v>
      </c>
      <c r="AP1825" s="29">
        <v>125</v>
      </c>
    </row>
    <row r="1826" spans="41:42" x14ac:dyDescent="0.35">
      <c r="AO1826" s="29">
        <v>235</v>
      </c>
      <c r="AP1826" s="29">
        <v>125</v>
      </c>
    </row>
    <row r="1827" spans="41:42" x14ac:dyDescent="0.35">
      <c r="AO1827" s="29">
        <v>235</v>
      </c>
      <c r="AP1827" s="29">
        <v>125</v>
      </c>
    </row>
    <row r="1828" spans="41:42" x14ac:dyDescent="0.35">
      <c r="AO1828" s="29">
        <v>235</v>
      </c>
      <c r="AP1828" s="29">
        <v>125</v>
      </c>
    </row>
    <row r="1829" spans="41:42" x14ac:dyDescent="0.35">
      <c r="AO1829" s="29">
        <v>235</v>
      </c>
      <c r="AP1829" s="29">
        <v>125</v>
      </c>
    </row>
    <row r="1830" spans="41:42" x14ac:dyDescent="0.35">
      <c r="AO1830" s="29">
        <v>235</v>
      </c>
      <c r="AP1830" s="29">
        <v>125</v>
      </c>
    </row>
    <row r="1831" spans="41:42" x14ac:dyDescent="0.35">
      <c r="AO1831" s="29">
        <v>235</v>
      </c>
      <c r="AP1831" s="29">
        <v>125</v>
      </c>
    </row>
    <row r="1832" spans="41:42" x14ac:dyDescent="0.35">
      <c r="AO1832" s="29">
        <v>235</v>
      </c>
      <c r="AP1832" s="29">
        <v>125</v>
      </c>
    </row>
    <row r="1833" spans="41:42" x14ac:dyDescent="0.35">
      <c r="AO1833" s="29">
        <v>235</v>
      </c>
      <c r="AP1833" s="29">
        <v>125</v>
      </c>
    </row>
    <row r="1834" spans="41:42" x14ac:dyDescent="0.35">
      <c r="AO1834" s="29">
        <v>235</v>
      </c>
      <c r="AP1834" s="29">
        <v>125</v>
      </c>
    </row>
    <row r="1835" spans="41:42" x14ac:dyDescent="0.35">
      <c r="AO1835" s="29">
        <v>235</v>
      </c>
      <c r="AP1835" s="29">
        <v>125</v>
      </c>
    </row>
    <row r="1836" spans="41:42" x14ac:dyDescent="0.35">
      <c r="AO1836" s="29">
        <v>235</v>
      </c>
      <c r="AP1836" s="29">
        <v>125</v>
      </c>
    </row>
    <row r="1837" spans="41:42" x14ac:dyDescent="0.35">
      <c r="AO1837" s="29">
        <v>235</v>
      </c>
      <c r="AP1837" s="29">
        <v>125</v>
      </c>
    </row>
    <row r="1838" spans="41:42" x14ac:dyDescent="0.35">
      <c r="AO1838" s="29">
        <v>235</v>
      </c>
      <c r="AP1838" s="29">
        <v>125</v>
      </c>
    </row>
    <row r="1839" spans="41:42" x14ac:dyDescent="0.35">
      <c r="AO1839" s="29">
        <v>235</v>
      </c>
      <c r="AP1839" s="29">
        <v>125</v>
      </c>
    </row>
    <row r="1840" spans="41:42" x14ac:dyDescent="0.35">
      <c r="AO1840" s="29">
        <v>235</v>
      </c>
      <c r="AP1840" s="29">
        <v>125</v>
      </c>
    </row>
    <row r="1841" spans="41:42" x14ac:dyDescent="0.35">
      <c r="AO1841" s="29">
        <v>235</v>
      </c>
      <c r="AP1841" s="29">
        <v>125</v>
      </c>
    </row>
    <row r="1842" spans="41:42" x14ac:dyDescent="0.35">
      <c r="AO1842" s="29">
        <v>235</v>
      </c>
      <c r="AP1842" s="29">
        <v>125</v>
      </c>
    </row>
    <row r="1843" spans="41:42" x14ac:dyDescent="0.35">
      <c r="AO1843" s="29">
        <v>235</v>
      </c>
      <c r="AP1843" s="29">
        <v>125</v>
      </c>
    </row>
    <row r="1844" spans="41:42" x14ac:dyDescent="0.35">
      <c r="AO1844" s="29">
        <v>235</v>
      </c>
      <c r="AP1844" s="29">
        <v>125</v>
      </c>
    </row>
    <row r="1845" spans="41:42" x14ac:dyDescent="0.35">
      <c r="AO1845" s="29">
        <v>235</v>
      </c>
      <c r="AP1845" s="29">
        <v>125</v>
      </c>
    </row>
    <row r="1846" spans="41:42" x14ac:dyDescent="0.35">
      <c r="AO1846" s="29">
        <v>235</v>
      </c>
      <c r="AP1846" s="29">
        <v>125</v>
      </c>
    </row>
    <row r="1847" spans="41:42" x14ac:dyDescent="0.35">
      <c r="AO1847" s="29">
        <v>235</v>
      </c>
      <c r="AP1847" s="29">
        <v>125</v>
      </c>
    </row>
    <row r="1848" spans="41:42" x14ac:dyDescent="0.35">
      <c r="AO1848" s="29">
        <v>235</v>
      </c>
      <c r="AP1848" s="29">
        <v>125</v>
      </c>
    </row>
    <row r="1849" spans="41:42" x14ac:dyDescent="0.35">
      <c r="AO1849" s="29">
        <v>235</v>
      </c>
      <c r="AP1849" s="29">
        <v>125</v>
      </c>
    </row>
    <row r="1850" spans="41:42" x14ac:dyDescent="0.35">
      <c r="AO1850" s="29">
        <v>235</v>
      </c>
      <c r="AP1850" s="29">
        <v>125</v>
      </c>
    </row>
    <row r="1851" spans="41:42" x14ac:dyDescent="0.35">
      <c r="AO1851" s="29">
        <v>235</v>
      </c>
      <c r="AP1851" s="29">
        <v>125</v>
      </c>
    </row>
    <row r="1852" spans="41:42" x14ac:dyDescent="0.35">
      <c r="AO1852" s="29">
        <v>235</v>
      </c>
      <c r="AP1852" s="29">
        <v>125</v>
      </c>
    </row>
    <row r="1853" spans="41:42" x14ac:dyDescent="0.35">
      <c r="AO1853" s="29">
        <v>235</v>
      </c>
      <c r="AP1853" s="29">
        <v>125</v>
      </c>
    </row>
    <row r="1854" spans="41:42" x14ac:dyDescent="0.35">
      <c r="AO1854" s="29">
        <v>235</v>
      </c>
      <c r="AP1854" s="29">
        <v>125</v>
      </c>
    </row>
    <row r="1855" spans="41:42" x14ac:dyDescent="0.35">
      <c r="AO1855" s="29">
        <v>235</v>
      </c>
      <c r="AP1855" s="29">
        <v>125</v>
      </c>
    </row>
    <row r="1856" spans="41:42" x14ac:dyDescent="0.35">
      <c r="AO1856" s="29">
        <v>235</v>
      </c>
      <c r="AP1856" s="29">
        <v>125</v>
      </c>
    </row>
    <row r="1857" spans="41:42" x14ac:dyDescent="0.35">
      <c r="AO1857" s="29">
        <v>235</v>
      </c>
      <c r="AP1857" s="29">
        <v>125</v>
      </c>
    </row>
    <row r="1858" spans="41:42" x14ac:dyDescent="0.35">
      <c r="AO1858" s="29">
        <v>235</v>
      </c>
      <c r="AP1858" s="29">
        <v>125</v>
      </c>
    </row>
    <row r="1859" spans="41:42" x14ac:dyDescent="0.35">
      <c r="AO1859" s="29">
        <v>235</v>
      </c>
      <c r="AP1859" s="29">
        <v>125</v>
      </c>
    </row>
    <row r="1860" spans="41:42" x14ac:dyDescent="0.35">
      <c r="AO1860" s="29">
        <v>235</v>
      </c>
      <c r="AP1860" s="29">
        <v>125</v>
      </c>
    </row>
    <row r="1861" spans="41:42" x14ac:dyDescent="0.35">
      <c r="AO1861" s="29">
        <v>235</v>
      </c>
      <c r="AP1861" s="29">
        <v>125</v>
      </c>
    </row>
    <row r="1862" spans="41:42" x14ac:dyDescent="0.35">
      <c r="AO1862" s="29">
        <v>235</v>
      </c>
      <c r="AP1862" s="29">
        <v>125</v>
      </c>
    </row>
    <row r="1863" spans="41:42" x14ac:dyDescent="0.35">
      <c r="AO1863" s="29">
        <v>235</v>
      </c>
      <c r="AP1863" s="29">
        <v>125</v>
      </c>
    </row>
    <row r="1864" spans="41:42" x14ac:dyDescent="0.35">
      <c r="AO1864" s="29">
        <v>235</v>
      </c>
      <c r="AP1864" s="29">
        <v>125</v>
      </c>
    </row>
    <row r="1865" spans="41:42" x14ac:dyDescent="0.35">
      <c r="AO1865" s="29">
        <v>235</v>
      </c>
      <c r="AP1865" s="29">
        <v>125</v>
      </c>
    </row>
    <row r="1866" spans="41:42" x14ac:dyDescent="0.35">
      <c r="AO1866" s="29">
        <v>235</v>
      </c>
      <c r="AP1866" s="29">
        <v>125</v>
      </c>
    </row>
    <row r="1867" spans="41:42" x14ac:dyDescent="0.35">
      <c r="AO1867" s="29">
        <v>235</v>
      </c>
      <c r="AP1867" s="29">
        <v>125</v>
      </c>
    </row>
    <row r="1868" spans="41:42" x14ac:dyDescent="0.35">
      <c r="AO1868" s="29">
        <v>235</v>
      </c>
      <c r="AP1868" s="29">
        <v>125</v>
      </c>
    </row>
    <row r="1869" spans="41:42" x14ac:dyDescent="0.35">
      <c r="AO1869" s="29">
        <v>235</v>
      </c>
      <c r="AP1869" s="29">
        <v>125</v>
      </c>
    </row>
    <row r="1870" spans="41:42" x14ac:dyDescent="0.35">
      <c r="AO1870" s="29">
        <v>235</v>
      </c>
      <c r="AP1870" s="29">
        <v>125</v>
      </c>
    </row>
    <row r="1871" spans="41:42" x14ac:dyDescent="0.35">
      <c r="AO1871" s="29">
        <v>235</v>
      </c>
      <c r="AP1871" s="29">
        <v>125</v>
      </c>
    </row>
    <row r="1872" spans="41:42" x14ac:dyDescent="0.35">
      <c r="AO1872" s="29">
        <v>235</v>
      </c>
      <c r="AP1872" s="29">
        <v>125</v>
      </c>
    </row>
    <row r="1873" spans="41:42" x14ac:dyDescent="0.35">
      <c r="AO1873" s="29">
        <v>235</v>
      </c>
      <c r="AP1873" s="29">
        <v>125</v>
      </c>
    </row>
    <row r="1874" spans="41:42" x14ac:dyDescent="0.35">
      <c r="AO1874" s="29">
        <v>235</v>
      </c>
      <c r="AP1874" s="29">
        <v>125</v>
      </c>
    </row>
    <row r="1875" spans="41:42" x14ac:dyDescent="0.35">
      <c r="AO1875" s="29">
        <v>235</v>
      </c>
      <c r="AP1875" s="29">
        <v>125</v>
      </c>
    </row>
    <row r="1876" spans="41:42" x14ac:dyDescent="0.35">
      <c r="AO1876" s="29">
        <v>235</v>
      </c>
      <c r="AP1876" s="29">
        <v>125</v>
      </c>
    </row>
    <row r="1877" spans="41:42" x14ac:dyDescent="0.35">
      <c r="AO1877" s="29">
        <v>235</v>
      </c>
      <c r="AP1877" s="29">
        <v>125</v>
      </c>
    </row>
    <row r="1878" spans="41:42" x14ac:dyDescent="0.35">
      <c r="AO1878" s="29">
        <v>235</v>
      </c>
      <c r="AP1878" s="29">
        <v>125</v>
      </c>
    </row>
    <row r="1879" spans="41:42" x14ac:dyDescent="0.35">
      <c r="AO1879" s="29">
        <v>235</v>
      </c>
      <c r="AP1879" s="29">
        <v>125</v>
      </c>
    </row>
    <row r="1880" spans="41:42" x14ac:dyDescent="0.35">
      <c r="AO1880" s="29">
        <v>235</v>
      </c>
      <c r="AP1880" s="29">
        <v>125</v>
      </c>
    </row>
    <row r="1881" spans="41:42" x14ac:dyDescent="0.35">
      <c r="AO1881" s="29">
        <v>235</v>
      </c>
      <c r="AP1881" s="29">
        <v>125</v>
      </c>
    </row>
    <row r="1882" spans="41:42" x14ac:dyDescent="0.35">
      <c r="AO1882" s="29">
        <v>235</v>
      </c>
      <c r="AP1882" s="29">
        <v>125</v>
      </c>
    </row>
    <row r="1883" spans="41:42" x14ac:dyDescent="0.35">
      <c r="AO1883" s="29">
        <v>235</v>
      </c>
      <c r="AP1883" s="29">
        <v>125</v>
      </c>
    </row>
    <row r="1884" spans="41:42" x14ac:dyDescent="0.35">
      <c r="AO1884" s="29">
        <v>235</v>
      </c>
      <c r="AP1884" s="29">
        <v>125</v>
      </c>
    </row>
    <row r="1885" spans="41:42" x14ac:dyDescent="0.35">
      <c r="AO1885" s="29">
        <v>235</v>
      </c>
      <c r="AP1885" s="29">
        <v>125</v>
      </c>
    </row>
    <row r="1886" spans="41:42" x14ac:dyDescent="0.35">
      <c r="AO1886" s="29">
        <v>235</v>
      </c>
      <c r="AP1886" s="29">
        <v>125</v>
      </c>
    </row>
    <row r="1887" spans="41:42" x14ac:dyDescent="0.35">
      <c r="AO1887" s="29">
        <v>235</v>
      </c>
      <c r="AP1887" s="29">
        <v>125</v>
      </c>
    </row>
    <row r="1888" spans="41:42" x14ac:dyDescent="0.35">
      <c r="AO1888" s="29">
        <v>235</v>
      </c>
      <c r="AP1888" s="29">
        <v>125</v>
      </c>
    </row>
    <row r="1889" spans="41:42" x14ac:dyDescent="0.35">
      <c r="AO1889" s="29">
        <v>235</v>
      </c>
      <c r="AP1889" s="29">
        <v>125</v>
      </c>
    </row>
    <row r="1890" spans="41:42" x14ac:dyDescent="0.35">
      <c r="AO1890" s="29">
        <v>235</v>
      </c>
      <c r="AP1890" s="29">
        <v>125</v>
      </c>
    </row>
    <row r="1891" spans="41:42" x14ac:dyDescent="0.35">
      <c r="AO1891" s="29">
        <v>235</v>
      </c>
      <c r="AP1891" s="29">
        <v>125</v>
      </c>
    </row>
    <row r="1892" spans="41:42" x14ac:dyDescent="0.35">
      <c r="AO1892" s="29">
        <v>235</v>
      </c>
      <c r="AP1892" s="29">
        <v>125</v>
      </c>
    </row>
    <row r="1893" spans="41:42" x14ac:dyDescent="0.35">
      <c r="AO1893" s="29">
        <v>235</v>
      </c>
      <c r="AP1893" s="29">
        <v>125</v>
      </c>
    </row>
    <row r="1894" spans="41:42" x14ac:dyDescent="0.35">
      <c r="AO1894" s="29">
        <v>235</v>
      </c>
      <c r="AP1894" s="29">
        <v>125</v>
      </c>
    </row>
    <row r="1895" spans="41:42" x14ac:dyDescent="0.35">
      <c r="AO1895" s="29">
        <v>235</v>
      </c>
      <c r="AP1895" s="29">
        <v>125</v>
      </c>
    </row>
    <row r="1896" spans="41:42" x14ac:dyDescent="0.35">
      <c r="AO1896" s="29">
        <v>235</v>
      </c>
      <c r="AP1896" s="29">
        <v>125</v>
      </c>
    </row>
    <row r="1897" spans="41:42" x14ac:dyDescent="0.35">
      <c r="AO1897" s="29">
        <v>235</v>
      </c>
      <c r="AP1897" s="29">
        <v>125</v>
      </c>
    </row>
    <row r="1898" spans="41:42" x14ac:dyDescent="0.35">
      <c r="AO1898" s="29">
        <v>235</v>
      </c>
      <c r="AP1898" s="29">
        <v>125</v>
      </c>
    </row>
    <row r="1899" spans="41:42" x14ac:dyDescent="0.35">
      <c r="AO1899" s="29">
        <v>235</v>
      </c>
      <c r="AP1899" s="29">
        <v>125</v>
      </c>
    </row>
    <row r="1900" spans="41:42" x14ac:dyDescent="0.35">
      <c r="AO1900" s="29">
        <v>235</v>
      </c>
      <c r="AP1900" s="29">
        <v>125</v>
      </c>
    </row>
    <row r="1901" spans="41:42" x14ac:dyDescent="0.35">
      <c r="AO1901" s="29">
        <v>235</v>
      </c>
      <c r="AP1901" s="29">
        <v>125</v>
      </c>
    </row>
    <row r="1902" spans="41:42" x14ac:dyDescent="0.35">
      <c r="AO1902" s="29">
        <v>235</v>
      </c>
      <c r="AP1902" s="29">
        <v>125</v>
      </c>
    </row>
    <row r="1903" spans="41:42" x14ac:dyDescent="0.35">
      <c r="AO1903" s="29">
        <v>235</v>
      </c>
      <c r="AP1903" s="29">
        <v>125</v>
      </c>
    </row>
    <row r="1904" spans="41:42" x14ac:dyDescent="0.35">
      <c r="AO1904" s="29">
        <v>235</v>
      </c>
      <c r="AP1904" s="29">
        <v>125</v>
      </c>
    </row>
    <row r="1905" spans="41:42" x14ac:dyDescent="0.35">
      <c r="AO1905" s="29">
        <v>235</v>
      </c>
      <c r="AP1905" s="29">
        <v>125</v>
      </c>
    </row>
    <row r="1906" spans="41:42" x14ac:dyDescent="0.35">
      <c r="AO1906" s="29">
        <v>235</v>
      </c>
      <c r="AP1906" s="29">
        <v>125</v>
      </c>
    </row>
    <row r="1907" spans="41:42" x14ac:dyDescent="0.35">
      <c r="AO1907" s="29">
        <v>235</v>
      </c>
      <c r="AP1907" s="29">
        <v>125</v>
      </c>
    </row>
    <row r="1908" spans="41:42" x14ac:dyDescent="0.35">
      <c r="AO1908" s="29">
        <v>235</v>
      </c>
      <c r="AP1908" s="29">
        <v>125</v>
      </c>
    </row>
    <row r="1909" spans="41:42" x14ac:dyDescent="0.35">
      <c r="AO1909" s="29">
        <v>235</v>
      </c>
      <c r="AP1909" s="29">
        <v>125</v>
      </c>
    </row>
    <row r="1910" spans="41:42" x14ac:dyDescent="0.35">
      <c r="AO1910" s="29">
        <v>235</v>
      </c>
      <c r="AP1910" s="29">
        <v>125</v>
      </c>
    </row>
    <row r="1911" spans="41:42" x14ac:dyDescent="0.35">
      <c r="AO1911" s="29">
        <v>235</v>
      </c>
      <c r="AP1911" s="29">
        <v>125</v>
      </c>
    </row>
    <row r="1912" spans="41:42" x14ac:dyDescent="0.35">
      <c r="AO1912" s="29">
        <v>235</v>
      </c>
      <c r="AP1912" s="29">
        <v>125</v>
      </c>
    </row>
    <row r="1913" spans="41:42" x14ac:dyDescent="0.35">
      <c r="AO1913" s="29">
        <v>235</v>
      </c>
      <c r="AP1913" s="29">
        <v>125</v>
      </c>
    </row>
    <row r="1914" spans="41:42" x14ac:dyDescent="0.35">
      <c r="AO1914" s="29">
        <v>235</v>
      </c>
      <c r="AP1914" s="29">
        <v>125</v>
      </c>
    </row>
    <row r="1915" spans="41:42" x14ac:dyDescent="0.35">
      <c r="AO1915" s="29">
        <v>235</v>
      </c>
      <c r="AP1915" s="29">
        <v>125</v>
      </c>
    </row>
    <row r="1916" spans="41:42" x14ac:dyDescent="0.35">
      <c r="AO1916" s="29">
        <v>235</v>
      </c>
      <c r="AP1916" s="29">
        <v>125</v>
      </c>
    </row>
    <row r="1917" spans="41:42" x14ac:dyDescent="0.35">
      <c r="AO1917" s="29">
        <v>235</v>
      </c>
      <c r="AP1917" s="29">
        <v>125</v>
      </c>
    </row>
    <row r="1918" spans="41:42" x14ac:dyDescent="0.35">
      <c r="AO1918" s="29">
        <v>235</v>
      </c>
      <c r="AP1918" s="29">
        <v>125</v>
      </c>
    </row>
    <row r="1919" spans="41:42" x14ac:dyDescent="0.35">
      <c r="AO1919" s="29">
        <v>235</v>
      </c>
      <c r="AP1919" s="29">
        <v>125</v>
      </c>
    </row>
    <row r="1920" spans="41:42" x14ac:dyDescent="0.35">
      <c r="AO1920" s="29">
        <v>235</v>
      </c>
      <c r="AP1920" s="29">
        <v>125</v>
      </c>
    </row>
    <row r="1921" spans="41:42" x14ac:dyDescent="0.35">
      <c r="AO1921" s="29">
        <v>235</v>
      </c>
      <c r="AP1921" s="29">
        <v>125</v>
      </c>
    </row>
    <row r="1922" spans="41:42" x14ac:dyDescent="0.35">
      <c r="AO1922" s="29">
        <v>235</v>
      </c>
      <c r="AP1922" s="29">
        <v>125</v>
      </c>
    </row>
    <row r="1923" spans="41:42" x14ac:dyDescent="0.35">
      <c r="AO1923" s="29">
        <v>235</v>
      </c>
      <c r="AP1923" s="29">
        <v>125</v>
      </c>
    </row>
    <row r="1924" spans="41:42" x14ac:dyDescent="0.35">
      <c r="AO1924" s="29">
        <v>235</v>
      </c>
      <c r="AP1924" s="29">
        <v>125</v>
      </c>
    </row>
    <row r="1925" spans="41:42" x14ac:dyDescent="0.35">
      <c r="AO1925" s="29">
        <v>235</v>
      </c>
      <c r="AP1925" s="29">
        <v>125</v>
      </c>
    </row>
    <row r="1926" spans="41:42" x14ac:dyDescent="0.35">
      <c r="AO1926" s="29">
        <v>235</v>
      </c>
      <c r="AP1926" s="29">
        <v>125</v>
      </c>
    </row>
    <row r="1927" spans="41:42" x14ac:dyDescent="0.35">
      <c r="AO1927" s="29">
        <v>235</v>
      </c>
      <c r="AP1927" s="29">
        <v>125</v>
      </c>
    </row>
    <row r="1928" spans="41:42" x14ac:dyDescent="0.35">
      <c r="AO1928" s="29">
        <v>235</v>
      </c>
      <c r="AP1928" s="29">
        <v>125</v>
      </c>
    </row>
    <row r="1929" spans="41:42" x14ac:dyDescent="0.35">
      <c r="AO1929" s="29">
        <v>235</v>
      </c>
      <c r="AP1929" s="29">
        <v>125</v>
      </c>
    </row>
    <row r="1930" spans="41:42" x14ac:dyDescent="0.35">
      <c r="AO1930" s="29">
        <v>235</v>
      </c>
      <c r="AP1930" s="29">
        <v>125</v>
      </c>
    </row>
    <row r="1931" spans="41:42" x14ac:dyDescent="0.35">
      <c r="AO1931" s="29">
        <v>235</v>
      </c>
      <c r="AP1931" s="29">
        <v>125</v>
      </c>
    </row>
    <row r="1932" spans="41:42" x14ac:dyDescent="0.35">
      <c r="AO1932" s="29">
        <v>235</v>
      </c>
      <c r="AP1932" s="29">
        <v>125</v>
      </c>
    </row>
    <row r="1933" spans="41:42" x14ac:dyDescent="0.35">
      <c r="AO1933" s="29">
        <v>235</v>
      </c>
      <c r="AP1933" s="29">
        <v>125</v>
      </c>
    </row>
    <row r="1934" spans="41:42" x14ac:dyDescent="0.35">
      <c r="AO1934" s="29">
        <v>235</v>
      </c>
      <c r="AP1934" s="29">
        <v>125</v>
      </c>
    </row>
    <row r="1935" spans="41:42" x14ac:dyDescent="0.35">
      <c r="AO1935" s="29">
        <v>235</v>
      </c>
      <c r="AP1935" s="29">
        <v>125</v>
      </c>
    </row>
    <row r="1936" spans="41:42" x14ac:dyDescent="0.35">
      <c r="AO1936" s="29">
        <v>235</v>
      </c>
      <c r="AP1936" s="29">
        <v>125</v>
      </c>
    </row>
    <row r="1937" spans="41:42" x14ac:dyDescent="0.35">
      <c r="AO1937" s="29">
        <v>235</v>
      </c>
      <c r="AP1937" s="29">
        <v>125</v>
      </c>
    </row>
    <row r="1938" spans="41:42" x14ac:dyDescent="0.35">
      <c r="AO1938" s="29">
        <v>235</v>
      </c>
      <c r="AP1938" s="29">
        <v>125</v>
      </c>
    </row>
    <row r="1939" spans="41:42" x14ac:dyDescent="0.35">
      <c r="AO1939" s="29">
        <v>235</v>
      </c>
      <c r="AP1939" s="29">
        <v>125</v>
      </c>
    </row>
    <row r="1940" spans="41:42" x14ac:dyDescent="0.35">
      <c r="AO1940" s="29">
        <v>235</v>
      </c>
      <c r="AP1940" s="29">
        <v>125</v>
      </c>
    </row>
    <row r="1941" spans="41:42" x14ac:dyDescent="0.35">
      <c r="AO1941" s="29">
        <v>235</v>
      </c>
      <c r="AP1941" s="29">
        <v>125</v>
      </c>
    </row>
    <row r="1942" spans="41:42" x14ac:dyDescent="0.35">
      <c r="AO1942" s="29">
        <v>235</v>
      </c>
      <c r="AP1942" s="29">
        <v>125</v>
      </c>
    </row>
    <row r="1943" spans="41:42" x14ac:dyDescent="0.35">
      <c r="AO1943" s="29">
        <v>235</v>
      </c>
      <c r="AP1943" s="29">
        <v>125</v>
      </c>
    </row>
    <row r="1944" spans="41:42" x14ac:dyDescent="0.35">
      <c r="AO1944" s="29">
        <v>235</v>
      </c>
      <c r="AP1944" s="29">
        <v>125</v>
      </c>
    </row>
    <row r="1945" spans="41:42" x14ac:dyDescent="0.35">
      <c r="AO1945" s="29">
        <v>235</v>
      </c>
      <c r="AP1945" s="29">
        <v>125</v>
      </c>
    </row>
    <row r="1946" spans="41:42" x14ac:dyDescent="0.35">
      <c r="AO1946" s="29">
        <v>235</v>
      </c>
      <c r="AP1946" s="29">
        <v>125</v>
      </c>
    </row>
    <row r="1947" spans="41:42" x14ac:dyDescent="0.35">
      <c r="AO1947" s="29">
        <v>235</v>
      </c>
      <c r="AP1947" s="29">
        <v>125</v>
      </c>
    </row>
    <row r="1948" spans="41:42" x14ac:dyDescent="0.35">
      <c r="AO1948" s="29">
        <v>235</v>
      </c>
      <c r="AP1948" s="29">
        <v>125</v>
      </c>
    </row>
    <row r="1949" spans="41:42" x14ac:dyDescent="0.35">
      <c r="AO1949" s="29">
        <v>235</v>
      </c>
      <c r="AP1949" s="29">
        <v>125</v>
      </c>
    </row>
    <row r="1950" spans="41:42" x14ac:dyDescent="0.35">
      <c r="AO1950" s="29">
        <v>235</v>
      </c>
      <c r="AP1950" s="29">
        <v>125</v>
      </c>
    </row>
    <row r="1951" spans="41:42" x14ac:dyDescent="0.35">
      <c r="AO1951" s="29">
        <v>235</v>
      </c>
      <c r="AP1951" s="29">
        <v>125</v>
      </c>
    </row>
    <row r="1952" spans="41:42" x14ac:dyDescent="0.35">
      <c r="AO1952" s="29">
        <v>235</v>
      </c>
      <c r="AP1952" s="29">
        <v>125</v>
      </c>
    </row>
    <row r="1953" spans="41:42" x14ac:dyDescent="0.35">
      <c r="AO1953" s="29">
        <v>235</v>
      </c>
      <c r="AP1953" s="29">
        <v>125</v>
      </c>
    </row>
    <row r="1954" spans="41:42" x14ac:dyDescent="0.35">
      <c r="AO1954" s="29">
        <v>235</v>
      </c>
      <c r="AP1954" s="29">
        <v>125</v>
      </c>
    </row>
    <row r="1955" spans="41:42" x14ac:dyDescent="0.35">
      <c r="AO1955" s="29">
        <v>235</v>
      </c>
      <c r="AP1955" s="29">
        <v>125</v>
      </c>
    </row>
    <row r="1956" spans="41:42" x14ac:dyDescent="0.35">
      <c r="AO1956" s="29">
        <v>235</v>
      </c>
      <c r="AP1956" s="29">
        <v>125</v>
      </c>
    </row>
    <row r="1957" spans="41:42" x14ac:dyDescent="0.35">
      <c r="AO1957" s="29">
        <v>235</v>
      </c>
      <c r="AP1957" s="29">
        <v>125</v>
      </c>
    </row>
    <row r="1958" spans="41:42" x14ac:dyDescent="0.35">
      <c r="AO1958" s="29">
        <v>235</v>
      </c>
      <c r="AP1958" s="29">
        <v>125</v>
      </c>
    </row>
    <row r="1959" spans="41:42" x14ac:dyDescent="0.35">
      <c r="AO1959" s="29">
        <v>235</v>
      </c>
      <c r="AP1959" s="29">
        <v>125</v>
      </c>
    </row>
    <row r="1960" spans="41:42" x14ac:dyDescent="0.35">
      <c r="AO1960" s="29">
        <v>235</v>
      </c>
      <c r="AP1960" s="29">
        <v>125</v>
      </c>
    </row>
    <row r="1961" spans="41:42" x14ac:dyDescent="0.35">
      <c r="AO1961" s="29">
        <v>235</v>
      </c>
      <c r="AP1961" s="29">
        <v>125</v>
      </c>
    </row>
    <row r="1962" spans="41:42" x14ac:dyDescent="0.35">
      <c r="AO1962" s="29">
        <v>235</v>
      </c>
      <c r="AP1962" s="29">
        <v>125</v>
      </c>
    </row>
    <row r="1963" spans="41:42" x14ac:dyDescent="0.35">
      <c r="AO1963" s="29">
        <v>235</v>
      </c>
      <c r="AP1963" s="29">
        <v>125</v>
      </c>
    </row>
    <row r="1964" spans="41:42" x14ac:dyDescent="0.35">
      <c r="AO1964" s="29">
        <v>235</v>
      </c>
      <c r="AP1964" s="29">
        <v>125</v>
      </c>
    </row>
    <row r="1965" spans="41:42" x14ac:dyDescent="0.35">
      <c r="AO1965" s="29">
        <v>235</v>
      </c>
      <c r="AP1965" s="29">
        <v>125</v>
      </c>
    </row>
    <row r="1966" spans="41:42" x14ac:dyDescent="0.35">
      <c r="AO1966" s="29">
        <v>235</v>
      </c>
      <c r="AP1966" s="29">
        <v>125</v>
      </c>
    </row>
    <row r="1967" spans="41:42" x14ac:dyDescent="0.35">
      <c r="AO1967" s="29">
        <v>235</v>
      </c>
      <c r="AP1967" s="29">
        <v>125</v>
      </c>
    </row>
    <row r="1968" spans="41:42" x14ac:dyDescent="0.35">
      <c r="AO1968" s="29">
        <v>235</v>
      </c>
      <c r="AP1968" s="29">
        <v>125</v>
      </c>
    </row>
    <row r="1969" spans="41:42" x14ac:dyDescent="0.35">
      <c r="AO1969" s="29">
        <v>235</v>
      </c>
      <c r="AP1969" s="29">
        <v>125</v>
      </c>
    </row>
    <row r="1970" spans="41:42" x14ac:dyDescent="0.35">
      <c r="AO1970" s="29">
        <v>235</v>
      </c>
      <c r="AP1970" s="29">
        <v>125</v>
      </c>
    </row>
    <row r="1971" spans="41:42" x14ac:dyDescent="0.35">
      <c r="AO1971" s="29">
        <v>235</v>
      </c>
      <c r="AP1971" s="29">
        <v>125</v>
      </c>
    </row>
    <row r="1972" spans="41:42" x14ac:dyDescent="0.35">
      <c r="AO1972" s="29">
        <v>235</v>
      </c>
      <c r="AP1972" s="29">
        <v>125</v>
      </c>
    </row>
    <row r="1973" spans="41:42" x14ac:dyDescent="0.35">
      <c r="AO1973" s="29">
        <v>235</v>
      </c>
      <c r="AP1973" s="29">
        <v>125</v>
      </c>
    </row>
    <row r="1974" spans="41:42" x14ac:dyDescent="0.35">
      <c r="AO1974" s="29">
        <v>235</v>
      </c>
      <c r="AP1974" s="29">
        <v>125</v>
      </c>
    </row>
    <row r="1975" spans="41:42" x14ac:dyDescent="0.35">
      <c r="AO1975" s="29">
        <v>235</v>
      </c>
      <c r="AP1975" s="29">
        <v>125</v>
      </c>
    </row>
    <row r="1976" spans="41:42" x14ac:dyDescent="0.35">
      <c r="AO1976" s="29">
        <v>235</v>
      </c>
      <c r="AP1976" s="29">
        <v>125</v>
      </c>
    </row>
    <row r="1977" spans="41:42" x14ac:dyDescent="0.35">
      <c r="AO1977" s="29">
        <v>235</v>
      </c>
      <c r="AP1977" s="29">
        <v>125</v>
      </c>
    </row>
    <row r="1978" spans="41:42" x14ac:dyDescent="0.35">
      <c r="AO1978" s="29">
        <v>235</v>
      </c>
      <c r="AP1978" s="29">
        <v>125</v>
      </c>
    </row>
    <row r="1979" spans="41:42" x14ac:dyDescent="0.35">
      <c r="AO1979" s="29">
        <v>235</v>
      </c>
      <c r="AP1979" s="29">
        <v>125</v>
      </c>
    </row>
    <row r="1980" spans="41:42" x14ac:dyDescent="0.35">
      <c r="AO1980" s="29">
        <v>235</v>
      </c>
      <c r="AP1980" s="29">
        <v>125</v>
      </c>
    </row>
    <row r="1981" spans="41:42" x14ac:dyDescent="0.35">
      <c r="AO1981" s="29">
        <v>235</v>
      </c>
      <c r="AP1981" s="29">
        <v>125</v>
      </c>
    </row>
    <row r="1982" spans="41:42" x14ac:dyDescent="0.35">
      <c r="AO1982" s="29">
        <v>235</v>
      </c>
      <c r="AP1982" s="29">
        <v>125</v>
      </c>
    </row>
    <row r="1983" spans="41:42" x14ac:dyDescent="0.35">
      <c r="AO1983" s="29">
        <v>235</v>
      </c>
      <c r="AP1983" s="29">
        <v>125</v>
      </c>
    </row>
    <row r="1984" spans="41:42" x14ac:dyDescent="0.35">
      <c r="AO1984" s="29">
        <v>235</v>
      </c>
      <c r="AP1984" s="29">
        <v>125</v>
      </c>
    </row>
    <row r="1985" spans="41:42" x14ac:dyDescent="0.35">
      <c r="AO1985" s="29">
        <v>235</v>
      </c>
      <c r="AP1985" s="29">
        <v>125</v>
      </c>
    </row>
    <row r="1986" spans="41:42" x14ac:dyDescent="0.35">
      <c r="AO1986" s="29">
        <v>235</v>
      </c>
      <c r="AP1986" s="29">
        <v>125</v>
      </c>
    </row>
    <row r="1987" spans="41:42" x14ac:dyDescent="0.35">
      <c r="AO1987" s="29">
        <v>235</v>
      </c>
      <c r="AP1987" s="29">
        <v>125</v>
      </c>
    </row>
    <row r="1988" spans="41:42" x14ac:dyDescent="0.35">
      <c r="AO1988" s="29">
        <v>235</v>
      </c>
      <c r="AP1988" s="29">
        <v>125</v>
      </c>
    </row>
    <row r="1989" spans="41:42" x14ac:dyDescent="0.35">
      <c r="AO1989" s="29">
        <v>235</v>
      </c>
      <c r="AP1989" s="29">
        <v>125</v>
      </c>
    </row>
    <row r="1990" spans="41:42" x14ac:dyDescent="0.35">
      <c r="AO1990" s="29">
        <v>235</v>
      </c>
      <c r="AP1990" s="29">
        <v>125</v>
      </c>
    </row>
    <row r="1991" spans="41:42" x14ac:dyDescent="0.35">
      <c r="AO1991" s="29">
        <v>235</v>
      </c>
      <c r="AP1991" s="29">
        <v>125</v>
      </c>
    </row>
    <row r="1992" spans="41:42" x14ac:dyDescent="0.35">
      <c r="AO1992" s="29">
        <v>235</v>
      </c>
      <c r="AP1992" s="29">
        <v>125</v>
      </c>
    </row>
    <row r="1993" spans="41:42" x14ac:dyDescent="0.35">
      <c r="AO1993" s="29">
        <v>235</v>
      </c>
      <c r="AP1993" s="29">
        <v>125</v>
      </c>
    </row>
    <row r="1994" spans="41:42" x14ac:dyDescent="0.35">
      <c r="AO1994" s="29">
        <v>235</v>
      </c>
      <c r="AP1994" s="29">
        <v>125</v>
      </c>
    </row>
    <row r="1995" spans="41:42" x14ac:dyDescent="0.35">
      <c r="AO1995" s="29">
        <v>235</v>
      </c>
      <c r="AP1995" s="29">
        <v>125</v>
      </c>
    </row>
    <row r="1996" spans="41:42" x14ac:dyDescent="0.35">
      <c r="AO1996" s="29">
        <v>235</v>
      </c>
      <c r="AP1996" s="29">
        <v>125</v>
      </c>
    </row>
    <row r="1997" spans="41:42" x14ac:dyDescent="0.35">
      <c r="AO1997" s="29">
        <v>235</v>
      </c>
      <c r="AP1997" s="29">
        <v>125</v>
      </c>
    </row>
    <row r="1998" spans="41:42" x14ac:dyDescent="0.35">
      <c r="AO1998" s="29">
        <v>235</v>
      </c>
      <c r="AP1998" s="29">
        <v>125</v>
      </c>
    </row>
    <row r="1999" spans="41:42" x14ac:dyDescent="0.35">
      <c r="AO1999" s="29">
        <v>235</v>
      </c>
      <c r="AP1999" s="29">
        <v>125</v>
      </c>
    </row>
    <row r="2000" spans="41:42" x14ac:dyDescent="0.35">
      <c r="AO2000" s="29">
        <v>235</v>
      </c>
      <c r="AP2000" s="29">
        <v>125</v>
      </c>
    </row>
    <row r="2001" spans="41:42" x14ac:dyDescent="0.35">
      <c r="AO2001" s="29">
        <v>235</v>
      </c>
      <c r="AP2001" s="29">
        <v>125</v>
      </c>
    </row>
    <row r="2002" spans="41:42" x14ac:dyDescent="0.35">
      <c r="AO2002" s="29">
        <v>235</v>
      </c>
      <c r="AP2002" s="29">
        <v>125</v>
      </c>
    </row>
    <row r="2003" spans="41:42" x14ac:dyDescent="0.35">
      <c r="AO2003" s="29">
        <v>235</v>
      </c>
      <c r="AP2003" s="29">
        <v>125</v>
      </c>
    </row>
    <row r="2004" spans="41:42" x14ac:dyDescent="0.35">
      <c r="AO2004" s="29">
        <v>235</v>
      </c>
      <c r="AP2004" s="29">
        <v>125</v>
      </c>
    </row>
    <row r="2005" spans="41:42" x14ac:dyDescent="0.35">
      <c r="AO2005" s="29">
        <v>235</v>
      </c>
      <c r="AP2005" s="29">
        <v>125</v>
      </c>
    </row>
    <row r="2006" spans="41:42" x14ac:dyDescent="0.35">
      <c r="AO2006" s="29">
        <v>235</v>
      </c>
      <c r="AP2006" s="29">
        <v>125</v>
      </c>
    </row>
    <row r="2007" spans="41:42" x14ac:dyDescent="0.35">
      <c r="AO2007" s="29">
        <v>235</v>
      </c>
      <c r="AP2007" s="29">
        <v>125</v>
      </c>
    </row>
    <row r="2008" spans="41:42" x14ac:dyDescent="0.35">
      <c r="AO2008" s="29">
        <v>235</v>
      </c>
      <c r="AP2008" s="29">
        <v>125</v>
      </c>
    </row>
    <row r="2009" spans="41:42" x14ac:dyDescent="0.35">
      <c r="AO2009" s="29">
        <v>235</v>
      </c>
      <c r="AP2009" s="29">
        <v>125</v>
      </c>
    </row>
    <row r="2010" spans="41:42" x14ac:dyDescent="0.35">
      <c r="AO2010" s="29">
        <v>235</v>
      </c>
      <c r="AP2010" s="29">
        <v>125</v>
      </c>
    </row>
    <row r="2011" spans="41:42" x14ac:dyDescent="0.35">
      <c r="AO2011" s="29">
        <v>235</v>
      </c>
      <c r="AP2011" s="29">
        <v>125</v>
      </c>
    </row>
    <row r="2012" spans="41:42" x14ac:dyDescent="0.35">
      <c r="AO2012" s="29">
        <v>235</v>
      </c>
      <c r="AP2012" s="29">
        <v>125</v>
      </c>
    </row>
    <row r="2013" spans="41:42" x14ac:dyDescent="0.35">
      <c r="AO2013" s="29">
        <v>235</v>
      </c>
      <c r="AP2013" s="29">
        <v>125</v>
      </c>
    </row>
    <row r="2014" spans="41:42" x14ac:dyDescent="0.35">
      <c r="AO2014" s="29">
        <v>235</v>
      </c>
      <c r="AP2014" s="29">
        <v>125</v>
      </c>
    </row>
    <row r="2015" spans="41:42" x14ac:dyDescent="0.35">
      <c r="AO2015" s="29">
        <v>235</v>
      </c>
      <c r="AP2015" s="29">
        <v>125</v>
      </c>
    </row>
    <row r="2016" spans="41:42" x14ac:dyDescent="0.35">
      <c r="AO2016" s="29">
        <v>235</v>
      </c>
      <c r="AP2016" s="29">
        <v>125</v>
      </c>
    </row>
    <row r="2017" spans="41:42" x14ac:dyDescent="0.35">
      <c r="AO2017" s="29">
        <v>235</v>
      </c>
      <c r="AP2017" s="29">
        <v>125</v>
      </c>
    </row>
    <row r="2018" spans="41:42" x14ac:dyDescent="0.35">
      <c r="AO2018" s="29">
        <v>235</v>
      </c>
      <c r="AP2018" s="29">
        <v>125</v>
      </c>
    </row>
    <row r="2019" spans="41:42" x14ac:dyDescent="0.35">
      <c r="AO2019" s="29">
        <v>235</v>
      </c>
      <c r="AP2019" s="29">
        <v>125</v>
      </c>
    </row>
    <row r="2020" spans="41:42" x14ac:dyDescent="0.35">
      <c r="AO2020" s="29">
        <v>235</v>
      </c>
      <c r="AP2020" s="29">
        <v>125</v>
      </c>
    </row>
    <row r="2021" spans="41:42" x14ac:dyDescent="0.35">
      <c r="AO2021" s="29">
        <v>235</v>
      </c>
      <c r="AP2021" s="29">
        <v>125</v>
      </c>
    </row>
    <row r="2022" spans="41:42" x14ac:dyDescent="0.35">
      <c r="AO2022" s="29">
        <v>235</v>
      </c>
      <c r="AP2022" s="29">
        <v>125</v>
      </c>
    </row>
    <row r="2023" spans="41:42" x14ac:dyDescent="0.35">
      <c r="AO2023" s="29">
        <v>235</v>
      </c>
      <c r="AP2023" s="29">
        <v>125</v>
      </c>
    </row>
    <row r="2024" spans="41:42" x14ac:dyDescent="0.35">
      <c r="AO2024" s="29">
        <v>235</v>
      </c>
      <c r="AP2024" s="29">
        <v>125</v>
      </c>
    </row>
    <row r="2025" spans="41:42" x14ac:dyDescent="0.35">
      <c r="AO2025" s="29">
        <v>235</v>
      </c>
      <c r="AP2025" s="29">
        <v>125</v>
      </c>
    </row>
    <row r="2026" spans="41:42" x14ac:dyDescent="0.35">
      <c r="AO2026" s="29">
        <v>235</v>
      </c>
      <c r="AP2026" s="29">
        <v>125</v>
      </c>
    </row>
    <row r="2027" spans="41:42" x14ac:dyDescent="0.35">
      <c r="AO2027" s="29">
        <v>235</v>
      </c>
      <c r="AP2027" s="29">
        <v>125</v>
      </c>
    </row>
    <row r="2028" spans="41:42" x14ac:dyDescent="0.35">
      <c r="AO2028" s="29">
        <v>235</v>
      </c>
      <c r="AP2028" s="29">
        <v>125</v>
      </c>
    </row>
    <row r="2029" spans="41:42" x14ac:dyDescent="0.35">
      <c r="AO2029" s="29">
        <v>235</v>
      </c>
      <c r="AP2029" s="29">
        <v>125</v>
      </c>
    </row>
    <row r="2030" spans="41:42" x14ac:dyDescent="0.35">
      <c r="AO2030" s="29">
        <v>235</v>
      </c>
      <c r="AP2030" s="29">
        <v>125</v>
      </c>
    </row>
    <row r="2031" spans="41:42" x14ac:dyDescent="0.35">
      <c r="AO2031" s="29">
        <v>235</v>
      </c>
      <c r="AP2031" s="29">
        <v>125</v>
      </c>
    </row>
    <row r="2032" spans="41:42" x14ac:dyDescent="0.35">
      <c r="AO2032" s="29">
        <v>235</v>
      </c>
      <c r="AP2032" s="29">
        <v>125</v>
      </c>
    </row>
    <row r="2033" spans="41:42" x14ac:dyDescent="0.35">
      <c r="AO2033" s="29">
        <v>235</v>
      </c>
      <c r="AP2033" s="29">
        <v>125</v>
      </c>
    </row>
    <row r="2034" spans="41:42" x14ac:dyDescent="0.35">
      <c r="AO2034" s="29">
        <v>235</v>
      </c>
      <c r="AP2034" s="29">
        <v>125</v>
      </c>
    </row>
    <row r="2035" spans="41:42" x14ac:dyDescent="0.35">
      <c r="AO2035" s="29">
        <v>235</v>
      </c>
      <c r="AP2035" s="29">
        <v>125</v>
      </c>
    </row>
    <row r="2036" spans="41:42" x14ac:dyDescent="0.35">
      <c r="AO2036" s="29">
        <v>235</v>
      </c>
      <c r="AP2036" s="29">
        <v>125</v>
      </c>
    </row>
    <row r="2037" spans="41:42" x14ac:dyDescent="0.35">
      <c r="AO2037" s="29">
        <v>235</v>
      </c>
      <c r="AP2037" s="29">
        <v>125</v>
      </c>
    </row>
    <row r="2038" spans="41:42" x14ac:dyDescent="0.35">
      <c r="AO2038" s="29">
        <v>235</v>
      </c>
      <c r="AP2038" s="29">
        <v>125</v>
      </c>
    </row>
    <row r="2039" spans="41:42" x14ac:dyDescent="0.35">
      <c r="AO2039" s="29">
        <v>235</v>
      </c>
      <c r="AP2039" s="29">
        <v>125</v>
      </c>
    </row>
    <row r="2040" spans="41:42" x14ac:dyDescent="0.35">
      <c r="AO2040" s="29">
        <v>235</v>
      </c>
      <c r="AP2040" s="29">
        <v>125</v>
      </c>
    </row>
    <row r="2041" spans="41:42" x14ac:dyDescent="0.35">
      <c r="AO2041" s="29">
        <v>235</v>
      </c>
      <c r="AP2041" s="29">
        <v>125</v>
      </c>
    </row>
    <row r="2042" spans="41:42" x14ac:dyDescent="0.35">
      <c r="AO2042" s="29">
        <v>235</v>
      </c>
      <c r="AP2042" s="29">
        <v>125</v>
      </c>
    </row>
    <row r="2043" spans="41:42" x14ac:dyDescent="0.35">
      <c r="AO2043" s="29">
        <v>235</v>
      </c>
      <c r="AP2043" s="29">
        <v>125</v>
      </c>
    </row>
    <row r="2044" spans="41:42" x14ac:dyDescent="0.35">
      <c r="AO2044" s="29">
        <v>235</v>
      </c>
      <c r="AP2044" s="29">
        <v>125</v>
      </c>
    </row>
    <row r="2045" spans="41:42" x14ac:dyDescent="0.35">
      <c r="AO2045" s="29">
        <v>235</v>
      </c>
      <c r="AP2045" s="29">
        <v>125</v>
      </c>
    </row>
    <row r="2046" spans="41:42" x14ac:dyDescent="0.35">
      <c r="AO2046" s="29">
        <v>235</v>
      </c>
      <c r="AP2046" s="29">
        <v>125</v>
      </c>
    </row>
    <row r="2047" spans="41:42" x14ac:dyDescent="0.35">
      <c r="AO2047" s="29">
        <v>235</v>
      </c>
      <c r="AP2047" s="29">
        <v>125</v>
      </c>
    </row>
    <row r="2048" spans="41:42" x14ac:dyDescent="0.35">
      <c r="AO2048" s="29">
        <v>235</v>
      </c>
      <c r="AP2048" s="29">
        <v>125</v>
      </c>
    </row>
    <row r="2049" spans="41:42" x14ac:dyDescent="0.35">
      <c r="AO2049" s="29">
        <v>235</v>
      </c>
      <c r="AP2049" s="29">
        <v>125</v>
      </c>
    </row>
    <row r="2050" spans="41:42" x14ac:dyDescent="0.35">
      <c r="AO2050" s="29">
        <v>235</v>
      </c>
      <c r="AP2050" s="29">
        <v>125</v>
      </c>
    </row>
    <row r="2051" spans="41:42" x14ac:dyDescent="0.35">
      <c r="AO2051" s="29">
        <v>235</v>
      </c>
      <c r="AP2051" s="29">
        <v>125</v>
      </c>
    </row>
    <row r="2052" spans="41:42" x14ac:dyDescent="0.35">
      <c r="AO2052" s="29">
        <v>235</v>
      </c>
      <c r="AP2052" s="29">
        <v>125</v>
      </c>
    </row>
    <row r="2053" spans="41:42" x14ac:dyDescent="0.35">
      <c r="AO2053" s="29">
        <v>235</v>
      </c>
      <c r="AP2053" s="29">
        <v>125</v>
      </c>
    </row>
    <row r="2054" spans="41:42" x14ac:dyDescent="0.35">
      <c r="AO2054" s="29">
        <v>235</v>
      </c>
      <c r="AP2054" s="29">
        <v>125</v>
      </c>
    </row>
    <row r="2055" spans="41:42" x14ac:dyDescent="0.35">
      <c r="AO2055" s="29">
        <v>235</v>
      </c>
      <c r="AP2055" s="29">
        <v>125</v>
      </c>
    </row>
    <row r="2056" spans="41:42" x14ac:dyDescent="0.35">
      <c r="AO2056" s="29">
        <v>235</v>
      </c>
      <c r="AP2056" s="29">
        <v>125</v>
      </c>
    </row>
    <row r="2057" spans="41:42" x14ac:dyDescent="0.35">
      <c r="AO2057" s="29">
        <v>235</v>
      </c>
      <c r="AP2057" s="29">
        <v>125</v>
      </c>
    </row>
    <row r="2058" spans="41:42" x14ac:dyDescent="0.35">
      <c r="AO2058" s="29">
        <v>235</v>
      </c>
      <c r="AP2058" s="29">
        <v>125</v>
      </c>
    </row>
    <row r="2059" spans="41:42" x14ac:dyDescent="0.35">
      <c r="AO2059" s="29">
        <v>235</v>
      </c>
      <c r="AP2059" s="29">
        <v>125</v>
      </c>
    </row>
    <row r="2060" spans="41:42" x14ac:dyDescent="0.35">
      <c r="AO2060" s="29">
        <v>235</v>
      </c>
      <c r="AP2060" s="29">
        <v>125</v>
      </c>
    </row>
    <row r="2061" spans="41:42" x14ac:dyDescent="0.35">
      <c r="AO2061" s="29">
        <v>235</v>
      </c>
      <c r="AP2061" s="29">
        <v>125</v>
      </c>
    </row>
    <row r="2062" spans="41:42" x14ac:dyDescent="0.35">
      <c r="AO2062" s="29">
        <v>235</v>
      </c>
      <c r="AP2062" s="29">
        <v>125</v>
      </c>
    </row>
    <row r="2063" spans="41:42" x14ac:dyDescent="0.35">
      <c r="AO2063" s="29">
        <v>235</v>
      </c>
      <c r="AP2063" s="29">
        <v>125</v>
      </c>
    </row>
    <row r="2064" spans="41:42" x14ac:dyDescent="0.35">
      <c r="AO2064" s="29">
        <v>235</v>
      </c>
      <c r="AP2064" s="29">
        <v>125</v>
      </c>
    </row>
    <row r="2065" spans="41:42" x14ac:dyDescent="0.35">
      <c r="AO2065" s="29">
        <v>235</v>
      </c>
      <c r="AP2065" s="29">
        <v>125</v>
      </c>
    </row>
    <row r="2066" spans="41:42" x14ac:dyDescent="0.35">
      <c r="AO2066" s="29">
        <v>235</v>
      </c>
      <c r="AP2066" s="29">
        <v>125</v>
      </c>
    </row>
    <row r="2067" spans="41:42" x14ac:dyDescent="0.35">
      <c r="AO2067" s="29">
        <v>235</v>
      </c>
      <c r="AP2067" s="29">
        <v>125</v>
      </c>
    </row>
    <row r="2068" spans="41:42" x14ac:dyDescent="0.35">
      <c r="AO2068" s="29">
        <v>235</v>
      </c>
      <c r="AP2068" s="29">
        <v>125</v>
      </c>
    </row>
    <row r="2069" spans="41:42" x14ac:dyDescent="0.35">
      <c r="AO2069" s="29">
        <v>235</v>
      </c>
      <c r="AP2069" s="29">
        <v>125</v>
      </c>
    </row>
    <row r="2070" spans="41:42" x14ac:dyDescent="0.35">
      <c r="AO2070" s="29">
        <v>235</v>
      </c>
      <c r="AP2070" s="29">
        <v>125</v>
      </c>
    </row>
    <row r="2071" spans="41:42" x14ac:dyDescent="0.35">
      <c r="AO2071" s="29">
        <v>235</v>
      </c>
      <c r="AP2071" s="29">
        <v>125</v>
      </c>
    </row>
    <row r="2072" spans="41:42" x14ac:dyDescent="0.35">
      <c r="AO2072" s="29">
        <v>235</v>
      </c>
      <c r="AP2072" s="29">
        <v>125</v>
      </c>
    </row>
    <row r="2073" spans="41:42" x14ac:dyDescent="0.35">
      <c r="AO2073" s="29">
        <v>235</v>
      </c>
      <c r="AP2073" s="29">
        <v>125</v>
      </c>
    </row>
    <row r="2074" spans="41:42" x14ac:dyDescent="0.35">
      <c r="AO2074" s="29">
        <v>235</v>
      </c>
      <c r="AP2074" s="29">
        <v>125</v>
      </c>
    </row>
    <row r="2075" spans="41:42" x14ac:dyDescent="0.35">
      <c r="AO2075" s="29">
        <v>235</v>
      </c>
      <c r="AP2075" s="29">
        <v>125</v>
      </c>
    </row>
    <row r="2076" spans="41:42" x14ac:dyDescent="0.35">
      <c r="AO2076" s="29">
        <v>235</v>
      </c>
      <c r="AP2076" s="29">
        <v>125</v>
      </c>
    </row>
    <row r="2077" spans="41:42" x14ac:dyDescent="0.35">
      <c r="AO2077" s="29">
        <v>235</v>
      </c>
      <c r="AP2077" s="29">
        <v>125</v>
      </c>
    </row>
    <row r="2078" spans="41:42" x14ac:dyDescent="0.35">
      <c r="AO2078" s="29">
        <v>235</v>
      </c>
      <c r="AP2078" s="29">
        <v>125</v>
      </c>
    </row>
    <row r="2079" spans="41:42" x14ac:dyDescent="0.35">
      <c r="AO2079" s="29">
        <v>235</v>
      </c>
      <c r="AP2079" s="29">
        <v>125</v>
      </c>
    </row>
    <row r="2080" spans="41:42" x14ac:dyDescent="0.35">
      <c r="AO2080" s="29">
        <v>235</v>
      </c>
      <c r="AP2080" s="29">
        <v>125</v>
      </c>
    </row>
    <row r="2081" spans="41:42" x14ac:dyDescent="0.35">
      <c r="AO2081" s="29">
        <v>235</v>
      </c>
      <c r="AP2081" s="29">
        <v>125</v>
      </c>
    </row>
    <row r="2082" spans="41:42" x14ac:dyDescent="0.35">
      <c r="AO2082" s="29">
        <v>235</v>
      </c>
      <c r="AP2082" s="29">
        <v>125</v>
      </c>
    </row>
    <row r="2083" spans="41:42" x14ac:dyDescent="0.35">
      <c r="AO2083" s="29">
        <v>235</v>
      </c>
      <c r="AP2083" s="29">
        <v>125</v>
      </c>
    </row>
    <row r="2084" spans="41:42" x14ac:dyDescent="0.35">
      <c r="AO2084" s="29">
        <v>235</v>
      </c>
      <c r="AP2084" s="29">
        <v>125</v>
      </c>
    </row>
    <row r="2085" spans="41:42" x14ac:dyDescent="0.35">
      <c r="AO2085" s="29">
        <v>235</v>
      </c>
      <c r="AP2085" s="29">
        <v>125</v>
      </c>
    </row>
    <row r="2086" spans="41:42" x14ac:dyDescent="0.35">
      <c r="AO2086" s="29">
        <v>235</v>
      </c>
      <c r="AP2086" s="29">
        <v>125</v>
      </c>
    </row>
    <row r="2087" spans="41:42" x14ac:dyDescent="0.35">
      <c r="AO2087" s="29">
        <v>235</v>
      </c>
      <c r="AP2087" s="29">
        <v>125</v>
      </c>
    </row>
    <row r="2088" spans="41:42" x14ac:dyDescent="0.35">
      <c r="AO2088" s="29">
        <v>235</v>
      </c>
      <c r="AP2088" s="29">
        <v>125</v>
      </c>
    </row>
    <row r="2089" spans="41:42" x14ac:dyDescent="0.35">
      <c r="AO2089" s="29">
        <v>235</v>
      </c>
      <c r="AP2089" s="29">
        <v>125</v>
      </c>
    </row>
    <row r="2090" spans="41:42" x14ac:dyDescent="0.35">
      <c r="AO2090" s="29">
        <v>235</v>
      </c>
      <c r="AP2090" s="29">
        <v>125</v>
      </c>
    </row>
    <row r="2091" spans="41:42" x14ac:dyDescent="0.35">
      <c r="AO2091" s="29">
        <v>235</v>
      </c>
      <c r="AP2091" s="29">
        <v>125</v>
      </c>
    </row>
    <row r="2092" spans="41:42" x14ac:dyDescent="0.35">
      <c r="AO2092" s="29">
        <v>235</v>
      </c>
      <c r="AP2092" s="29">
        <v>125</v>
      </c>
    </row>
    <row r="2093" spans="41:42" x14ac:dyDescent="0.35">
      <c r="AO2093" s="29">
        <v>235</v>
      </c>
      <c r="AP2093" s="29">
        <v>125</v>
      </c>
    </row>
    <row r="2094" spans="41:42" x14ac:dyDescent="0.35">
      <c r="AO2094" s="29">
        <v>235</v>
      </c>
      <c r="AP2094" s="29">
        <v>125</v>
      </c>
    </row>
    <row r="2095" spans="41:42" x14ac:dyDescent="0.35">
      <c r="AO2095" s="29">
        <v>235</v>
      </c>
      <c r="AP2095" s="29">
        <v>125</v>
      </c>
    </row>
    <row r="2096" spans="41:42" x14ac:dyDescent="0.35">
      <c r="AO2096" s="29">
        <v>235</v>
      </c>
      <c r="AP2096" s="29">
        <v>125</v>
      </c>
    </row>
    <row r="2097" spans="41:42" x14ac:dyDescent="0.35">
      <c r="AO2097" s="29">
        <v>235</v>
      </c>
      <c r="AP2097" s="29">
        <v>125</v>
      </c>
    </row>
    <row r="2098" spans="41:42" x14ac:dyDescent="0.35">
      <c r="AO2098" s="29">
        <v>235</v>
      </c>
      <c r="AP2098" s="29">
        <v>125</v>
      </c>
    </row>
    <row r="2099" spans="41:42" x14ac:dyDescent="0.35">
      <c r="AO2099" s="29">
        <v>235</v>
      </c>
      <c r="AP2099" s="29">
        <v>125</v>
      </c>
    </row>
    <row r="2100" spans="41:42" x14ac:dyDescent="0.35">
      <c r="AO2100" s="29">
        <v>235</v>
      </c>
      <c r="AP2100" s="29">
        <v>125</v>
      </c>
    </row>
    <row r="2101" spans="41:42" x14ac:dyDescent="0.35">
      <c r="AO2101" s="29">
        <v>235</v>
      </c>
      <c r="AP2101" s="29">
        <v>125</v>
      </c>
    </row>
    <row r="2102" spans="41:42" x14ac:dyDescent="0.35">
      <c r="AO2102" s="29">
        <v>235</v>
      </c>
      <c r="AP2102" s="29">
        <v>125</v>
      </c>
    </row>
    <row r="2103" spans="41:42" x14ac:dyDescent="0.35">
      <c r="AO2103" s="29">
        <v>235</v>
      </c>
      <c r="AP2103" s="29">
        <v>125</v>
      </c>
    </row>
    <row r="2104" spans="41:42" x14ac:dyDescent="0.35">
      <c r="AO2104" s="29">
        <v>235</v>
      </c>
      <c r="AP2104" s="29">
        <v>125</v>
      </c>
    </row>
    <row r="2105" spans="41:42" x14ac:dyDescent="0.35">
      <c r="AO2105" s="29">
        <v>235</v>
      </c>
      <c r="AP2105" s="29">
        <v>125</v>
      </c>
    </row>
    <row r="2106" spans="41:42" x14ac:dyDescent="0.35">
      <c r="AO2106" s="29">
        <v>235</v>
      </c>
      <c r="AP2106" s="29">
        <v>125</v>
      </c>
    </row>
    <row r="2107" spans="41:42" x14ac:dyDescent="0.35">
      <c r="AO2107" s="29">
        <v>235</v>
      </c>
      <c r="AP2107" s="29">
        <v>125</v>
      </c>
    </row>
    <row r="2108" spans="41:42" x14ac:dyDescent="0.35">
      <c r="AO2108" s="29">
        <v>235</v>
      </c>
      <c r="AP2108" s="29">
        <v>125</v>
      </c>
    </row>
    <row r="2109" spans="41:42" x14ac:dyDescent="0.35">
      <c r="AO2109" s="29">
        <v>235</v>
      </c>
      <c r="AP2109" s="29">
        <v>125</v>
      </c>
    </row>
    <row r="2110" spans="41:42" x14ac:dyDescent="0.35">
      <c r="AO2110" s="29">
        <v>235</v>
      </c>
      <c r="AP2110" s="29">
        <v>125</v>
      </c>
    </row>
    <row r="2111" spans="41:42" x14ac:dyDescent="0.35">
      <c r="AO2111" s="29">
        <v>235</v>
      </c>
      <c r="AP2111" s="29">
        <v>125</v>
      </c>
    </row>
    <row r="2112" spans="41:42" x14ac:dyDescent="0.35">
      <c r="AO2112" s="29">
        <v>235</v>
      </c>
      <c r="AP2112" s="29">
        <v>125</v>
      </c>
    </row>
    <row r="2113" spans="41:42" x14ac:dyDescent="0.35">
      <c r="AO2113" s="29">
        <v>235</v>
      </c>
      <c r="AP2113" s="29">
        <v>125</v>
      </c>
    </row>
    <row r="2114" spans="41:42" x14ac:dyDescent="0.35">
      <c r="AO2114" s="29">
        <v>235</v>
      </c>
      <c r="AP2114" s="29">
        <v>125</v>
      </c>
    </row>
    <row r="2115" spans="41:42" x14ac:dyDescent="0.35">
      <c r="AO2115" s="29">
        <v>235</v>
      </c>
      <c r="AP2115" s="29">
        <v>125</v>
      </c>
    </row>
    <row r="2116" spans="41:42" x14ac:dyDescent="0.35">
      <c r="AO2116" s="29">
        <v>235</v>
      </c>
      <c r="AP2116" s="29">
        <v>125</v>
      </c>
    </row>
    <row r="2117" spans="41:42" x14ac:dyDescent="0.35">
      <c r="AO2117" s="29">
        <v>235</v>
      </c>
      <c r="AP2117" s="29">
        <v>125</v>
      </c>
    </row>
    <row r="2118" spans="41:42" x14ac:dyDescent="0.35">
      <c r="AO2118" s="29">
        <v>235</v>
      </c>
      <c r="AP2118" s="29">
        <v>125</v>
      </c>
    </row>
    <row r="2119" spans="41:42" x14ac:dyDescent="0.35">
      <c r="AO2119" s="29">
        <v>235</v>
      </c>
      <c r="AP2119" s="29">
        <v>125</v>
      </c>
    </row>
    <row r="2120" spans="41:42" x14ac:dyDescent="0.35">
      <c r="AO2120" s="29">
        <v>235</v>
      </c>
      <c r="AP2120" s="29">
        <v>125</v>
      </c>
    </row>
    <row r="2121" spans="41:42" x14ac:dyDescent="0.35">
      <c r="AO2121" s="29">
        <v>235</v>
      </c>
      <c r="AP2121" s="29">
        <v>125</v>
      </c>
    </row>
    <row r="2122" spans="41:42" x14ac:dyDescent="0.35">
      <c r="AO2122" s="29">
        <v>235</v>
      </c>
      <c r="AP2122" s="29">
        <v>125</v>
      </c>
    </row>
    <row r="2123" spans="41:42" x14ac:dyDescent="0.35">
      <c r="AO2123" s="29">
        <v>235</v>
      </c>
      <c r="AP2123" s="29">
        <v>125</v>
      </c>
    </row>
    <row r="2124" spans="41:42" x14ac:dyDescent="0.35">
      <c r="AO2124" s="29">
        <v>235</v>
      </c>
      <c r="AP2124" s="29">
        <v>125</v>
      </c>
    </row>
    <row r="2125" spans="41:42" x14ac:dyDescent="0.35">
      <c r="AO2125" s="29">
        <v>235</v>
      </c>
      <c r="AP2125" s="29">
        <v>125</v>
      </c>
    </row>
    <row r="2126" spans="41:42" x14ac:dyDescent="0.35">
      <c r="AO2126" s="29">
        <v>235</v>
      </c>
      <c r="AP2126" s="29">
        <v>125</v>
      </c>
    </row>
    <row r="2127" spans="41:42" x14ac:dyDescent="0.35">
      <c r="AO2127" s="29">
        <v>235</v>
      </c>
      <c r="AP2127" s="29">
        <v>125</v>
      </c>
    </row>
    <row r="2128" spans="41:42" x14ac:dyDescent="0.35">
      <c r="AO2128" s="29">
        <v>235</v>
      </c>
      <c r="AP2128" s="29">
        <v>125</v>
      </c>
    </row>
    <row r="2129" spans="41:42" x14ac:dyDescent="0.35">
      <c r="AO2129" s="29">
        <v>235</v>
      </c>
      <c r="AP2129" s="29">
        <v>125</v>
      </c>
    </row>
    <row r="2130" spans="41:42" x14ac:dyDescent="0.35">
      <c r="AO2130" s="29">
        <v>235</v>
      </c>
      <c r="AP2130" s="29">
        <v>125</v>
      </c>
    </row>
    <row r="2131" spans="41:42" x14ac:dyDescent="0.35">
      <c r="AO2131" s="29">
        <v>235</v>
      </c>
      <c r="AP2131" s="29">
        <v>125</v>
      </c>
    </row>
    <row r="2132" spans="41:42" x14ac:dyDescent="0.35">
      <c r="AO2132" s="29">
        <v>235</v>
      </c>
      <c r="AP2132" s="29">
        <v>125</v>
      </c>
    </row>
    <row r="2133" spans="41:42" x14ac:dyDescent="0.35">
      <c r="AO2133" s="29">
        <v>235</v>
      </c>
      <c r="AP2133" s="29">
        <v>125</v>
      </c>
    </row>
    <row r="2134" spans="41:42" x14ac:dyDescent="0.35">
      <c r="AO2134" s="29">
        <v>235</v>
      </c>
      <c r="AP2134" s="29">
        <v>125</v>
      </c>
    </row>
    <row r="2135" spans="41:42" x14ac:dyDescent="0.35">
      <c r="AO2135" s="29">
        <v>235</v>
      </c>
      <c r="AP2135" s="29">
        <v>125</v>
      </c>
    </row>
    <row r="2136" spans="41:42" x14ac:dyDescent="0.35">
      <c r="AO2136" s="29">
        <v>235</v>
      </c>
      <c r="AP2136" s="29">
        <v>125</v>
      </c>
    </row>
    <row r="2137" spans="41:42" x14ac:dyDescent="0.35">
      <c r="AO2137" s="29">
        <v>235</v>
      </c>
      <c r="AP2137" s="29">
        <v>125</v>
      </c>
    </row>
    <row r="2138" spans="41:42" x14ac:dyDescent="0.35">
      <c r="AO2138" s="29">
        <v>235</v>
      </c>
      <c r="AP2138" s="29">
        <v>125</v>
      </c>
    </row>
    <row r="2139" spans="41:42" x14ac:dyDescent="0.35">
      <c r="AO2139" s="29">
        <v>235</v>
      </c>
      <c r="AP2139" s="29">
        <v>125</v>
      </c>
    </row>
    <row r="2140" spans="41:42" x14ac:dyDescent="0.35">
      <c r="AO2140" s="29">
        <v>235</v>
      </c>
      <c r="AP2140" s="29">
        <v>125</v>
      </c>
    </row>
    <row r="2141" spans="41:42" x14ac:dyDescent="0.35">
      <c r="AO2141" s="29">
        <v>235</v>
      </c>
      <c r="AP2141" s="29">
        <v>125</v>
      </c>
    </row>
    <row r="2142" spans="41:42" x14ac:dyDescent="0.35">
      <c r="AO2142" s="29">
        <v>235</v>
      </c>
      <c r="AP2142" s="29">
        <v>125</v>
      </c>
    </row>
    <row r="2143" spans="41:42" x14ac:dyDescent="0.35">
      <c r="AO2143" s="29">
        <v>235</v>
      </c>
      <c r="AP2143" s="29">
        <v>125</v>
      </c>
    </row>
    <row r="2144" spans="41:42" x14ac:dyDescent="0.35">
      <c r="AO2144" s="29">
        <v>235</v>
      </c>
      <c r="AP2144" s="29">
        <v>125</v>
      </c>
    </row>
    <row r="2145" spans="41:42" x14ac:dyDescent="0.35">
      <c r="AO2145" s="29">
        <v>235</v>
      </c>
      <c r="AP2145" s="29">
        <v>125</v>
      </c>
    </row>
    <row r="2146" spans="41:42" x14ac:dyDescent="0.35">
      <c r="AO2146" s="29">
        <v>235</v>
      </c>
      <c r="AP2146" s="29">
        <v>125</v>
      </c>
    </row>
    <row r="2147" spans="41:42" x14ac:dyDescent="0.35">
      <c r="AO2147" s="29">
        <v>235</v>
      </c>
      <c r="AP2147" s="29">
        <v>125</v>
      </c>
    </row>
    <row r="2148" spans="41:42" x14ac:dyDescent="0.35">
      <c r="AO2148" s="29">
        <v>235</v>
      </c>
      <c r="AP2148" s="29">
        <v>125</v>
      </c>
    </row>
    <row r="2149" spans="41:42" x14ac:dyDescent="0.35">
      <c r="AO2149" s="29">
        <v>235</v>
      </c>
      <c r="AP2149" s="29">
        <v>125</v>
      </c>
    </row>
    <row r="2150" spans="41:42" x14ac:dyDescent="0.35">
      <c r="AO2150" s="29">
        <v>235</v>
      </c>
      <c r="AP2150" s="29">
        <v>125</v>
      </c>
    </row>
    <row r="2151" spans="41:42" x14ac:dyDescent="0.35">
      <c r="AO2151" s="29">
        <v>235</v>
      </c>
      <c r="AP2151" s="29">
        <v>125</v>
      </c>
    </row>
    <row r="2152" spans="41:42" x14ac:dyDescent="0.35">
      <c r="AO2152" s="29">
        <v>235</v>
      </c>
      <c r="AP2152" s="29">
        <v>125</v>
      </c>
    </row>
    <row r="2153" spans="41:42" x14ac:dyDescent="0.35">
      <c r="AO2153" s="29">
        <v>235</v>
      </c>
      <c r="AP2153" s="29">
        <v>125</v>
      </c>
    </row>
    <row r="2154" spans="41:42" x14ac:dyDescent="0.35">
      <c r="AO2154" s="29">
        <v>235</v>
      </c>
      <c r="AP2154" s="29">
        <v>125</v>
      </c>
    </row>
    <row r="2155" spans="41:42" x14ac:dyDescent="0.35">
      <c r="AO2155" s="29">
        <v>235</v>
      </c>
      <c r="AP2155" s="29">
        <v>125</v>
      </c>
    </row>
    <row r="2156" spans="41:42" x14ac:dyDescent="0.35">
      <c r="AO2156" s="29">
        <v>235</v>
      </c>
      <c r="AP2156" s="29">
        <v>125</v>
      </c>
    </row>
    <row r="2157" spans="41:42" x14ac:dyDescent="0.35">
      <c r="AO2157" s="29">
        <v>235</v>
      </c>
      <c r="AP2157" s="29">
        <v>125</v>
      </c>
    </row>
    <row r="2158" spans="41:42" x14ac:dyDescent="0.35">
      <c r="AO2158" s="29">
        <v>235</v>
      </c>
      <c r="AP2158" s="29">
        <v>125</v>
      </c>
    </row>
    <row r="2159" spans="41:42" x14ac:dyDescent="0.35">
      <c r="AO2159" s="29">
        <v>235</v>
      </c>
      <c r="AP2159" s="29">
        <v>125</v>
      </c>
    </row>
    <row r="2160" spans="41:42" x14ac:dyDescent="0.35">
      <c r="AO2160" s="29">
        <v>235</v>
      </c>
      <c r="AP2160" s="29">
        <v>125</v>
      </c>
    </row>
    <row r="2161" spans="41:42" x14ac:dyDescent="0.35">
      <c r="AO2161" s="29">
        <v>235</v>
      </c>
      <c r="AP2161" s="29">
        <v>125</v>
      </c>
    </row>
    <row r="2162" spans="41:42" x14ac:dyDescent="0.35">
      <c r="AO2162" s="29">
        <v>235</v>
      </c>
      <c r="AP2162" s="29">
        <v>125</v>
      </c>
    </row>
    <row r="2163" spans="41:42" x14ac:dyDescent="0.35">
      <c r="AO2163" s="29">
        <v>235</v>
      </c>
      <c r="AP2163" s="29">
        <v>125</v>
      </c>
    </row>
    <row r="2164" spans="41:42" x14ac:dyDescent="0.35">
      <c r="AO2164" s="29">
        <v>235</v>
      </c>
      <c r="AP2164" s="29">
        <v>125</v>
      </c>
    </row>
    <row r="2165" spans="41:42" x14ac:dyDescent="0.35">
      <c r="AO2165" s="29">
        <v>235</v>
      </c>
      <c r="AP2165" s="29">
        <v>125</v>
      </c>
    </row>
    <row r="2166" spans="41:42" x14ac:dyDescent="0.35">
      <c r="AO2166" s="29">
        <v>235</v>
      </c>
      <c r="AP2166" s="29">
        <v>125</v>
      </c>
    </row>
    <row r="2167" spans="41:42" x14ac:dyDescent="0.35">
      <c r="AO2167" s="29">
        <v>235</v>
      </c>
      <c r="AP2167" s="29">
        <v>125</v>
      </c>
    </row>
    <row r="2168" spans="41:42" x14ac:dyDescent="0.35">
      <c r="AO2168" s="29">
        <v>235</v>
      </c>
      <c r="AP2168" s="29">
        <v>125</v>
      </c>
    </row>
    <row r="2169" spans="41:42" x14ac:dyDescent="0.35">
      <c r="AO2169" s="29">
        <v>235</v>
      </c>
      <c r="AP2169" s="29">
        <v>125</v>
      </c>
    </row>
    <row r="2170" spans="41:42" x14ac:dyDescent="0.35">
      <c r="AO2170" s="29">
        <v>235</v>
      </c>
      <c r="AP2170" s="29">
        <v>125</v>
      </c>
    </row>
    <row r="2171" spans="41:42" x14ac:dyDescent="0.35">
      <c r="AO2171" s="29">
        <v>235</v>
      </c>
      <c r="AP2171" s="29">
        <v>125</v>
      </c>
    </row>
    <row r="2172" spans="41:42" x14ac:dyDescent="0.35">
      <c r="AO2172" s="29">
        <v>235</v>
      </c>
      <c r="AP2172" s="29">
        <v>125</v>
      </c>
    </row>
    <row r="2173" spans="41:42" x14ac:dyDescent="0.35">
      <c r="AO2173" s="29">
        <v>235</v>
      </c>
      <c r="AP2173" s="29">
        <v>125</v>
      </c>
    </row>
    <row r="2174" spans="41:42" x14ac:dyDescent="0.35">
      <c r="AO2174" s="29">
        <v>235</v>
      </c>
      <c r="AP2174" s="29">
        <v>125</v>
      </c>
    </row>
    <row r="2175" spans="41:42" x14ac:dyDescent="0.35">
      <c r="AO2175" s="29">
        <v>235</v>
      </c>
      <c r="AP2175" s="29">
        <v>125</v>
      </c>
    </row>
    <row r="2176" spans="41:42" x14ac:dyDescent="0.35">
      <c r="AO2176" s="29">
        <v>235</v>
      </c>
      <c r="AP2176" s="29">
        <v>125</v>
      </c>
    </row>
    <row r="2177" spans="41:42" x14ac:dyDescent="0.35">
      <c r="AO2177" s="29">
        <v>235</v>
      </c>
      <c r="AP2177" s="29">
        <v>125</v>
      </c>
    </row>
    <row r="2178" spans="41:42" x14ac:dyDescent="0.35">
      <c r="AO2178" s="29">
        <v>235</v>
      </c>
      <c r="AP2178" s="29">
        <v>125</v>
      </c>
    </row>
    <row r="2179" spans="41:42" x14ac:dyDescent="0.35">
      <c r="AO2179" s="29">
        <v>235</v>
      </c>
      <c r="AP2179" s="29">
        <v>125</v>
      </c>
    </row>
    <row r="2180" spans="41:42" x14ac:dyDescent="0.35">
      <c r="AO2180" s="29">
        <v>235</v>
      </c>
      <c r="AP2180" s="29">
        <v>125</v>
      </c>
    </row>
    <row r="2181" spans="41:42" x14ac:dyDescent="0.35">
      <c r="AO2181" s="29">
        <v>235</v>
      </c>
      <c r="AP2181" s="29">
        <v>125</v>
      </c>
    </row>
    <row r="2182" spans="41:42" x14ac:dyDescent="0.35">
      <c r="AO2182" s="29">
        <v>235</v>
      </c>
      <c r="AP2182" s="29">
        <v>125</v>
      </c>
    </row>
    <row r="2183" spans="41:42" x14ac:dyDescent="0.35">
      <c r="AO2183" s="29">
        <v>235</v>
      </c>
      <c r="AP2183" s="29">
        <v>125</v>
      </c>
    </row>
    <row r="2184" spans="41:42" x14ac:dyDescent="0.35">
      <c r="AO2184" s="29">
        <v>235</v>
      </c>
      <c r="AP2184" s="29">
        <v>125</v>
      </c>
    </row>
    <row r="2185" spans="41:42" x14ac:dyDescent="0.35">
      <c r="AO2185" s="29">
        <v>235</v>
      </c>
      <c r="AP2185" s="29">
        <v>125</v>
      </c>
    </row>
    <row r="2186" spans="41:42" x14ac:dyDescent="0.35">
      <c r="AO2186" s="29">
        <v>235</v>
      </c>
      <c r="AP2186" s="29">
        <v>125</v>
      </c>
    </row>
    <row r="2187" spans="41:42" x14ac:dyDescent="0.35">
      <c r="AO2187" s="29">
        <v>235</v>
      </c>
      <c r="AP2187" s="29">
        <v>125</v>
      </c>
    </row>
    <row r="2188" spans="41:42" x14ac:dyDescent="0.35">
      <c r="AO2188" s="29">
        <v>235</v>
      </c>
      <c r="AP2188" s="29">
        <v>125</v>
      </c>
    </row>
    <row r="2189" spans="41:42" x14ac:dyDescent="0.35">
      <c r="AO2189" s="29">
        <v>235</v>
      </c>
      <c r="AP2189" s="29">
        <v>125</v>
      </c>
    </row>
    <row r="2190" spans="41:42" x14ac:dyDescent="0.35">
      <c r="AO2190" s="29">
        <v>235</v>
      </c>
      <c r="AP2190" s="29">
        <v>125</v>
      </c>
    </row>
    <row r="2191" spans="41:42" x14ac:dyDescent="0.35">
      <c r="AO2191" s="29">
        <v>235</v>
      </c>
      <c r="AP2191" s="29">
        <v>125</v>
      </c>
    </row>
    <row r="2192" spans="41:42" x14ac:dyDescent="0.35">
      <c r="AO2192" s="29">
        <v>235</v>
      </c>
      <c r="AP2192" s="29">
        <v>125</v>
      </c>
    </row>
    <row r="2193" spans="41:42" x14ac:dyDescent="0.35">
      <c r="AO2193" s="29">
        <v>235</v>
      </c>
      <c r="AP2193" s="29">
        <v>125</v>
      </c>
    </row>
    <row r="2194" spans="41:42" x14ac:dyDescent="0.35">
      <c r="AO2194" s="29">
        <v>235</v>
      </c>
      <c r="AP2194" s="29">
        <v>125</v>
      </c>
    </row>
    <row r="2195" spans="41:42" x14ac:dyDescent="0.35">
      <c r="AO2195" s="29">
        <v>235</v>
      </c>
      <c r="AP2195" s="29">
        <v>125</v>
      </c>
    </row>
    <row r="2196" spans="41:42" x14ac:dyDescent="0.35">
      <c r="AO2196" s="29">
        <v>235</v>
      </c>
      <c r="AP2196" s="29">
        <v>125</v>
      </c>
    </row>
    <row r="2197" spans="41:42" x14ac:dyDescent="0.35">
      <c r="AO2197" s="29">
        <v>235</v>
      </c>
      <c r="AP2197" s="29">
        <v>125</v>
      </c>
    </row>
    <row r="2198" spans="41:42" x14ac:dyDescent="0.35">
      <c r="AO2198" s="29">
        <v>235</v>
      </c>
      <c r="AP2198" s="29">
        <v>125</v>
      </c>
    </row>
    <row r="2199" spans="41:42" x14ac:dyDescent="0.35">
      <c r="AO2199" s="29">
        <v>235</v>
      </c>
      <c r="AP2199" s="29">
        <v>125</v>
      </c>
    </row>
    <row r="2200" spans="41:42" x14ac:dyDescent="0.35">
      <c r="AO2200" s="29">
        <v>235</v>
      </c>
      <c r="AP2200" s="29">
        <v>125</v>
      </c>
    </row>
    <row r="2201" spans="41:42" x14ac:dyDescent="0.35">
      <c r="AO2201" s="29">
        <v>235</v>
      </c>
      <c r="AP2201" s="29">
        <v>125</v>
      </c>
    </row>
    <row r="2202" spans="41:42" x14ac:dyDescent="0.35">
      <c r="AO2202" s="29">
        <v>235</v>
      </c>
      <c r="AP2202" s="29">
        <v>125</v>
      </c>
    </row>
    <row r="2203" spans="41:42" x14ac:dyDescent="0.35">
      <c r="AO2203" s="29">
        <v>235</v>
      </c>
      <c r="AP2203" s="29">
        <v>125</v>
      </c>
    </row>
    <row r="2204" spans="41:42" x14ac:dyDescent="0.35">
      <c r="AO2204" s="29">
        <v>235</v>
      </c>
      <c r="AP2204" s="29">
        <v>125</v>
      </c>
    </row>
    <row r="2205" spans="41:42" x14ac:dyDescent="0.35">
      <c r="AO2205" s="29">
        <v>235</v>
      </c>
      <c r="AP2205" s="29">
        <v>125</v>
      </c>
    </row>
    <row r="2206" spans="41:42" x14ac:dyDescent="0.35">
      <c r="AO2206" s="29">
        <v>235</v>
      </c>
      <c r="AP2206" s="29">
        <v>125</v>
      </c>
    </row>
    <row r="2207" spans="41:42" x14ac:dyDescent="0.35">
      <c r="AO2207" s="29">
        <v>235</v>
      </c>
      <c r="AP2207" s="29">
        <v>125</v>
      </c>
    </row>
    <row r="2208" spans="41:42" x14ac:dyDescent="0.35">
      <c r="AO2208" s="29">
        <v>235</v>
      </c>
      <c r="AP2208" s="29">
        <v>125</v>
      </c>
    </row>
    <row r="2209" spans="41:42" x14ac:dyDescent="0.35">
      <c r="AO2209" s="29">
        <v>235</v>
      </c>
      <c r="AP2209" s="29">
        <v>125</v>
      </c>
    </row>
    <row r="2210" spans="41:42" x14ac:dyDescent="0.35">
      <c r="AO2210" s="29">
        <v>235</v>
      </c>
      <c r="AP2210" s="29">
        <v>125</v>
      </c>
    </row>
    <row r="2211" spans="41:42" x14ac:dyDescent="0.35">
      <c r="AO2211" s="29">
        <v>235</v>
      </c>
      <c r="AP2211" s="29">
        <v>125</v>
      </c>
    </row>
    <row r="2212" spans="41:42" x14ac:dyDescent="0.35">
      <c r="AO2212" s="29">
        <v>235</v>
      </c>
      <c r="AP2212" s="29">
        <v>125</v>
      </c>
    </row>
    <row r="2213" spans="41:42" x14ac:dyDescent="0.35">
      <c r="AO2213" s="29">
        <v>235</v>
      </c>
      <c r="AP2213" s="29">
        <v>125</v>
      </c>
    </row>
    <row r="2214" spans="41:42" x14ac:dyDescent="0.35">
      <c r="AO2214" s="29">
        <v>235</v>
      </c>
      <c r="AP2214" s="29">
        <v>125</v>
      </c>
    </row>
    <row r="2215" spans="41:42" x14ac:dyDescent="0.35">
      <c r="AO2215" s="29">
        <v>235</v>
      </c>
      <c r="AP2215" s="29">
        <v>125</v>
      </c>
    </row>
    <row r="2216" spans="41:42" x14ac:dyDescent="0.35">
      <c r="AO2216" s="29">
        <v>235</v>
      </c>
      <c r="AP2216" s="29">
        <v>125</v>
      </c>
    </row>
    <row r="2217" spans="41:42" x14ac:dyDescent="0.35">
      <c r="AO2217" s="29">
        <v>235</v>
      </c>
      <c r="AP2217" s="29">
        <v>125</v>
      </c>
    </row>
    <row r="2218" spans="41:42" x14ac:dyDescent="0.35">
      <c r="AO2218" s="29">
        <v>235</v>
      </c>
      <c r="AP2218" s="29">
        <v>125</v>
      </c>
    </row>
    <row r="2219" spans="41:42" x14ac:dyDescent="0.35">
      <c r="AO2219" s="29">
        <v>235</v>
      </c>
      <c r="AP2219" s="29">
        <v>125</v>
      </c>
    </row>
    <row r="2220" spans="41:42" x14ac:dyDescent="0.35">
      <c r="AO2220" s="29">
        <v>235</v>
      </c>
      <c r="AP2220" s="29">
        <v>125</v>
      </c>
    </row>
    <row r="2221" spans="41:42" x14ac:dyDescent="0.35">
      <c r="AO2221" s="29">
        <v>235</v>
      </c>
      <c r="AP2221" s="29">
        <v>125</v>
      </c>
    </row>
    <row r="2222" spans="41:42" x14ac:dyDescent="0.35">
      <c r="AO2222" s="29">
        <v>235</v>
      </c>
      <c r="AP2222" s="29">
        <v>125</v>
      </c>
    </row>
    <row r="2223" spans="41:42" x14ac:dyDescent="0.35">
      <c r="AO2223" s="29">
        <v>235</v>
      </c>
      <c r="AP2223" s="29">
        <v>125</v>
      </c>
    </row>
    <row r="2224" spans="41:42" x14ac:dyDescent="0.35">
      <c r="AO2224" s="29">
        <v>235</v>
      </c>
      <c r="AP2224" s="29">
        <v>125</v>
      </c>
    </row>
    <row r="2225" spans="41:42" x14ac:dyDescent="0.35">
      <c r="AO2225" s="29">
        <v>235</v>
      </c>
      <c r="AP2225" s="29">
        <v>125</v>
      </c>
    </row>
    <row r="2226" spans="41:42" x14ac:dyDescent="0.35">
      <c r="AO2226" s="29">
        <v>235</v>
      </c>
      <c r="AP2226" s="29">
        <v>125</v>
      </c>
    </row>
    <row r="2227" spans="41:42" x14ac:dyDescent="0.35">
      <c r="AO2227" s="29">
        <v>235</v>
      </c>
      <c r="AP2227" s="29">
        <v>125</v>
      </c>
    </row>
    <row r="2228" spans="41:42" x14ac:dyDescent="0.35">
      <c r="AO2228" s="29">
        <v>235</v>
      </c>
      <c r="AP2228" s="29">
        <v>125</v>
      </c>
    </row>
    <row r="2229" spans="41:42" x14ac:dyDescent="0.35">
      <c r="AO2229" s="29">
        <v>235</v>
      </c>
      <c r="AP2229" s="29">
        <v>125</v>
      </c>
    </row>
    <row r="2230" spans="41:42" x14ac:dyDescent="0.35">
      <c r="AO2230" s="29">
        <v>235</v>
      </c>
      <c r="AP2230" s="29">
        <v>125</v>
      </c>
    </row>
    <row r="2231" spans="41:42" x14ac:dyDescent="0.35">
      <c r="AO2231" s="29">
        <v>235</v>
      </c>
      <c r="AP2231" s="29">
        <v>125</v>
      </c>
    </row>
    <row r="2232" spans="41:42" x14ac:dyDescent="0.35">
      <c r="AO2232" s="29">
        <v>235</v>
      </c>
      <c r="AP2232" s="29">
        <v>125</v>
      </c>
    </row>
    <row r="2233" spans="41:42" x14ac:dyDescent="0.35">
      <c r="AO2233" s="29">
        <v>235</v>
      </c>
      <c r="AP2233" s="29">
        <v>125</v>
      </c>
    </row>
    <row r="2234" spans="41:42" x14ac:dyDescent="0.35">
      <c r="AO2234" s="29">
        <v>235</v>
      </c>
      <c r="AP2234" s="29">
        <v>125</v>
      </c>
    </row>
    <row r="2235" spans="41:42" x14ac:dyDescent="0.35">
      <c r="AO2235" s="29">
        <v>235</v>
      </c>
      <c r="AP2235" s="29">
        <v>125</v>
      </c>
    </row>
    <row r="2236" spans="41:42" x14ac:dyDescent="0.35">
      <c r="AO2236" s="29">
        <v>235</v>
      </c>
      <c r="AP2236" s="29">
        <v>125</v>
      </c>
    </row>
    <row r="2237" spans="41:42" x14ac:dyDescent="0.35">
      <c r="AO2237" s="29">
        <v>235</v>
      </c>
      <c r="AP2237" s="29">
        <v>125</v>
      </c>
    </row>
    <row r="2238" spans="41:42" x14ac:dyDescent="0.35">
      <c r="AO2238" s="29">
        <v>235</v>
      </c>
      <c r="AP2238" s="29">
        <v>125</v>
      </c>
    </row>
    <row r="2239" spans="41:42" x14ac:dyDescent="0.35">
      <c r="AO2239" s="29">
        <v>235</v>
      </c>
      <c r="AP2239" s="29">
        <v>125</v>
      </c>
    </row>
    <row r="2240" spans="41:42" x14ac:dyDescent="0.35">
      <c r="AO2240" s="29">
        <v>235</v>
      </c>
      <c r="AP2240" s="29">
        <v>125</v>
      </c>
    </row>
    <row r="2241" spans="41:42" x14ac:dyDescent="0.35">
      <c r="AO2241" s="29">
        <v>235</v>
      </c>
      <c r="AP2241" s="29">
        <v>125</v>
      </c>
    </row>
    <row r="2242" spans="41:42" x14ac:dyDescent="0.35">
      <c r="AO2242" s="29">
        <v>235</v>
      </c>
      <c r="AP2242" s="29">
        <v>125</v>
      </c>
    </row>
    <row r="2243" spans="41:42" x14ac:dyDescent="0.35">
      <c r="AO2243" s="29">
        <v>235</v>
      </c>
      <c r="AP2243" s="29">
        <v>125</v>
      </c>
    </row>
    <row r="2244" spans="41:42" x14ac:dyDescent="0.35">
      <c r="AO2244" s="29">
        <v>235</v>
      </c>
      <c r="AP2244" s="29">
        <v>125</v>
      </c>
    </row>
    <row r="2245" spans="41:42" x14ac:dyDescent="0.35">
      <c r="AO2245" s="29">
        <v>235</v>
      </c>
      <c r="AP2245" s="29">
        <v>125</v>
      </c>
    </row>
    <row r="2246" spans="41:42" x14ac:dyDescent="0.35">
      <c r="AO2246" s="29">
        <v>235</v>
      </c>
      <c r="AP2246" s="29">
        <v>125</v>
      </c>
    </row>
    <row r="2247" spans="41:42" x14ac:dyDescent="0.35">
      <c r="AO2247" s="29">
        <v>235</v>
      </c>
      <c r="AP2247" s="29">
        <v>125</v>
      </c>
    </row>
    <row r="2248" spans="41:42" x14ac:dyDescent="0.35">
      <c r="AO2248" s="29">
        <v>235</v>
      </c>
      <c r="AP2248" s="29">
        <v>125</v>
      </c>
    </row>
    <row r="2249" spans="41:42" x14ac:dyDescent="0.35">
      <c r="AO2249" s="29">
        <v>235</v>
      </c>
      <c r="AP2249" s="29">
        <v>125</v>
      </c>
    </row>
    <row r="2250" spans="41:42" x14ac:dyDescent="0.35">
      <c r="AO2250" s="29">
        <v>235</v>
      </c>
      <c r="AP2250" s="29">
        <v>125</v>
      </c>
    </row>
    <row r="2251" spans="41:42" x14ac:dyDescent="0.35">
      <c r="AO2251" s="29">
        <v>235</v>
      </c>
      <c r="AP2251" s="29">
        <v>125</v>
      </c>
    </row>
    <row r="2252" spans="41:42" x14ac:dyDescent="0.35">
      <c r="AO2252" s="29">
        <v>235</v>
      </c>
      <c r="AP2252" s="29">
        <v>125</v>
      </c>
    </row>
    <row r="2253" spans="41:42" x14ac:dyDescent="0.35">
      <c r="AO2253" s="29">
        <v>235</v>
      </c>
      <c r="AP2253" s="29">
        <v>125</v>
      </c>
    </row>
    <row r="2254" spans="41:42" x14ac:dyDescent="0.35">
      <c r="AO2254" s="29">
        <v>235</v>
      </c>
      <c r="AP2254" s="29">
        <v>125</v>
      </c>
    </row>
    <row r="2255" spans="41:42" x14ac:dyDescent="0.35">
      <c r="AO2255" s="29">
        <v>235</v>
      </c>
      <c r="AP2255" s="29">
        <v>125</v>
      </c>
    </row>
    <row r="2256" spans="41:42" x14ac:dyDescent="0.35">
      <c r="AO2256" s="29">
        <v>235</v>
      </c>
      <c r="AP2256" s="29">
        <v>125</v>
      </c>
    </row>
    <row r="2257" spans="41:42" x14ac:dyDescent="0.35">
      <c r="AO2257" s="29">
        <v>235</v>
      </c>
      <c r="AP2257" s="29">
        <v>125</v>
      </c>
    </row>
    <row r="2258" spans="41:42" x14ac:dyDescent="0.35">
      <c r="AO2258" s="29">
        <v>235</v>
      </c>
      <c r="AP2258" s="29">
        <v>125</v>
      </c>
    </row>
    <row r="2259" spans="41:42" x14ac:dyDescent="0.35">
      <c r="AO2259" s="29">
        <v>235</v>
      </c>
      <c r="AP2259" s="29">
        <v>125</v>
      </c>
    </row>
    <row r="2260" spans="41:42" x14ac:dyDescent="0.35">
      <c r="AO2260" s="29">
        <v>235</v>
      </c>
      <c r="AP2260" s="29">
        <v>125</v>
      </c>
    </row>
    <row r="2261" spans="41:42" x14ac:dyDescent="0.35">
      <c r="AO2261" s="29">
        <v>235</v>
      </c>
      <c r="AP2261" s="29">
        <v>125</v>
      </c>
    </row>
    <row r="2262" spans="41:42" x14ac:dyDescent="0.35">
      <c r="AO2262" s="29">
        <v>235</v>
      </c>
      <c r="AP2262" s="29">
        <v>125</v>
      </c>
    </row>
    <row r="2263" spans="41:42" x14ac:dyDescent="0.35">
      <c r="AO2263" s="29">
        <v>235</v>
      </c>
      <c r="AP2263" s="29">
        <v>125</v>
      </c>
    </row>
    <row r="2264" spans="41:42" x14ac:dyDescent="0.35">
      <c r="AO2264" s="29">
        <v>235</v>
      </c>
      <c r="AP2264" s="29">
        <v>125</v>
      </c>
    </row>
    <row r="2265" spans="41:42" x14ac:dyDescent="0.35">
      <c r="AO2265" s="29">
        <v>235</v>
      </c>
      <c r="AP2265" s="29">
        <v>125</v>
      </c>
    </row>
    <row r="2266" spans="41:42" x14ac:dyDescent="0.35">
      <c r="AO2266" s="29">
        <v>235</v>
      </c>
      <c r="AP2266" s="29">
        <v>125</v>
      </c>
    </row>
    <row r="2267" spans="41:42" x14ac:dyDescent="0.35">
      <c r="AO2267" s="29">
        <v>235</v>
      </c>
      <c r="AP2267" s="29">
        <v>125</v>
      </c>
    </row>
    <row r="2268" spans="41:42" x14ac:dyDescent="0.35">
      <c r="AO2268" s="29">
        <v>235</v>
      </c>
      <c r="AP2268" s="29">
        <v>125</v>
      </c>
    </row>
    <row r="2269" spans="41:42" x14ac:dyDescent="0.35">
      <c r="AO2269" s="29">
        <v>235</v>
      </c>
      <c r="AP2269" s="29">
        <v>125</v>
      </c>
    </row>
    <row r="2270" spans="41:42" x14ac:dyDescent="0.35">
      <c r="AO2270" s="29">
        <v>235</v>
      </c>
      <c r="AP2270" s="29">
        <v>125</v>
      </c>
    </row>
    <row r="2271" spans="41:42" x14ac:dyDescent="0.35">
      <c r="AO2271" s="29">
        <v>235</v>
      </c>
      <c r="AP2271" s="29">
        <v>125</v>
      </c>
    </row>
    <row r="2272" spans="41:42" x14ac:dyDescent="0.35">
      <c r="AO2272" s="29">
        <v>235</v>
      </c>
      <c r="AP2272" s="29">
        <v>125</v>
      </c>
    </row>
    <row r="2273" spans="41:42" x14ac:dyDescent="0.35">
      <c r="AO2273" s="29">
        <v>235</v>
      </c>
      <c r="AP2273" s="29">
        <v>125</v>
      </c>
    </row>
    <row r="2274" spans="41:42" x14ac:dyDescent="0.35">
      <c r="AO2274" s="29">
        <v>235</v>
      </c>
      <c r="AP2274" s="29">
        <v>125</v>
      </c>
    </row>
    <row r="2275" spans="41:42" x14ac:dyDescent="0.35">
      <c r="AO2275" s="29">
        <v>235</v>
      </c>
      <c r="AP2275" s="29">
        <v>125</v>
      </c>
    </row>
    <row r="2276" spans="41:42" x14ac:dyDescent="0.35">
      <c r="AO2276" s="29">
        <v>235</v>
      </c>
      <c r="AP2276" s="29">
        <v>125</v>
      </c>
    </row>
    <row r="2277" spans="41:42" x14ac:dyDescent="0.35">
      <c r="AO2277" s="29">
        <v>235</v>
      </c>
      <c r="AP2277" s="29">
        <v>125</v>
      </c>
    </row>
    <row r="2278" spans="41:42" x14ac:dyDescent="0.35">
      <c r="AO2278" s="29">
        <v>235</v>
      </c>
      <c r="AP2278" s="29">
        <v>125</v>
      </c>
    </row>
    <row r="2279" spans="41:42" x14ac:dyDescent="0.35">
      <c r="AO2279" s="29">
        <v>235</v>
      </c>
      <c r="AP2279" s="29">
        <v>125</v>
      </c>
    </row>
    <row r="2280" spans="41:42" x14ac:dyDescent="0.35">
      <c r="AO2280" s="29">
        <v>235</v>
      </c>
      <c r="AP2280" s="29">
        <v>125</v>
      </c>
    </row>
    <row r="2281" spans="41:42" x14ac:dyDescent="0.35">
      <c r="AO2281" s="29">
        <v>235</v>
      </c>
      <c r="AP2281" s="29">
        <v>125</v>
      </c>
    </row>
    <row r="2282" spans="41:42" x14ac:dyDescent="0.35">
      <c r="AO2282" s="29">
        <v>235</v>
      </c>
      <c r="AP2282" s="29">
        <v>125</v>
      </c>
    </row>
    <row r="2283" spans="41:42" x14ac:dyDescent="0.35">
      <c r="AO2283" s="29">
        <v>235</v>
      </c>
      <c r="AP2283" s="29">
        <v>125</v>
      </c>
    </row>
    <row r="2284" spans="41:42" x14ac:dyDescent="0.35">
      <c r="AO2284" s="29">
        <v>235</v>
      </c>
      <c r="AP2284" s="29">
        <v>125</v>
      </c>
    </row>
    <row r="2285" spans="41:42" x14ac:dyDescent="0.35">
      <c r="AO2285" s="29">
        <v>235</v>
      </c>
      <c r="AP2285" s="29">
        <v>125</v>
      </c>
    </row>
    <row r="2286" spans="41:42" x14ac:dyDescent="0.35">
      <c r="AO2286" s="29">
        <v>235</v>
      </c>
      <c r="AP2286" s="29">
        <v>125</v>
      </c>
    </row>
    <row r="2287" spans="41:42" x14ac:dyDescent="0.35">
      <c r="AO2287" s="29">
        <v>235</v>
      </c>
      <c r="AP2287" s="29">
        <v>125</v>
      </c>
    </row>
    <row r="2288" spans="41:42" x14ac:dyDescent="0.35">
      <c r="AO2288" s="29">
        <v>235</v>
      </c>
      <c r="AP2288" s="29">
        <v>125</v>
      </c>
    </row>
    <row r="2289" spans="41:42" x14ac:dyDescent="0.35">
      <c r="AO2289" s="29">
        <v>235</v>
      </c>
      <c r="AP2289" s="29">
        <v>125</v>
      </c>
    </row>
    <row r="2290" spans="41:42" x14ac:dyDescent="0.35">
      <c r="AO2290" s="29">
        <v>235</v>
      </c>
      <c r="AP2290" s="29">
        <v>125</v>
      </c>
    </row>
    <row r="2291" spans="41:42" x14ac:dyDescent="0.35">
      <c r="AO2291" s="29">
        <v>235</v>
      </c>
      <c r="AP2291" s="29">
        <v>125</v>
      </c>
    </row>
    <row r="2292" spans="41:42" x14ac:dyDescent="0.35">
      <c r="AO2292" s="29">
        <v>235</v>
      </c>
      <c r="AP2292" s="29">
        <v>125</v>
      </c>
    </row>
    <row r="2293" spans="41:42" x14ac:dyDescent="0.35">
      <c r="AO2293" s="29">
        <v>235</v>
      </c>
      <c r="AP2293" s="29">
        <v>125</v>
      </c>
    </row>
    <row r="2294" spans="41:42" x14ac:dyDescent="0.35">
      <c r="AO2294" s="29">
        <v>235</v>
      </c>
      <c r="AP2294" s="29">
        <v>125</v>
      </c>
    </row>
    <row r="2295" spans="41:42" x14ac:dyDescent="0.35">
      <c r="AO2295" s="29">
        <v>235</v>
      </c>
      <c r="AP2295" s="29">
        <v>125</v>
      </c>
    </row>
    <row r="2296" spans="41:42" x14ac:dyDescent="0.35">
      <c r="AO2296" s="29">
        <v>235</v>
      </c>
      <c r="AP2296" s="29">
        <v>125</v>
      </c>
    </row>
    <row r="2297" spans="41:42" x14ac:dyDescent="0.35">
      <c r="AO2297" s="29">
        <v>235</v>
      </c>
      <c r="AP2297" s="29">
        <v>125</v>
      </c>
    </row>
    <row r="2298" spans="41:42" x14ac:dyDescent="0.35">
      <c r="AO2298" s="29">
        <v>235</v>
      </c>
      <c r="AP2298" s="29">
        <v>125</v>
      </c>
    </row>
    <row r="2299" spans="41:42" x14ac:dyDescent="0.35">
      <c r="AO2299" s="29">
        <v>235</v>
      </c>
      <c r="AP2299" s="29">
        <v>125</v>
      </c>
    </row>
    <row r="2300" spans="41:42" x14ac:dyDescent="0.35">
      <c r="AO2300" s="29">
        <v>235</v>
      </c>
      <c r="AP2300" s="29">
        <v>125</v>
      </c>
    </row>
    <row r="2301" spans="41:42" x14ac:dyDescent="0.35">
      <c r="AO2301" s="29">
        <v>235</v>
      </c>
      <c r="AP2301" s="29">
        <v>125</v>
      </c>
    </row>
    <row r="2302" spans="41:42" x14ac:dyDescent="0.35">
      <c r="AO2302" s="29">
        <v>235</v>
      </c>
      <c r="AP2302" s="29">
        <v>125</v>
      </c>
    </row>
    <row r="2303" spans="41:42" x14ac:dyDescent="0.35">
      <c r="AO2303" s="29">
        <v>235</v>
      </c>
      <c r="AP2303" s="29">
        <v>125</v>
      </c>
    </row>
    <row r="2304" spans="41:42" x14ac:dyDescent="0.35">
      <c r="AO2304" s="29">
        <v>235</v>
      </c>
      <c r="AP2304" s="29">
        <v>125</v>
      </c>
    </row>
    <row r="2305" spans="41:42" x14ac:dyDescent="0.35">
      <c r="AO2305" s="29">
        <v>235</v>
      </c>
      <c r="AP2305" s="29">
        <v>125</v>
      </c>
    </row>
    <row r="2306" spans="41:42" x14ac:dyDescent="0.35">
      <c r="AO2306" s="29">
        <v>235</v>
      </c>
      <c r="AP2306" s="29">
        <v>125</v>
      </c>
    </row>
    <row r="2307" spans="41:42" x14ac:dyDescent="0.35">
      <c r="AO2307" s="29">
        <v>235</v>
      </c>
      <c r="AP2307" s="29">
        <v>125</v>
      </c>
    </row>
    <row r="2308" spans="41:42" x14ac:dyDescent="0.35">
      <c r="AO2308" s="29">
        <v>235</v>
      </c>
      <c r="AP2308" s="29">
        <v>125</v>
      </c>
    </row>
    <row r="2309" spans="41:42" x14ac:dyDescent="0.35">
      <c r="AO2309" s="29">
        <v>235</v>
      </c>
      <c r="AP2309" s="29">
        <v>125</v>
      </c>
    </row>
    <row r="2310" spans="41:42" x14ac:dyDescent="0.35">
      <c r="AO2310" s="29">
        <v>235</v>
      </c>
      <c r="AP2310" s="29">
        <v>125</v>
      </c>
    </row>
    <row r="2311" spans="41:42" x14ac:dyDescent="0.35">
      <c r="AO2311" s="29">
        <v>235</v>
      </c>
      <c r="AP2311" s="29">
        <v>125</v>
      </c>
    </row>
    <row r="2312" spans="41:42" x14ac:dyDescent="0.35">
      <c r="AO2312" s="29">
        <v>235</v>
      </c>
      <c r="AP2312" s="29">
        <v>125</v>
      </c>
    </row>
    <row r="2313" spans="41:42" x14ac:dyDescent="0.35">
      <c r="AO2313" s="29">
        <v>235</v>
      </c>
      <c r="AP2313" s="29">
        <v>125</v>
      </c>
    </row>
    <row r="2314" spans="41:42" x14ac:dyDescent="0.35">
      <c r="AO2314" s="29">
        <v>235</v>
      </c>
      <c r="AP2314" s="29">
        <v>125</v>
      </c>
    </row>
    <row r="2315" spans="41:42" x14ac:dyDescent="0.35">
      <c r="AO2315" s="29">
        <v>235</v>
      </c>
      <c r="AP2315" s="29">
        <v>125</v>
      </c>
    </row>
    <row r="2316" spans="41:42" x14ac:dyDescent="0.35">
      <c r="AO2316" s="29">
        <v>235</v>
      </c>
      <c r="AP2316" s="29">
        <v>125</v>
      </c>
    </row>
    <row r="2317" spans="41:42" x14ac:dyDescent="0.35">
      <c r="AO2317" s="29">
        <v>235</v>
      </c>
      <c r="AP2317" s="29">
        <v>125</v>
      </c>
    </row>
    <row r="2318" spans="41:42" x14ac:dyDescent="0.35">
      <c r="AO2318" s="29">
        <v>235</v>
      </c>
      <c r="AP2318" s="29">
        <v>125</v>
      </c>
    </row>
    <row r="2319" spans="41:42" x14ac:dyDescent="0.35">
      <c r="AO2319" s="29">
        <v>235</v>
      </c>
      <c r="AP2319" s="29">
        <v>125</v>
      </c>
    </row>
    <row r="2320" spans="41:42" x14ac:dyDescent="0.35">
      <c r="AO2320" s="29">
        <v>235</v>
      </c>
      <c r="AP2320" s="29">
        <v>125</v>
      </c>
    </row>
    <row r="2321" spans="41:42" x14ac:dyDescent="0.35">
      <c r="AO2321" s="29">
        <v>235</v>
      </c>
      <c r="AP2321" s="29">
        <v>125</v>
      </c>
    </row>
    <row r="2322" spans="41:42" x14ac:dyDescent="0.35">
      <c r="AO2322" s="29">
        <v>235</v>
      </c>
      <c r="AP2322" s="29">
        <v>125</v>
      </c>
    </row>
    <row r="2323" spans="41:42" x14ac:dyDescent="0.35">
      <c r="AO2323" s="29">
        <v>235</v>
      </c>
      <c r="AP2323" s="29">
        <v>125</v>
      </c>
    </row>
    <row r="2324" spans="41:42" x14ac:dyDescent="0.35">
      <c r="AO2324" s="29">
        <v>235</v>
      </c>
      <c r="AP2324" s="29">
        <v>125</v>
      </c>
    </row>
    <row r="2325" spans="41:42" x14ac:dyDescent="0.35">
      <c r="AO2325" s="29">
        <v>235</v>
      </c>
      <c r="AP2325" s="29">
        <v>125</v>
      </c>
    </row>
    <row r="2326" spans="41:42" x14ac:dyDescent="0.35">
      <c r="AO2326" s="29">
        <v>235</v>
      </c>
      <c r="AP2326" s="29">
        <v>125</v>
      </c>
    </row>
    <row r="2327" spans="41:42" x14ac:dyDescent="0.35">
      <c r="AO2327" s="29">
        <v>235</v>
      </c>
      <c r="AP2327" s="29">
        <v>125</v>
      </c>
    </row>
    <row r="2328" spans="41:42" x14ac:dyDescent="0.35">
      <c r="AO2328" s="29">
        <v>235</v>
      </c>
      <c r="AP2328" s="29">
        <v>125</v>
      </c>
    </row>
    <row r="2329" spans="41:42" x14ac:dyDescent="0.35">
      <c r="AO2329" s="29">
        <v>235</v>
      </c>
      <c r="AP2329" s="29">
        <v>125</v>
      </c>
    </row>
    <row r="2330" spans="41:42" x14ac:dyDescent="0.35">
      <c r="AO2330" s="29">
        <v>235</v>
      </c>
      <c r="AP2330" s="29">
        <v>125</v>
      </c>
    </row>
    <row r="2331" spans="41:42" x14ac:dyDescent="0.35">
      <c r="AO2331" s="29">
        <v>235</v>
      </c>
      <c r="AP2331" s="29">
        <v>125</v>
      </c>
    </row>
    <row r="2332" spans="41:42" x14ac:dyDescent="0.35">
      <c r="AO2332" s="29">
        <v>235</v>
      </c>
      <c r="AP2332" s="29">
        <v>125</v>
      </c>
    </row>
    <row r="2333" spans="41:42" x14ac:dyDescent="0.35">
      <c r="AO2333" s="29">
        <v>235</v>
      </c>
      <c r="AP2333" s="29">
        <v>125</v>
      </c>
    </row>
    <row r="2334" spans="41:42" x14ac:dyDescent="0.35">
      <c r="AO2334" s="29">
        <v>235</v>
      </c>
      <c r="AP2334" s="29">
        <v>125</v>
      </c>
    </row>
    <row r="2335" spans="41:42" x14ac:dyDescent="0.35">
      <c r="AO2335" s="29">
        <v>235</v>
      </c>
      <c r="AP2335" s="29">
        <v>125</v>
      </c>
    </row>
    <row r="2336" spans="41:42" x14ac:dyDescent="0.35">
      <c r="AO2336" s="29">
        <v>235</v>
      </c>
      <c r="AP2336" s="29">
        <v>125</v>
      </c>
    </row>
    <row r="2337" spans="41:42" x14ac:dyDescent="0.35">
      <c r="AO2337" s="29">
        <v>235</v>
      </c>
      <c r="AP2337" s="29">
        <v>125</v>
      </c>
    </row>
    <row r="2338" spans="41:42" x14ac:dyDescent="0.35">
      <c r="AO2338" s="29">
        <v>235</v>
      </c>
      <c r="AP2338" s="29">
        <v>125</v>
      </c>
    </row>
    <row r="2339" spans="41:42" x14ac:dyDescent="0.35">
      <c r="AO2339" s="29">
        <v>235</v>
      </c>
      <c r="AP2339" s="29">
        <v>125</v>
      </c>
    </row>
    <row r="2340" spans="41:42" x14ac:dyDescent="0.35">
      <c r="AO2340" s="29">
        <v>235</v>
      </c>
      <c r="AP2340" s="29">
        <v>125</v>
      </c>
    </row>
    <row r="2341" spans="41:42" x14ac:dyDescent="0.35">
      <c r="AO2341" s="29">
        <v>235</v>
      </c>
      <c r="AP2341" s="29">
        <v>125</v>
      </c>
    </row>
    <row r="2342" spans="41:42" x14ac:dyDescent="0.35">
      <c r="AO2342" s="29">
        <v>235</v>
      </c>
      <c r="AP2342" s="29">
        <v>125</v>
      </c>
    </row>
    <row r="2343" spans="41:42" x14ac:dyDescent="0.35">
      <c r="AO2343" s="29">
        <v>235</v>
      </c>
      <c r="AP2343" s="29">
        <v>125</v>
      </c>
    </row>
    <row r="2344" spans="41:42" x14ac:dyDescent="0.35">
      <c r="AO2344" s="29">
        <v>235</v>
      </c>
      <c r="AP2344" s="29">
        <v>125</v>
      </c>
    </row>
    <row r="2345" spans="41:42" x14ac:dyDescent="0.35">
      <c r="AO2345" s="29">
        <v>235</v>
      </c>
      <c r="AP2345" s="29">
        <v>125</v>
      </c>
    </row>
    <row r="2346" spans="41:42" x14ac:dyDescent="0.35">
      <c r="AO2346" s="29">
        <v>235</v>
      </c>
      <c r="AP2346" s="29">
        <v>125</v>
      </c>
    </row>
    <row r="2347" spans="41:42" x14ac:dyDescent="0.35">
      <c r="AO2347" s="29">
        <v>235</v>
      </c>
      <c r="AP2347" s="29">
        <v>125</v>
      </c>
    </row>
    <row r="2348" spans="41:42" x14ac:dyDescent="0.35">
      <c r="AO2348" s="29">
        <v>235</v>
      </c>
      <c r="AP2348" s="29">
        <v>125</v>
      </c>
    </row>
    <row r="2349" spans="41:42" x14ac:dyDescent="0.35">
      <c r="AO2349" s="29">
        <v>235</v>
      </c>
      <c r="AP2349" s="29">
        <v>125</v>
      </c>
    </row>
    <row r="2350" spans="41:42" x14ac:dyDescent="0.35">
      <c r="AO2350" s="29">
        <v>235</v>
      </c>
      <c r="AP2350" s="29">
        <v>125</v>
      </c>
    </row>
    <row r="2351" spans="41:42" x14ac:dyDescent="0.35">
      <c r="AO2351" s="29">
        <v>235</v>
      </c>
      <c r="AP2351" s="29">
        <v>125</v>
      </c>
    </row>
    <row r="2352" spans="41:42" x14ac:dyDescent="0.35">
      <c r="AO2352" s="29">
        <v>235</v>
      </c>
      <c r="AP2352" s="29">
        <v>125</v>
      </c>
    </row>
    <row r="2353" spans="41:42" x14ac:dyDescent="0.35">
      <c r="AO2353" s="29">
        <v>235</v>
      </c>
      <c r="AP2353" s="29">
        <v>125</v>
      </c>
    </row>
    <row r="2354" spans="41:42" x14ac:dyDescent="0.35">
      <c r="AO2354" s="29">
        <v>235</v>
      </c>
      <c r="AP2354" s="29">
        <v>125</v>
      </c>
    </row>
    <row r="2355" spans="41:42" x14ac:dyDescent="0.35">
      <c r="AO2355" s="29">
        <v>235</v>
      </c>
      <c r="AP2355" s="29">
        <v>125</v>
      </c>
    </row>
    <row r="2356" spans="41:42" x14ac:dyDescent="0.35">
      <c r="AO2356" s="29">
        <v>235</v>
      </c>
      <c r="AP2356" s="29">
        <v>125</v>
      </c>
    </row>
    <row r="2357" spans="41:42" x14ac:dyDescent="0.35">
      <c r="AO2357" s="29">
        <v>235</v>
      </c>
      <c r="AP2357" s="29">
        <v>125</v>
      </c>
    </row>
    <row r="2358" spans="41:42" x14ac:dyDescent="0.35">
      <c r="AO2358" s="29">
        <v>235</v>
      </c>
      <c r="AP2358" s="29">
        <v>125</v>
      </c>
    </row>
    <row r="2359" spans="41:42" x14ac:dyDescent="0.35">
      <c r="AO2359" s="29">
        <v>235</v>
      </c>
      <c r="AP2359" s="29">
        <v>125</v>
      </c>
    </row>
    <row r="2360" spans="41:42" x14ac:dyDescent="0.35">
      <c r="AO2360" s="29">
        <v>235</v>
      </c>
      <c r="AP2360" s="29">
        <v>125</v>
      </c>
    </row>
    <row r="2361" spans="41:42" x14ac:dyDescent="0.35">
      <c r="AO2361" s="29">
        <v>235</v>
      </c>
      <c r="AP2361" s="29">
        <v>125</v>
      </c>
    </row>
    <row r="2362" spans="41:42" x14ac:dyDescent="0.35">
      <c r="AO2362" s="29">
        <v>235</v>
      </c>
      <c r="AP2362" s="29">
        <v>125</v>
      </c>
    </row>
    <row r="2363" spans="41:42" x14ac:dyDescent="0.35">
      <c r="AO2363" s="29">
        <v>235</v>
      </c>
      <c r="AP2363" s="29">
        <v>125</v>
      </c>
    </row>
    <row r="2364" spans="41:42" x14ac:dyDescent="0.35">
      <c r="AO2364" s="29">
        <v>235</v>
      </c>
      <c r="AP2364" s="29">
        <v>125</v>
      </c>
    </row>
    <row r="2365" spans="41:42" x14ac:dyDescent="0.35">
      <c r="AO2365" s="29">
        <v>235</v>
      </c>
      <c r="AP2365" s="29">
        <v>125</v>
      </c>
    </row>
    <row r="2366" spans="41:42" x14ac:dyDescent="0.35">
      <c r="AO2366" s="29">
        <v>235</v>
      </c>
      <c r="AP2366" s="29">
        <v>125</v>
      </c>
    </row>
    <row r="2367" spans="41:42" x14ac:dyDescent="0.35">
      <c r="AO2367" s="29">
        <v>235</v>
      </c>
      <c r="AP2367" s="29">
        <v>125</v>
      </c>
    </row>
    <row r="2368" spans="41:42" x14ac:dyDescent="0.35">
      <c r="AO2368" s="29">
        <v>235</v>
      </c>
      <c r="AP2368" s="29">
        <v>125</v>
      </c>
    </row>
    <row r="2369" spans="41:42" x14ac:dyDescent="0.35">
      <c r="AO2369" s="29">
        <v>235</v>
      </c>
      <c r="AP2369" s="29">
        <v>125</v>
      </c>
    </row>
    <row r="2370" spans="41:42" x14ac:dyDescent="0.35">
      <c r="AO2370" s="29">
        <v>235</v>
      </c>
      <c r="AP2370" s="29">
        <v>125</v>
      </c>
    </row>
    <row r="2371" spans="41:42" x14ac:dyDescent="0.35">
      <c r="AO2371" s="29">
        <v>235</v>
      </c>
      <c r="AP2371" s="29">
        <v>125</v>
      </c>
    </row>
    <row r="2372" spans="41:42" x14ac:dyDescent="0.35">
      <c r="AO2372" s="29">
        <v>235</v>
      </c>
      <c r="AP2372" s="29">
        <v>125</v>
      </c>
    </row>
    <row r="2373" spans="41:42" x14ac:dyDescent="0.35">
      <c r="AO2373" s="29">
        <v>235</v>
      </c>
      <c r="AP2373" s="29">
        <v>125</v>
      </c>
    </row>
    <row r="2374" spans="41:42" x14ac:dyDescent="0.35">
      <c r="AO2374" s="29">
        <v>235</v>
      </c>
      <c r="AP2374" s="29">
        <v>125</v>
      </c>
    </row>
    <row r="2375" spans="41:42" x14ac:dyDescent="0.35">
      <c r="AO2375" s="29">
        <v>235</v>
      </c>
      <c r="AP2375" s="29">
        <v>125</v>
      </c>
    </row>
    <row r="2376" spans="41:42" x14ac:dyDescent="0.35">
      <c r="AO2376" s="29">
        <v>235</v>
      </c>
      <c r="AP2376" s="29">
        <v>125</v>
      </c>
    </row>
    <row r="2377" spans="41:42" x14ac:dyDescent="0.35">
      <c r="AO2377" s="29">
        <v>235</v>
      </c>
      <c r="AP2377" s="29">
        <v>125</v>
      </c>
    </row>
    <row r="2378" spans="41:42" x14ac:dyDescent="0.35">
      <c r="AO2378" s="29">
        <v>235</v>
      </c>
      <c r="AP2378" s="29">
        <v>125</v>
      </c>
    </row>
    <row r="2379" spans="41:42" x14ac:dyDescent="0.35">
      <c r="AO2379" s="29">
        <v>235</v>
      </c>
      <c r="AP2379" s="29">
        <v>125</v>
      </c>
    </row>
    <row r="2380" spans="41:42" x14ac:dyDescent="0.35">
      <c r="AO2380" s="29">
        <v>235</v>
      </c>
      <c r="AP2380" s="29">
        <v>125</v>
      </c>
    </row>
    <row r="2381" spans="41:42" x14ac:dyDescent="0.35">
      <c r="AO2381" s="29">
        <v>235</v>
      </c>
      <c r="AP2381" s="29">
        <v>125</v>
      </c>
    </row>
    <row r="2382" spans="41:42" x14ac:dyDescent="0.35">
      <c r="AO2382" s="29">
        <v>235</v>
      </c>
      <c r="AP2382" s="29">
        <v>125</v>
      </c>
    </row>
    <row r="2383" spans="41:42" x14ac:dyDescent="0.35">
      <c r="AO2383" s="29">
        <v>235</v>
      </c>
      <c r="AP2383" s="29">
        <v>125</v>
      </c>
    </row>
    <row r="2384" spans="41:42" x14ac:dyDescent="0.35">
      <c r="AO2384" s="29">
        <v>235</v>
      </c>
      <c r="AP2384" s="29">
        <v>125</v>
      </c>
    </row>
    <row r="2385" spans="41:42" x14ac:dyDescent="0.35">
      <c r="AO2385" s="29">
        <v>235</v>
      </c>
      <c r="AP2385" s="29">
        <v>125</v>
      </c>
    </row>
    <row r="2386" spans="41:42" x14ac:dyDescent="0.35">
      <c r="AO2386" s="29">
        <v>235</v>
      </c>
      <c r="AP2386" s="29">
        <v>125</v>
      </c>
    </row>
    <row r="2387" spans="41:42" x14ac:dyDescent="0.35">
      <c r="AO2387" s="29">
        <v>235</v>
      </c>
      <c r="AP2387" s="29">
        <v>125</v>
      </c>
    </row>
    <row r="2388" spans="41:42" x14ac:dyDescent="0.35">
      <c r="AO2388" s="29">
        <v>235</v>
      </c>
      <c r="AP2388" s="29">
        <v>125</v>
      </c>
    </row>
    <row r="2389" spans="41:42" x14ac:dyDescent="0.35">
      <c r="AO2389" s="29">
        <v>235</v>
      </c>
      <c r="AP2389" s="29">
        <v>125</v>
      </c>
    </row>
    <row r="2390" spans="41:42" x14ac:dyDescent="0.35">
      <c r="AO2390" s="29">
        <v>235</v>
      </c>
      <c r="AP2390" s="29">
        <v>125</v>
      </c>
    </row>
    <row r="2391" spans="41:42" x14ac:dyDescent="0.35">
      <c r="AO2391" s="29">
        <v>235</v>
      </c>
      <c r="AP2391" s="29">
        <v>125</v>
      </c>
    </row>
    <row r="2392" spans="41:42" x14ac:dyDescent="0.35">
      <c r="AO2392" s="29">
        <v>235</v>
      </c>
      <c r="AP2392" s="29">
        <v>125</v>
      </c>
    </row>
    <row r="2393" spans="41:42" x14ac:dyDescent="0.35">
      <c r="AO2393" s="29">
        <v>235</v>
      </c>
      <c r="AP2393" s="29">
        <v>125</v>
      </c>
    </row>
    <row r="2394" spans="41:42" x14ac:dyDescent="0.35">
      <c r="AO2394" s="29">
        <v>235</v>
      </c>
      <c r="AP2394" s="29">
        <v>125</v>
      </c>
    </row>
    <row r="2395" spans="41:42" x14ac:dyDescent="0.35">
      <c r="AO2395" s="29">
        <v>235</v>
      </c>
      <c r="AP2395" s="29">
        <v>125</v>
      </c>
    </row>
    <row r="2396" spans="41:42" x14ac:dyDescent="0.35">
      <c r="AO2396" s="29">
        <v>235</v>
      </c>
      <c r="AP2396" s="29">
        <v>125</v>
      </c>
    </row>
    <row r="2397" spans="41:42" x14ac:dyDescent="0.35">
      <c r="AO2397" s="29">
        <v>235</v>
      </c>
      <c r="AP2397" s="29">
        <v>125</v>
      </c>
    </row>
    <row r="2398" spans="41:42" x14ac:dyDescent="0.35">
      <c r="AO2398" s="29">
        <v>235</v>
      </c>
      <c r="AP2398" s="29">
        <v>125</v>
      </c>
    </row>
    <row r="2399" spans="41:42" x14ac:dyDescent="0.35">
      <c r="AO2399" s="29">
        <v>235</v>
      </c>
      <c r="AP2399" s="29">
        <v>125</v>
      </c>
    </row>
    <row r="2400" spans="41:42" x14ac:dyDescent="0.35">
      <c r="AO2400" s="29">
        <v>235</v>
      </c>
      <c r="AP2400" s="29">
        <v>125</v>
      </c>
    </row>
    <row r="2401" spans="41:42" x14ac:dyDescent="0.35">
      <c r="AO2401" s="29">
        <v>235</v>
      </c>
      <c r="AP2401" s="29">
        <v>125</v>
      </c>
    </row>
    <row r="2402" spans="41:42" x14ac:dyDescent="0.35">
      <c r="AO2402" s="29">
        <v>235</v>
      </c>
      <c r="AP2402" s="29">
        <v>125</v>
      </c>
    </row>
    <row r="2403" spans="41:42" x14ac:dyDescent="0.35">
      <c r="AO2403" s="29">
        <v>235</v>
      </c>
      <c r="AP2403" s="29">
        <v>125</v>
      </c>
    </row>
    <row r="2404" spans="41:42" x14ac:dyDescent="0.35">
      <c r="AO2404" s="29">
        <v>235</v>
      </c>
      <c r="AP2404" s="29">
        <v>125</v>
      </c>
    </row>
    <row r="2405" spans="41:42" x14ac:dyDescent="0.35">
      <c r="AO2405" s="29">
        <v>235</v>
      </c>
      <c r="AP2405" s="29">
        <v>125</v>
      </c>
    </row>
    <row r="2406" spans="41:42" x14ac:dyDescent="0.35">
      <c r="AO2406" s="29">
        <v>235</v>
      </c>
      <c r="AP2406" s="29">
        <v>125</v>
      </c>
    </row>
    <row r="2407" spans="41:42" x14ac:dyDescent="0.35">
      <c r="AO2407" s="29">
        <v>235</v>
      </c>
      <c r="AP2407" s="29">
        <v>125</v>
      </c>
    </row>
    <row r="2408" spans="41:42" x14ac:dyDescent="0.35">
      <c r="AO2408" s="29">
        <v>235</v>
      </c>
      <c r="AP2408" s="29">
        <v>125</v>
      </c>
    </row>
    <row r="2409" spans="41:42" x14ac:dyDescent="0.35">
      <c r="AO2409" s="29">
        <v>235</v>
      </c>
      <c r="AP2409" s="29">
        <v>125</v>
      </c>
    </row>
    <row r="2410" spans="41:42" x14ac:dyDescent="0.35">
      <c r="AO2410" s="29">
        <v>235</v>
      </c>
      <c r="AP2410" s="29">
        <v>125</v>
      </c>
    </row>
    <row r="2411" spans="41:42" x14ac:dyDescent="0.35">
      <c r="AO2411" s="29">
        <v>235</v>
      </c>
      <c r="AP2411" s="29">
        <v>125</v>
      </c>
    </row>
    <row r="2412" spans="41:42" x14ac:dyDescent="0.35">
      <c r="AO2412" s="29">
        <v>235</v>
      </c>
      <c r="AP2412" s="29">
        <v>125</v>
      </c>
    </row>
    <row r="2413" spans="41:42" x14ac:dyDescent="0.35">
      <c r="AO2413" s="29">
        <v>235</v>
      </c>
      <c r="AP2413" s="29">
        <v>125</v>
      </c>
    </row>
    <row r="2414" spans="41:42" x14ac:dyDescent="0.35">
      <c r="AO2414" s="29">
        <v>235</v>
      </c>
      <c r="AP2414" s="29">
        <v>125</v>
      </c>
    </row>
    <row r="2415" spans="41:42" x14ac:dyDescent="0.35">
      <c r="AO2415" s="29">
        <v>235</v>
      </c>
      <c r="AP2415" s="29">
        <v>125</v>
      </c>
    </row>
    <row r="2416" spans="41:42" x14ac:dyDescent="0.35">
      <c r="AO2416" s="29">
        <v>235</v>
      </c>
      <c r="AP2416" s="29">
        <v>125</v>
      </c>
    </row>
    <row r="2417" spans="41:42" x14ac:dyDescent="0.35">
      <c r="AO2417" s="29">
        <v>235</v>
      </c>
      <c r="AP2417" s="29">
        <v>125</v>
      </c>
    </row>
    <row r="2418" spans="41:42" x14ac:dyDescent="0.35">
      <c r="AO2418" s="29">
        <v>235</v>
      </c>
      <c r="AP2418" s="29">
        <v>125</v>
      </c>
    </row>
    <row r="2419" spans="41:42" x14ac:dyDescent="0.35">
      <c r="AO2419" s="29">
        <v>235</v>
      </c>
      <c r="AP2419" s="29">
        <v>125</v>
      </c>
    </row>
    <row r="2420" spans="41:42" x14ac:dyDescent="0.35">
      <c r="AO2420" s="29">
        <v>235</v>
      </c>
      <c r="AP2420" s="29">
        <v>125</v>
      </c>
    </row>
    <row r="2421" spans="41:42" x14ac:dyDescent="0.35">
      <c r="AO2421" s="29">
        <v>235</v>
      </c>
      <c r="AP2421" s="29">
        <v>125</v>
      </c>
    </row>
    <row r="2422" spans="41:42" x14ac:dyDescent="0.35">
      <c r="AO2422" s="29">
        <v>235</v>
      </c>
      <c r="AP2422" s="29">
        <v>125</v>
      </c>
    </row>
    <row r="2423" spans="41:42" x14ac:dyDescent="0.35">
      <c r="AO2423" s="29">
        <v>235</v>
      </c>
      <c r="AP2423" s="29">
        <v>125</v>
      </c>
    </row>
    <row r="2424" spans="41:42" x14ac:dyDescent="0.35">
      <c r="AO2424" s="29">
        <v>235</v>
      </c>
      <c r="AP2424" s="29">
        <v>125</v>
      </c>
    </row>
    <row r="2425" spans="41:42" x14ac:dyDescent="0.35">
      <c r="AO2425" s="29">
        <v>235</v>
      </c>
      <c r="AP2425" s="29">
        <v>125</v>
      </c>
    </row>
    <row r="2426" spans="41:42" x14ac:dyDescent="0.35">
      <c r="AO2426" s="29">
        <v>235</v>
      </c>
      <c r="AP2426" s="29">
        <v>125</v>
      </c>
    </row>
    <row r="2427" spans="41:42" x14ac:dyDescent="0.35">
      <c r="AO2427" s="29">
        <v>235</v>
      </c>
      <c r="AP2427" s="29">
        <v>125</v>
      </c>
    </row>
    <row r="2428" spans="41:42" x14ac:dyDescent="0.35">
      <c r="AO2428" s="29">
        <v>235</v>
      </c>
      <c r="AP2428" s="29">
        <v>125</v>
      </c>
    </row>
    <row r="2429" spans="41:42" x14ac:dyDescent="0.35">
      <c r="AO2429" s="29">
        <v>235</v>
      </c>
      <c r="AP2429" s="29">
        <v>125</v>
      </c>
    </row>
    <row r="2430" spans="41:42" x14ac:dyDescent="0.35">
      <c r="AO2430" s="29">
        <v>235</v>
      </c>
      <c r="AP2430" s="29">
        <v>125</v>
      </c>
    </row>
    <row r="2431" spans="41:42" x14ac:dyDescent="0.35">
      <c r="AO2431" s="29">
        <v>235</v>
      </c>
      <c r="AP2431" s="29">
        <v>125</v>
      </c>
    </row>
    <row r="2432" spans="41:42" x14ac:dyDescent="0.35">
      <c r="AO2432" s="29">
        <v>235</v>
      </c>
      <c r="AP2432" s="29">
        <v>125</v>
      </c>
    </row>
    <row r="2433" spans="41:42" x14ac:dyDescent="0.35">
      <c r="AO2433" s="29">
        <v>235</v>
      </c>
      <c r="AP2433" s="29">
        <v>125</v>
      </c>
    </row>
    <row r="2434" spans="41:42" x14ac:dyDescent="0.35">
      <c r="AO2434" s="29">
        <v>235</v>
      </c>
      <c r="AP2434" s="29">
        <v>125</v>
      </c>
    </row>
    <row r="2435" spans="41:42" x14ac:dyDescent="0.35">
      <c r="AO2435" s="29">
        <v>235</v>
      </c>
      <c r="AP2435" s="29">
        <v>125</v>
      </c>
    </row>
    <row r="2436" spans="41:42" x14ac:dyDescent="0.35">
      <c r="AO2436" s="29">
        <v>235</v>
      </c>
      <c r="AP2436" s="29">
        <v>125</v>
      </c>
    </row>
    <row r="2437" spans="41:42" x14ac:dyDescent="0.35">
      <c r="AO2437" s="29">
        <v>235</v>
      </c>
      <c r="AP2437" s="29">
        <v>125</v>
      </c>
    </row>
    <row r="2438" spans="41:42" x14ac:dyDescent="0.35">
      <c r="AO2438" s="29">
        <v>235</v>
      </c>
      <c r="AP2438" s="29">
        <v>125</v>
      </c>
    </row>
    <row r="2439" spans="41:42" x14ac:dyDescent="0.35">
      <c r="AO2439" s="29">
        <v>235</v>
      </c>
      <c r="AP2439" s="29">
        <v>125</v>
      </c>
    </row>
    <row r="2440" spans="41:42" x14ac:dyDescent="0.35">
      <c r="AO2440" s="29">
        <v>235</v>
      </c>
      <c r="AP2440" s="29">
        <v>125</v>
      </c>
    </row>
    <row r="2441" spans="41:42" x14ac:dyDescent="0.35">
      <c r="AO2441" s="29">
        <v>235</v>
      </c>
      <c r="AP2441" s="29">
        <v>125</v>
      </c>
    </row>
    <row r="2442" spans="41:42" x14ac:dyDescent="0.35">
      <c r="AO2442" s="29">
        <v>235</v>
      </c>
      <c r="AP2442" s="29">
        <v>125</v>
      </c>
    </row>
    <row r="2443" spans="41:42" x14ac:dyDescent="0.35">
      <c r="AO2443" s="29">
        <v>235</v>
      </c>
      <c r="AP2443" s="29">
        <v>125</v>
      </c>
    </row>
    <row r="2444" spans="41:42" x14ac:dyDescent="0.35">
      <c r="AO2444" s="29">
        <v>235</v>
      </c>
      <c r="AP2444" s="29">
        <v>125</v>
      </c>
    </row>
    <row r="2445" spans="41:42" x14ac:dyDescent="0.35">
      <c r="AO2445" s="29">
        <v>235</v>
      </c>
      <c r="AP2445" s="29">
        <v>125</v>
      </c>
    </row>
    <row r="2446" spans="41:42" x14ac:dyDescent="0.35">
      <c r="AO2446" s="29">
        <v>235</v>
      </c>
      <c r="AP2446" s="29">
        <v>125</v>
      </c>
    </row>
    <row r="2447" spans="41:42" x14ac:dyDescent="0.35">
      <c r="AO2447" s="29">
        <v>235</v>
      </c>
      <c r="AP2447" s="29">
        <v>125</v>
      </c>
    </row>
    <row r="2448" spans="41:42" x14ac:dyDescent="0.35">
      <c r="AO2448" s="29">
        <v>235</v>
      </c>
      <c r="AP2448" s="29">
        <v>125</v>
      </c>
    </row>
    <row r="2449" spans="41:42" x14ac:dyDescent="0.35">
      <c r="AO2449" s="29">
        <v>235</v>
      </c>
      <c r="AP2449" s="29">
        <v>125</v>
      </c>
    </row>
    <row r="2450" spans="41:42" x14ac:dyDescent="0.35">
      <c r="AO2450" s="29">
        <v>235</v>
      </c>
      <c r="AP2450" s="29">
        <v>125</v>
      </c>
    </row>
    <row r="2451" spans="41:42" x14ac:dyDescent="0.35">
      <c r="AO2451" s="29">
        <v>235</v>
      </c>
      <c r="AP2451" s="29">
        <v>125</v>
      </c>
    </row>
    <row r="2452" spans="41:42" x14ac:dyDescent="0.35">
      <c r="AO2452" s="29">
        <v>235</v>
      </c>
      <c r="AP2452" s="29">
        <v>125</v>
      </c>
    </row>
    <row r="2453" spans="41:42" x14ac:dyDescent="0.35">
      <c r="AO2453" s="29">
        <v>235</v>
      </c>
      <c r="AP2453" s="29">
        <v>125</v>
      </c>
    </row>
    <row r="2454" spans="41:42" x14ac:dyDescent="0.35">
      <c r="AO2454" s="29">
        <v>235</v>
      </c>
      <c r="AP2454" s="29">
        <v>125</v>
      </c>
    </row>
    <row r="2455" spans="41:42" x14ac:dyDescent="0.35">
      <c r="AO2455" s="29">
        <v>235</v>
      </c>
      <c r="AP2455" s="29">
        <v>125</v>
      </c>
    </row>
    <row r="2456" spans="41:42" x14ac:dyDescent="0.35">
      <c r="AO2456" s="29">
        <v>235</v>
      </c>
      <c r="AP2456" s="29">
        <v>125</v>
      </c>
    </row>
    <row r="2457" spans="41:42" x14ac:dyDescent="0.35">
      <c r="AO2457" s="29">
        <v>235</v>
      </c>
      <c r="AP2457" s="29">
        <v>125</v>
      </c>
    </row>
    <row r="2458" spans="41:42" x14ac:dyDescent="0.35">
      <c r="AO2458" s="29">
        <v>235</v>
      </c>
      <c r="AP2458" s="29">
        <v>125</v>
      </c>
    </row>
    <row r="2459" spans="41:42" x14ac:dyDescent="0.35">
      <c r="AO2459" s="29">
        <v>235</v>
      </c>
      <c r="AP2459" s="29">
        <v>125</v>
      </c>
    </row>
    <row r="2460" spans="41:42" x14ac:dyDescent="0.35">
      <c r="AO2460" s="29">
        <v>235</v>
      </c>
      <c r="AP2460" s="29">
        <v>125</v>
      </c>
    </row>
    <row r="2461" spans="41:42" x14ac:dyDescent="0.35">
      <c r="AO2461" s="29">
        <v>235</v>
      </c>
      <c r="AP2461" s="29">
        <v>125</v>
      </c>
    </row>
    <row r="2462" spans="41:42" x14ac:dyDescent="0.35">
      <c r="AO2462" s="29">
        <v>235</v>
      </c>
      <c r="AP2462" s="29">
        <v>125</v>
      </c>
    </row>
    <row r="2463" spans="41:42" x14ac:dyDescent="0.35">
      <c r="AO2463" s="29">
        <v>235</v>
      </c>
      <c r="AP2463" s="29">
        <v>125</v>
      </c>
    </row>
    <row r="2464" spans="41:42" x14ac:dyDescent="0.35">
      <c r="AO2464" s="29">
        <v>235</v>
      </c>
      <c r="AP2464" s="29">
        <v>125</v>
      </c>
    </row>
    <row r="2465" spans="41:42" x14ac:dyDescent="0.35">
      <c r="AO2465" s="29">
        <v>235</v>
      </c>
      <c r="AP2465" s="29">
        <v>125</v>
      </c>
    </row>
    <row r="2466" spans="41:42" x14ac:dyDescent="0.35">
      <c r="AO2466" s="29">
        <v>235</v>
      </c>
      <c r="AP2466" s="29">
        <v>125</v>
      </c>
    </row>
    <row r="2467" spans="41:42" x14ac:dyDescent="0.35">
      <c r="AO2467" s="29">
        <v>235</v>
      </c>
      <c r="AP2467" s="29">
        <v>125</v>
      </c>
    </row>
    <row r="2468" spans="41:42" x14ac:dyDescent="0.35">
      <c r="AO2468" s="29">
        <v>235</v>
      </c>
      <c r="AP2468" s="29">
        <v>125</v>
      </c>
    </row>
    <row r="2469" spans="41:42" x14ac:dyDescent="0.35">
      <c r="AO2469" s="29">
        <v>235</v>
      </c>
      <c r="AP2469" s="29">
        <v>125</v>
      </c>
    </row>
    <row r="2470" spans="41:42" x14ac:dyDescent="0.35">
      <c r="AO2470" s="29">
        <v>235</v>
      </c>
      <c r="AP2470" s="29">
        <v>125</v>
      </c>
    </row>
    <row r="2471" spans="41:42" x14ac:dyDescent="0.35">
      <c r="AO2471" s="29">
        <v>235</v>
      </c>
      <c r="AP2471" s="29">
        <v>125</v>
      </c>
    </row>
    <row r="2472" spans="41:42" x14ac:dyDescent="0.35">
      <c r="AO2472" s="29">
        <v>235</v>
      </c>
      <c r="AP2472" s="29">
        <v>125</v>
      </c>
    </row>
    <row r="2473" spans="41:42" x14ac:dyDescent="0.35">
      <c r="AO2473" s="29">
        <v>235</v>
      </c>
      <c r="AP2473" s="29">
        <v>125</v>
      </c>
    </row>
    <row r="2474" spans="41:42" x14ac:dyDescent="0.35">
      <c r="AO2474" s="29">
        <v>235</v>
      </c>
      <c r="AP2474" s="29">
        <v>125</v>
      </c>
    </row>
    <row r="2475" spans="41:42" x14ac:dyDescent="0.35">
      <c r="AO2475" s="29">
        <v>235</v>
      </c>
      <c r="AP2475" s="29">
        <v>125</v>
      </c>
    </row>
    <row r="2476" spans="41:42" x14ac:dyDescent="0.35">
      <c r="AO2476" s="29">
        <v>235</v>
      </c>
      <c r="AP2476" s="29">
        <v>125</v>
      </c>
    </row>
    <row r="2477" spans="41:42" x14ac:dyDescent="0.35">
      <c r="AO2477" s="29">
        <v>235</v>
      </c>
      <c r="AP2477" s="29">
        <v>125</v>
      </c>
    </row>
    <row r="2478" spans="41:42" x14ac:dyDescent="0.35">
      <c r="AO2478" s="29">
        <v>235</v>
      </c>
      <c r="AP2478" s="29">
        <v>125</v>
      </c>
    </row>
    <row r="2479" spans="41:42" x14ac:dyDescent="0.35">
      <c r="AO2479" s="29">
        <v>235</v>
      </c>
      <c r="AP2479" s="29">
        <v>125</v>
      </c>
    </row>
    <row r="2480" spans="41:42" x14ac:dyDescent="0.35">
      <c r="AO2480" s="29">
        <v>235</v>
      </c>
      <c r="AP2480" s="29">
        <v>125</v>
      </c>
    </row>
    <row r="2481" spans="41:42" x14ac:dyDescent="0.35">
      <c r="AO2481" s="29">
        <v>235</v>
      </c>
      <c r="AP2481" s="29">
        <v>125</v>
      </c>
    </row>
    <row r="2482" spans="41:42" x14ac:dyDescent="0.35">
      <c r="AO2482" s="29">
        <v>235</v>
      </c>
      <c r="AP2482" s="29">
        <v>125</v>
      </c>
    </row>
    <row r="2483" spans="41:42" x14ac:dyDescent="0.35">
      <c r="AO2483" s="29">
        <v>235</v>
      </c>
      <c r="AP2483" s="29">
        <v>125</v>
      </c>
    </row>
    <row r="2484" spans="41:42" x14ac:dyDescent="0.35">
      <c r="AO2484" s="29">
        <v>235</v>
      </c>
      <c r="AP2484" s="29">
        <v>125</v>
      </c>
    </row>
    <row r="2485" spans="41:42" x14ac:dyDescent="0.35">
      <c r="AO2485" s="29">
        <v>235</v>
      </c>
      <c r="AP2485" s="29">
        <v>125</v>
      </c>
    </row>
    <row r="2486" spans="41:42" x14ac:dyDescent="0.35">
      <c r="AO2486" s="29">
        <v>235</v>
      </c>
      <c r="AP2486" s="29">
        <v>125</v>
      </c>
    </row>
    <row r="2487" spans="41:42" x14ac:dyDescent="0.35">
      <c r="AO2487" s="29">
        <v>235</v>
      </c>
      <c r="AP2487" s="29">
        <v>125</v>
      </c>
    </row>
    <row r="2488" spans="41:42" x14ac:dyDescent="0.35">
      <c r="AO2488" s="29">
        <v>235</v>
      </c>
      <c r="AP2488" s="29">
        <v>125</v>
      </c>
    </row>
    <row r="2489" spans="41:42" x14ac:dyDescent="0.35">
      <c r="AO2489" s="29">
        <v>235</v>
      </c>
      <c r="AP2489" s="29">
        <v>125</v>
      </c>
    </row>
    <row r="2490" spans="41:42" x14ac:dyDescent="0.35">
      <c r="AO2490" s="29">
        <v>235</v>
      </c>
      <c r="AP2490" s="29">
        <v>125</v>
      </c>
    </row>
    <row r="2491" spans="41:42" x14ac:dyDescent="0.35">
      <c r="AO2491" s="29">
        <v>235</v>
      </c>
      <c r="AP2491" s="29">
        <v>125</v>
      </c>
    </row>
    <row r="2492" spans="41:42" x14ac:dyDescent="0.35">
      <c r="AO2492" s="29">
        <v>235</v>
      </c>
      <c r="AP2492" s="29">
        <v>125</v>
      </c>
    </row>
    <row r="2493" spans="41:42" x14ac:dyDescent="0.35">
      <c r="AO2493" s="29">
        <v>235</v>
      </c>
      <c r="AP2493" s="29">
        <v>125</v>
      </c>
    </row>
    <row r="2494" spans="41:42" x14ac:dyDescent="0.35">
      <c r="AO2494" s="29">
        <v>235</v>
      </c>
      <c r="AP2494" s="29">
        <v>125</v>
      </c>
    </row>
    <row r="2495" spans="41:42" x14ac:dyDescent="0.35">
      <c r="AO2495" s="29">
        <v>235</v>
      </c>
      <c r="AP2495" s="29">
        <v>125</v>
      </c>
    </row>
    <row r="2496" spans="41:42" x14ac:dyDescent="0.35">
      <c r="AO2496" s="29">
        <v>235</v>
      </c>
      <c r="AP2496" s="29">
        <v>125</v>
      </c>
    </row>
    <row r="2497" spans="41:42" x14ac:dyDescent="0.35">
      <c r="AO2497" s="29">
        <v>235</v>
      </c>
      <c r="AP2497" s="29">
        <v>125</v>
      </c>
    </row>
    <row r="2498" spans="41:42" x14ac:dyDescent="0.35">
      <c r="AO2498" s="29">
        <v>235</v>
      </c>
      <c r="AP2498" s="29">
        <v>125</v>
      </c>
    </row>
    <row r="2499" spans="41:42" x14ac:dyDescent="0.35">
      <c r="AO2499" s="29">
        <v>235</v>
      </c>
      <c r="AP2499" s="29">
        <v>125</v>
      </c>
    </row>
    <row r="2500" spans="41:42" x14ac:dyDescent="0.35">
      <c r="AO2500" s="29">
        <v>235</v>
      </c>
      <c r="AP2500" s="29">
        <v>125</v>
      </c>
    </row>
    <row r="2501" spans="41:42" x14ac:dyDescent="0.35">
      <c r="AO2501" s="29">
        <v>235</v>
      </c>
      <c r="AP2501" s="29">
        <v>125</v>
      </c>
    </row>
    <row r="2502" spans="41:42" x14ac:dyDescent="0.35">
      <c r="AO2502" s="29">
        <v>235</v>
      </c>
      <c r="AP2502" s="29">
        <v>125</v>
      </c>
    </row>
    <row r="2503" spans="41:42" x14ac:dyDescent="0.35">
      <c r="AO2503" s="29">
        <v>235</v>
      </c>
      <c r="AP2503" s="29">
        <v>125</v>
      </c>
    </row>
    <row r="2504" spans="41:42" x14ac:dyDescent="0.35">
      <c r="AO2504" s="29">
        <v>235</v>
      </c>
      <c r="AP2504" s="29">
        <v>125</v>
      </c>
    </row>
    <row r="2505" spans="41:42" x14ac:dyDescent="0.35">
      <c r="AO2505" s="29">
        <v>235</v>
      </c>
      <c r="AP2505" s="29">
        <v>125</v>
      </c>
    </row>
    <row r="2506" spans="41:42" x14ac:dyDescent="0.35">
      <c r="AO2506" s="29">
        <v>235</v>
      </c>
      <c r="AP2506" s="29">
        <v>125</v>
      </c>
    </row>
    <row r="2507" spans="41:42" x14ac:dyDescent="0.35">
      <c r="AO2507" s="29">
        <v>235</v>
      </c>
      <c r="AP2507" s="29">
        <v>125</v>
      </c>
    </row>
    <row r="2508" spans="41:42" x14ac:dyDescent="0.35">
      <c r="AO2508" s="29">
        <v>235</v>
      </c>
      <c r="AP2508" s="29">
        <v>125</v>
      </c>
    </row>
    <row r="2509" spans="41:42" x14ac:dyDescent="0.35">
      <c r="AO2509" s="29">
        <v>235</v>
      </c>
      <c r="AP2509" s="29">
        <v>125</v>
      </c>
    </row>
    <row r="2510" spans="41:42" x14ac:dyDescent="0.35">
      <c r="AO2510" s="29">
        <v>235</v>
      </c>
      <c r="AP2510" s="29">
        <v>125</v>
      </c>
    </row>
    <row r="2511" spans="41:42" x14ac:dyDescent="0.35">
      <c r="AO2511" s="29">
        <v>235</v>
      </c>
      <c r="AP2511" s="29">
        <v>125</v>
      </c>
    </row>
    <row r="2512" spans="41:42" x14ac:dyDescent="0.35">
      <c r="AO2512" s="29">
        <v>235</v>
      </c>
      <c r="AP2512" s="29">
        <v>125</v>
      </c>
    </row>
    <row r="2513" spans="41:42" x14ac:dyDescent="0.35">
      <c r="AO2513" s="29">
        <v>235</v>
      </c>
      <c r="AP2513" s="29">
        <v>125</v>
      </c>
    </row>
    <row r="2514" spans="41:42" x14ac:dyDescent="0.35">
      <c r="AO2514" s="29">
        <v>235</v>
      </c>
      <c r="AP2514" s="29">
        <v>125</v>
      </c>
    </row>
    <row r="2515" spans="41:42" x14ac:dyDescent="0.35">
      <c r="AO2515" s="29">
        <v>235</v>
      </c>
      <c r="AP2515" s="29">
        <v>125</v>
      </c>
    </row>
    <row r="2516" spans="41:42" x14ac:dyDescent="0.35">
      <c r="AO2516" s="29">
        <v>235</v>
      </c>
      <c r="AP2516" s="29">
        <v>125</v>
      </c>
    </row>
    <row r="2517" spans="41:42" x14ac:dyDescent="0.35">
      <c r="AO2517" s="29">
        <v>235</v>
      </c>
      <c r="AP2517" s="29">
        <v>125</v>
      </c>
    </row>
    <row r="2518" spans="41:42" x14ac:dyDescent="0.35">
      <c r="AO2518" s="29">
        <v>235</v>
      </c>
      <c r="AP2518" s="29">
        <v>125</v>
      </c>
    </row>
    <row r="2519" spans="41:42" x14ac:dyDescent="0.35">
      <c r="AO2519" s="29">
        <v>235</v>
      </c>
      <c r="AP2519" s="29">
        <v>125</v>
      </c>
    </row>
    <row r="2520" spans="41:42" x14ac:dyDescent="0.35">
      <c r="AO2520" s="29">
        <v>235</v>
      </c>
      <c r="AP2520" s="29">
        <v>125</v>
      </c>
    </row>
    <row r="2521" spans="41:42" x14ac:dyDescent="0.35">
      <c r="AO2521" s="29">
        <v>235</v>
      </c>
      <c r="AP2521" s="29">
        <v>125</v>
      </c>
    </row>
    <row r="2522" spans="41:42" x14ac:dyDescent="0.35">
      <c r="AO2522" s="29">
        <v>235</v>
      </c>
      <c r="AP2522" s="29">
        <v>125</v>
      </c>
    </row>
    <row r="2523" spans="41:42" x14ac:dyDescent="0.35">
      <c r="AO2523" s="29">
        <v>235</v>
      </c>
      <c r="AP2523" s="29">
        <v>125</v>
      </c>
    </row>
    <row r="2524" spans="41:42" x14ac:dyDescent="0.35">
      <c r="AO2524" s="29">
        <v>235</v>
      </c>
      <c r="AP2524" s="29">
        <v>125</v>
      </c>
    </row>
    <row r="2525" spans="41:42" x14ac:dyDescent="0.35">
      <c r="AO2525" s="29">
        <v>235</v>
      </c>
      <c r="AP2525" s="29">
        <v>125</v>
      </c>
    </row>
    <row r="2526" spans="41:42" x14ac:dyDescent="0.35">
      <c r="AO2526" s="29">
        <v>235</v>
      </c>
      <c r="AP2526" s="29">
        <v>125</v>
      </c>
    </row>
    <row r="2527" spans="41:42" x14ac:dyDescent="0.35">
      <c r="AO2527" s="29">
        <v>235</v>
      </c>
      <c r="AP2527" s="29">
        <v>125</v>
      </c>
    </row>
    <row r="2528" spans="41:42" x14ac:dyDescent="0.35">
      <c r="AO2528" s="29">
        <v>235</v>
      </c>
      <c r="AP2528" s="29">
        <v>125</v>
      </c>
    </row>
    <row r="2529" spans="41:42" x14ac:dyDescent="0.35">
      <c r="AO2529" s="29">
        <v>235</v>
      </c>
      <c r="AP2529" s="29">
        <v>125</v>
      </c>
    </row>
    <row r="2530" spans="41:42" x14ac:dyDescent="0.35">
      <c r="AO2530" s="29">
        <v>235</v>
      </c>
      <c r="AP2530" s="29">
        <v>125</v>
      </c>
    </row>
    <row r="2531" spans="41:42" x14ac:dyDescent="0.35">
      <c r="AO2531" s="29">
        <v>235</v>
      </c>
      <c r="AP2531" s="29">
        <v>125</v>
      </c>
    </row>
    <row r="2532" spans="41:42" x14ac:dyDescent="0.35">
      <c r="AO2532" s="29">
        <v>235</v>
      </c>
      <c r="AP2532" s="29">
        <v>125</v>
      </c>
    </row>
    <row r="2533" spans="41:42" x14ac:dyDescent="0.35">
      <c r="AO2533" s="29">
        <v>235</v>
      </c>
      <c r="AP2533" s="29">
        <v>125</v>
      </c>
    </row>
    <row r="2534" spans="41:42" x14ac:dyDescent="0.35">
      <c r="AO2534" s="29">
        <v>235</v>
      </c>
      <c r="AP2534" s="29">
        <v>125</v>
      </c>
    </row>
    <row r="2535" spans="41:42" x14ac:dyDescent="0.35">
      <c r="AO2535" s="29">
        <v>235</v>
      </c>
      <c r="AP2535" s="29">
        <v>125</v>
      </c>
    </row>
    <row r="2536" spans="41:42" x14ac:dyDescent="0.35">
      <c r="AO2536" s="29">
        <v>235</v>
      </c>
      <c r="AP2536" s="29">
        <v>125</v>
      </c>
    </row>
    <row r="2537" spans="41:42" x14ac:dyDescent="0.35">
      <c r="AO2537" s="29">
        <v>235</v>
      </c>
      <c r="AP2537" s="29">
        <v>125</v>
      </c>
    </row>
    <row r="2538" spans="41:42" x14ac:dyDescent="0.35">
      <c r="AO2538" s="29">
        <v>235</v>
      </c>
      <c r="AP2538" s="29">
        <v>125</v>
      </c>
    </row>
    <row r="2539" spans="41:42" x14ac:dyDescent="0.35">
      <c r="AO2539" s="29">
        <v>235</v>
      </c>
      <c r="AP2539" s="29">
        <v>125</v>
      </c>
    </row>
    <row r="2540" spans="41:42" x14ac:dyDescent="0.35">
      <c r="AO2540" s="29">
        <v>235</v>
      </c>
      <c r="AP2540" s="29">
        <v>125</v>
      </c>
    </row>
    <row r="2541" spans="41:42" x14ac:dyDescent="0.35">
      <c r="AO2541" s="29">
        <v>235</v>
      </c>
      <c r="AP2541" s="29">
        <v>125</v>
      </c>
    </row>
    <row r="2542" spans="41:42" x14ac:dyDescent="0.35">
      <c r="AO2542" s="29">
        <v>235</v>
      </c>
      <c r="AP2542" s="29">
        <v>125</v>
      </c>
    </row>
    <row r="2543" spans="41:42" x14ac:dyDescent="0.35">
      <c r="AO2543" s="29">
        <v>235</v>
      </c>
      <c r="AP2543" s="29">
        <v>125</v>
      </c>
    </row>
    <row r="2544" spans="41:42" x14ac:dyDescent="0.35">
      <c r="AO2544" s="29">
        <v>235</v>
      </c>
      <c r="AP2544" s="29">
        <v>125</v>
      </c>
    </row>
    <row r="2545" spans="41:42" x14ac:dyDescent="0.35">
      <c r="AO2545" s="29">
        <v>235</v>
      </c>
      <c r="AP2545" s="29">
        <v>125</v>
      </c>
    </row>
    <row r="2546" spans="41:42" x14ac:dyDescent="0.35">
      <c r="AO2546" s="29">
        <v>235</v>
      </c>
      <c r="AP2546" s="29">
        <v>125</v>
      </c>
    </row>
    <row r="2547" spans="41:42" x14ac:dyDescent="0.35">
      <c r="AO2547" s="29">
        <v>235</v>
      </c>
      <c r="AP2547" s="29">
        <v>125</v>
      </c>
    </row>
    <row r="2548" spans="41:42" x14ac:dyDescent="0.35">
      <c r="AO2548" s="29">
        <v>235</v>
      </c>
      <c r="AP2548" s="29">
        <v>125</v>
      </c>
    </row>
    <row r="2549" spans="41:42" x14ac:dyDescent="0.35">
      <c r="AO2549" s="29">
        <v>235</v>
      </c>
      <c r="AP2549" s="29">
        <v>125</v>
      </c>
    </row>
    <row r="2550" spans="41:42" x14ac:dyDescent="0.35">
      <c r="AO2550" s="29">
        <v>235</v>
      </c>
      <c r="AP2550" s="29">
        <v>125</v>
      </c>
    </row>
    <row r="2551" spans="41:42" x14ac:dyDescent="0.35">
      <c r="AO2551" s="29">
        <v>235</v>
      </c>
      <c r="AP2551" s="29">
        <v>125</v>
      </c>
    </row>
    <row r="2552" spans="41:42" x14ac:dyDescent="0.35">
      <c r="AO2552" s="29">
        <v>235</v>
      </c>
      <c r="AP2552" s="29">
        <v>125</v>
      </c>
    </row>
    <row r="2553" spans="41:42" x14ac:dyDescent="0.35">
      <c r="AO2553" s="29">
        <v>235</v>
      </c>
      <c r="AP2553" s="29">
        <v>125</v>
      </c>
    </row>
    <row r="2554" spans="41:42" x14ac:dyDescent="0.35">
      <c r="AO2554" s="29">
        <v>235</v>
      </c>
      <c r="AP2554" s="29">
        <v>125</v>
      </c>
    </row>
    <row r="2555" spans="41:42" x14ac:dyDescent="0.35">
      <c r="AO2555" s="29">
        <v>235</v>
      </c>
      <c r="AP2555" s="29">
        <v>125</v>
      </c>
    </row>
    <row r="2556" spans="41:42" x14ac:dyDescent="0.35">
      <c r="AO2556" s="29">
        <v>235</v>
      </c>
      <c r="AP2556" s="29">
        <v>125</v>
      </c>
    </row>
    <row r="2557" spans="41:42" x14ac:dyDescent="0.35">
      <c r="AO2557" s="29">
        <v>235</v>
      </c>
      <c r="AP2557" s="29">
        <v>125</v>
      </c>
    </row>
    <row r="2558" spans="41:42" x14ac:dyDescent="0.35">
      <c r="AO2558" s="29">
        <v>235</v>
      </c>
      <c r="AP2558" s="29">
        <v>125</v>
      </c>
    </row>
    <row r="2559" spans="41:42" x14ac:dyDescent="0.35">
      <c r="AO2559" s="29">
        <v>235</v>
      </c>
      <c r="AP2559" s="29">
        <v>125</v>
      </c>
    </row>
    <row r="2560" spans="41:42" x14ac:dyDescent="0.35">
      <c r="AO2560" s="29">
        <v>235</v>
      </c>
      <c r="AP2560" s="29">
        <v>125</v>
      </c>
    </row>
    <row r="2561" spans="41:42" x14ac:dyDescent="0.35">
      <c r="AO2561" s="29">
        <v>235</v>
      </c>
      <c r="AP2561" s="29">
        <v>125</v>
      </c>
    </row>
    <row r="2562" spans="41:42" x14ac:dyDescent="0.35">
      <c r="AO2562" s="29">
        <v>235</v>
      </c>
      <c r="AP2562" s="29">
        <v>125</v>
      </c>
    </row>
    <row r="2563" spans="41:42" x14ac:dyDescent="0.35">
      <c r="AO2563" s="29">
        <v>235</v>
      </c>
      <c r="AP2563" s="29">
        <v>125</v>
      </c>
    </row>
    <row r="2564" spans="41:42" x14ac:dyDescent="0.35">
      <c r="AO2564" s="29">
        <v>235</v>
      </c>
      <c r="AP2564" s="29">
        <v>125</v>
      </c>
    </row>
    <row r="2565" spans="41:42" x14ac:dyDescent="0.35">
      <c r="AO2565" s="29">
        <v>235</v>
      </c>
      <c r="AP2565" s="29">
        <v>125</v>
      </c>
    </row>
    <row r="2566" spans="41:42" x14ac:dyDescent="0.35">
      <c r="AO2566" s="29">
        <v>235</v>
      </c>
      <c r="AP2566" s="29">
        <v>125</v>
      </c>
    </row>
    <row r="2567" spans="41:42" x14ac:dyDescent="0.35">
      <c r="AO2567" s="29">
        <v>235</v>
      </c>
      <c r="AP2567" s="29">
        <v>125</v>
      </c>
    </row>
    <row r="2568" spans="41:42" x14ac:dyDescent="0.35">
      <c r="AO2568" s="29">
        <v>235</v>
      </c>
      <c r="AP2568" s="29">
        <v>125</v>
      </c>
    </row>
    <row r="2569" spans="41:42" x14ac:dyDescent="0.35">
      <c r="AO2569" s="29">
        <v>235</v>
      </c>
      <c r="AP2569" s="29">
        <v>125</v>
      </c>
    </row>
    <row r="2570" spans="41:42" x14ac:dyDescent="0.35">
      <c r="AO2570" s="29">
        <v>235</v>
      </c>
      <c r="AP2570" s="29">
        <v>125</v>
      </c>
    </row>
    <row r="2571" spans="41:42" x14ac:dyDescent="0.35">
      <c r="AO2571" s="29">
        <v>235</v>
      </c>
      <c r="AP2571" s="29">
        <v>125</v>
      </c>
    </row>
    <row r="2572" spans="41:42" x14ac:dyDescent="0.35">
      <c r="AO2572" s="29">
        <v>235</v>
      </c>
      <c r="AP2572" s="29">
        <v>125</v>
      </c>
    </row>
    <row r="2573" spans="41:42" x14ac:dyDescent="0.35">
      <c r="AO2573" s="29">
        <v>235</v>
      </c>
      <c r="AP2573" s="29">
        <v>125</v>
      </c>
    </row>
    <row r="2574" spans="41:42" x14ac:dyDescent="0.35">
      <c r="AO2574" s="29">
        <v>235</v>
      </c>
      <c r="AP2574" s="29">
        <v>125</v>
      </c>
    </row>
    <row r="2575" spans="41:42" x14ac:dyDescent="0.35">
      <c r="AO2575" s="29">
        <v>235</v>
      </c>
      <c r="AP2575" s="29">
        <v>125</v>
      </c>
    </row>
    <row r="2576" spans="41:42" x14ac:dyDescent="0.35">
      <c r="AO2576" s="29">
        <v>235</v>
      </c>
      <c r="AP2576" s="29">
        <v>125</v>
      </c>
    </row>
    <row r="2577" spans="41:42" x14ac:dyDescent="0.35">
      <c r="AO2577" s="29">
        <v>235</v>
      </c>
      <c r="AP2577" s="29">
        <v>125</v>
      </c>
    </row>
    <row r="2578" spans="41:42" x14ac:dyDescent="0.35">
      <c r="AO2578" s="29">
        <v>235</v>
      </c>
      <c r="AP2578" s="29">
        <v>125</v>
      </c>
    </row>
    <row r="2579" spans="41:42" x14ac:dyDescent="0.35">
      <c r="AO2579" s="29">
        <v>235</v>
      </c>
      <c r="AP2579" s="29">
        <v>125</v>
      </c>
    </row>
    <row r="2580" spans="41:42" x14ac:dyDescent="0.35">
      <c r="AO2580" s="29">
        <v>235</v>
      </c>
      <c r="AP2580" s="29">
        <v>125</v>
      </c>
    </row>
    <row r="2581" spans="41:42" x14ac:dyDescent="0.35">
      <c r="AO2581" s="29">
        <v>235</v>
      </c>
      <c r="AP2581" s="29">
        <v>125</v>
      </c>
    </row>
    <row r="2582" spans="41:42" x14ac:dyDescent="0.35">
      <c r="AO2582" s="29">
        <v>235</v>
      </c>
      <c r="AP2582" s="29">
        <v>125</v>
      </c>
    </row>
    <row r="2583" spans="41:42" x14ac:dyDescent="0.35">
      <c r="AO2583" s="29">
        <v>235</v>
      </c>
      <c r="AP2583" s="29">
        <v>125</v>
      </c>
    </row>
    <row r="2584" spans="41:42" x14ac:dyDescent="0.35">
      <c r="AO2584" s="29">
        <v>235</v>
      </c>
      <c r="AP2584" s="29">
        <v>125</v>
      </c>
    </row>
    <row r="2585" spans="41:42" x14ac:dyDescent="0.35">
      <c r="AO2585" s="29">
        <v>235</v>
      </c>
      <c r="AP2585" s="29">
        <v>125</v>
      </c>
    </row>
    <row r="2586" spans="41:42" x14ac:dyDescent="0.35">
      <c r="AO2586" s="29">
        <v>235</v>
      </c>
      <c r="AP2586" s="29">
        <v>125</v>
      </c>
    </row>
    <row r="2587" spans="41:42" x14ac:dyDescent="0.35">
      <c r="AO2587" s="29">
        <v>235</v>
      </c>
      <c r="AP2587" s="29">
        <v>125</v>
      </c>
    </row>
    <row r="2588" spans="41:42" x14ac:dyDescent="0.35">
      <c r="AO2588" s="29">
        <v>235</v>
      </c>
      <c r="AP2588" s="29">
        <v>125</v>
      </c>
    </row>
    <row r="2589" spans="41:42" x14ac:dyDescent="0.35">
      <c r="AO2589" s="29">
        <v>235</v>
      </c>
      <c r="AP2589" s="29">
        <v>125</v>
      </c>
    </row>
    <row r="2590" spans="41:42" x14ac:dyDescent="0.35">
      <c r="AO2590" s="29">
        <v>235</v>
      </c>
      <c r="AP2590" s="29">
        <v>125</v>
      </c>
    </row>
    <row r="2591" spans="41:42" x14ac:dyDescent="0.35">
      <c r="AO2591" s="29">
        <v>235</v>
      </c>
      <c r="AP2591" s="29">
        <v>125</v>
      </c>
    </row>
    <row r="2592" spans="41:42" x14ac:dyDescent="0.35">
      <c r="AO2592" s="29">
        <v>235</v>
      </c>
      <c r="AP2592" s="29">
        <v>125</v>
      </c>
    </row>
    <row r="2593" spans="41:42" x14ac:dyDescent="0.35">
      <c r="AO2593" s="29">
        <v>235</v>
      </c>
      <c r="AP2593" s="29">
        <v>125</v>
      </c>
    </row>
    <row r="2594" spans="41:42" x14ac:dyDescent="0.35">
      <c r="AO2594" s="29">
        <v>235</v>
      </c>
      <c r="AP2594" s="29">
        <v>125</v>
      </c>
    </row>
    <row r="2595" spans="41:42" x14ac:dyDescent="0.35">
      <c r="AO2595" s="29">
        <v>235</v>
      </c>
      <c r="AP2595" s="29">
        <v>125</v>
      </c>
    </row>
    <row r="2596" spans="41:42" x14ac:dyDescent="0.35">
      <c r="AO2596" s="29">
        <v>235</v>
      </c>
      <c r="AP2596" s="29">
        <v>125</v>
      </c>
    </row>
    <row r="2597" spans="41:42" x14ac:dyDescent="0.35">
      <c r="AO2597" s="29">
        <v>235</v>
      </c>
      <c r="AP2597" s="29">
        <v>125</v>
      </c>
    </row>
    <row r="2598" spans="41:42" x14ac:dyDescent="0.35">
      <c r="AO2598" s="29">
        <v>235</v>
      </c>
      <c r="AP2598" s="29">
        <v>125</v>
      </c>
    </row>
    <row r="2599" spans="41:42" x14ac:dyDescent="0.35">
      <c r="AO2599" s="29">
        <v>235</v>
      </c>
      <c r="AP2599" s="29">
        <v>125</v>
      </c>
    </row>
    <row r="2600" spans="41:42" x14ac:dyDescent="0.35">
      <c r="AO2600" s="29">
        <v>235</v>
      </c>
      <c r="AP2600" s="29">
        <v>125</v>
      </c>
    </row>
    <row r="2601" spans="41:42" x14ac:dyDescent="0.35">
      <c r="AO2601" s="29">
        <v>235</v>
      </c>
      <c r="AP2601" s="29">
        <v>125</v>
      </c>
    </row>
    <row r="2602" spans="41:42" x14ac:dyDescent="0.35">
      <c r="AO2602" s="29">
        <v>235</v>
      </c>
      <c r="AP2602" s="29">
        <v>125</v>
      </c>
    </row>
    <row r="2603" spans="41:42" x14ac:dyDescent="0.35">
      <c r="AO2603" s="29">
        <v>235</v>
      </c>
      <c r="AP2603" s="29">
        <v>125</v>
      </c>
    </row>
    <row r="2604" spans="41:42" x14ac:dyDescent="0.35">
      <c r="AO2604" s="29">
        <v>235</v>
      </c>
      <c r="AP2604" s="29">
        <v>125</v>
      </c>
    </row>
    <row r="2605" spans="41:42" x14ac:dyDescent="0.35">
      <c r="AO2605" s="29">
        <v>235</v>
      </c>
      <c r="AP2605" s="29">
        <v>125</v>
      </c>
    </row>
    <row r="2606" spans="41:42" x14ac:dyDescent="0.35">
      <c r="AO2606" s="29">
        <v>235</v>
      </c>
      <c r="AP2606" s="29">
        <v>125</v>
      </c>
    </row>
    <row r="2607" spans="41:42" x14ac:dyDescent="0.35">
      <c r="AO2607" s="29">
        <v>235</v>
      </c>
      <c r="AP2607" s="29">
        <v>125</v>
      </c>
    </row>
    <row r="2608" spans="41:42" x14ac:dyDescent="0.35">
      <c r="AO2608" s="29">
        <v>235</v>
      </c>
      <c r="AP2608" s="29">
        <v>125</v>
      </c>
    </row>
    <row r="2609" spans="41:42" x14ac:dyDescent="0.35">
      <c r="AO2609" s="29">
        <v>235</v>
      </c>
      <c r="AP2609" s="29">
        <v>125</v>
      </c>
    </row>
    <row r="2610" spans="41:42" x14ac:dyDescent="0.35">
      <c r="AO2610" s="29">
        <v>235</v>
      </c>
      <c r="AP2610" s="29">
        <v>125</v>
      </c>
    </row>
    <row r="2611" spans="41:42" x14ac:dyDescent="0.35">
      <c r="AO2611" s="29">
        <v>235</v>
      </c>
      <c r="AP2611" s="29">
        <v>125</v>
      </c>
    </row>
    <row r="2612" spans="41:42" x14ac:dyDescent="0.35">
      <c r="AO2612" s="29">
        <v>235</v>
      </c>
      <c r="AP2612" s="29">
        <v>125</v>
      </c>
    </row>
    <row r="2613" spans="41:42" x14ac:dyDescent="0.35">
      <c r="AO2613" s="29">
        <v>235</v>
      </c>
      <c r="AP2613" s="29">
        <v>125</v>
      </c>
    </row>
    <row r="2614" spans="41:42" x14ac:dyDescent="0.35">
      <c r="AO2614" s="29">
        <v>235</v>
      </c>
      <c r="AP2614" s="29">
        <v>125</v>
      </c>
    </row>
    <row r="2615" spans="41:42" x14ac:dyDescent="0.35">
      <c r="AO2615" s="29">
        <v>235</v>
      </c>
      <c r="AP2615" s="29">
        <v>125</v>
      </c>
    </row>
    <row r="2616" spans="41:42" x14ac:dyDescent="0.35">
      <c r="AO2616" s="29">
        <v>235</v>
      </c>
      <c r="AP2616" s="29">
        <v>125</v>
      </c>
    </row>
    <row r="2617" spans="41:42" x14ac:dyDescent="0.35">
      <c r="AO2617" s="29">
        <v>235</v>
      </c>
      <c r="AP2617" s="29">
        <v>125</v>
      </c>
    </row>
    <row r="2618" spans="41:42" x14ac:dyDescent="0.35">
      <c r="AO2618" s="29">
        <v>235</v>
      </c>
      <c r="AP2618" s="29">
        <v>125</v>
      </c>
    </row>
    <row r="2619" spans="41:42" x14ac:dyDescent="0.35">
      <c r="AO2619" s="29">
        <v>235</v>
      </c>
      <c r="AP2619" s="29">
        <v>125</v>
      </c>
    </row>
    <row r="2620" spans="41:42" x14ac:dyDescent="0.35">
      <c r="AO2620" s="29">
        <v>235</v>
      </c>
      <c r="AP2620" s="29">
        <v>125</v>
      </c>
    </row>
    <row r="2621" spans="41:42" x14ac:dyDescent="0.35">
      <c r="AO2621" s="29">
        <v>235</v>
      </c>
      <c r="AP2621" s="29">
        <v>125</v>
      </c>
    </row>
    <row r="2622" spans="41:42" x14ac:dyDescent="0.35">
      <c r="AO2622" s="29">
        <v>235</v>
      </c>
      <c r="AP2622" s="29">
        <v>125</v>
      </c>
    </row>
    <row r="2623" spans="41:42" x14ac:dyDescent="0.35">
      <c r="AO2623" s="29">
        <v>235</v>
      </c>
      <c r="AP2623" s="29">
        <v>125</v>
      </c>
    </row>
    <row r="2624" spans="41:42" x14ac:dyDescent="0.35">
      <c r="AO2624" s="29">
        <v>235</v>
      </c>
      <c r="AP2624" s="29">
        <v>125</v>
      </c>
    </row>
    <row r="2625" spans="41:42" x14ac:dyDescent="0.35">
      <c r="AO2625" s="29">
        <v>235</v>
      </c>
      <c r="AP2625" s="29">
        <v>125</v>
      </c>
    </row>
    <row r="2626" spans="41:42" x14ac:dyDescent="0.35">
      <c r="AO2626" s="29">
        <v>235</v>
      </c>
      <c r="AP2626" s="29">
        <v>125</v>
      </c>
    </row>
    <row r="2627" spans="41:42" x14ac:dyDescent="0.35">
      <c r="AO2627" s="29">
        <v>235</v>
      </c>
      <c r="AP2627" s="29">
        <v>125</v>
      </c>
    </row>
    <row r="2628" spans="41:42" x14ac:dyDescent="0.35">
      <c r="AO2628" s="29">
        <v>235</v>
      </c>
      <c r="AP2628" s="29">
        <v>125</v>
      </c>
    </row>
    <row r="2629" spans="41:42" x14ac:dyDescent="0.35">
      <c r="AO2629" s="29">
        <v>235</v>
      </c>
      <c r="AP2629" s="29">
        <v>125</v>
      </c>
    </row>
    <row r="2630" spans="41:42" x14ac:dyDescent="0.35">
      <c r="AO2630" s="29">
        <v>235</v>
      </c>
      <c r="AP2630" s="29">
        <v>125</v>
      </c>
    </row>
    <row r="2631" spans="41:42" x14ac:dyDescent="0.35">
      <c r="AO2631" s="29">
        <v>235</v>
      </c>
      <c r="AP2631" s="29">
        <v>125</v>
      </c>
    </row>
    <row r="2632" spans="41:42" x14ac:dyDescent="0.35">
      <c r="AO2632" s="29">
        <v>235</v>
      </c>
      <c r="AP2632" s="29">
        <v>125</v>
      </c>
    </row>
    <row r="2633" spans="41:42" x14ac:dyDescent="0.35">
      <c r="AO2633" s="29">
        <v>235</v>
      </c>
      <c r="AP2633" s="29">
        <v>125</v>
      </c>
    </row>
    <row r="2634" spans="41:42" x14ac:dyDescent="0.35">
      <c r="AO2634" s="29">
        <v>235</v>
      </c>
      <c r="AP2634" s="29">
        <v>125</v>
      </c>
    </row>
    <row r="2635" spans="41:42" x14ac:dyDescent="0.35">
      <c r="AO2635" s="29">
        <v>235</v>
      </c>
      <c r="AP2635" s="29">
        <v>125</v>
      </c>
    </row>
    <row r="2636" spans="41:42" x14ac:dyDescent="0.35">
      <c r="AO2636" s="29">
        <v>235</v>
      </c>
      <c r="AP2636" s="29">
        <v>125</v>
      </c>
    </row>
    <row r="2637" spans="41:42" x14ac:dyDescent="0.35">
      <c r="AO2637" s="29">
        <v>235</v>
      </c>
      <c r="AP2637" s="29">
        <v>125</v>
      </c>
    </row>
    <row r="2638" spans="41:42" x14ac:dyDescent="0.35">
      <c r="AO2638" s="29">
        <v>235</v>
      </c>
      <c r="AP2638" s="29">
        <v>125</v>
      </c>
    </row>
    <row r="2639" spans="41:42" x14ac:dyDescent="0.35">
      <c r="AO2639" s="29">
        <v>235</v>
      </c>
      <c r="AP2639" s="29">
        <v>125</v>
      </c>
    </row>
    <row r="2640" spans="41:42" x14ac:dyDescent="0.35">
      <c r="AO2640" s="29">
        <v>235</v>
      </c>
      <c r="AP2640" s="29">
        <v>125</v>
      </c>
    </row>
    <row r="2641" spans="41:42" x14ac:dyDescent="0.35">
      <c r="AO2641" s="29">
        <v>235</v>
      </c>
      <c r="AP2641" s="29">
        <v>125</v>
      </c>
    </row>
    <row r="2642" spans="41:42" x14ac:dyDescent="0.35">
      <c r="AO2642" s="29">
        <v>235</v>
      </c>
      <c r="AP2642" s="29">
        <v>125</v>
      </c>
    </row>
    <row r="2643" spans="41:42" x14ac:dyDescent="0.35">
      <c r="AO2643" s="29">
        <v>235</v>
      </c>
      <c r="AP2643" s="29">
        <v>125</v>
      </c>
    </row>
    <row r="2644" spans="41:42" x14ac:dyDescent="0.35">
      <c r="AO2644" s="29">
        <v>235</v>
      </c>
      <c r="AP2644" s="29">
        <v>125</v>
      </c>
    </row>
    <row r="2645" spans="41:42" x14ac:dyDescent="0.35">
      <c r="AO2645" s="29">
        <v>235</v>
      </c>
      <c r="AP2645" s="29">
        <v>125</v>
      </c>
    </row>
    <row r="2646" spans="41:42" x14ac:dyDescent="0.35">
      <c r="AO2646" s="29">
        <v>235</v>
      </c>
      <c r="AP2646" s="29">
        <v>125</v>
      </c>
    </row>
    <row r="2647" spans="41:42" x14ac:dyDescent="0.35">
      <c r="AO2647" s="29">
        <v>235</v>
      </c>
      <c r="AP2647" s="29">
        <v>125</v>
      </c>
    </row>
    <row r="2648" spans="41:42" x14ac:dyDescent="0.35">
      <c r="AO2648" s="29">
        <v>235</v>
      </c>
      <c r="AP2648" s="29">
        <v>125</v>
      </c>
    </row>
    <row r="2649" spans="41:42" x14ac:dyDescent="0.35">
      <c r="AO2649" s="29">
        <v>235</v>
      </c>
      <c r="AP2649" s="29">
        <v>125</v>
      </c>
    </row>
    <row r="2650" spans="41:42" x14ac:dyDescent="0.35">
      <c r="AO2650" s="29">
        <v>235</v>
      </c>
      <c r="AP2650" s="29">
        <v>125</v>
      </c>
    </row>
    <row r="2651" spans="41:42" x14ac:dyDescent="0.35">
      <c r="AO2651" s="29">
        <v>235</v>
      </c>
      <c r="AP2651" s="29">
        <v>125</v>
      </c>
    </row>
    <row r="2652" spans="41:42" x14ac:dyDescent="0.35">
      <c r="AO2652" s="29">
        <v>235</v>
      </c>
      <c r="AP2652" s="29">
        <v>125</v>
      </c>
    </row>
    <row r="2653" spans="41:42" x14ac:dyDescent="0.35">
      <c r="AO2653" s="29">
        <v>235</v>
      </c>
      <c r="AP2653" s="29">
        <v>125</v>
      </c>
    </row>
    <row r="2654" spans="41:42" x14ac:dyDescent="0.35">
      <c r="AO2654" s="29">
        <v>235</v>
      </c>
      <c r="AP2654" s="29">
        <v>125</v>
      </c>
    </row>
    <row r="2655" spans="41:42" x14ac:dyDescent="0.35">
      <c r="AO2655" s="29">
        <v>235</v>
      </c>
      <c r="AP2655" s="29">
        <v>125</v>
      </c>
    </row>
    <row r="2656" spans="41:42" x14ac:dyDescent="0.35">
      <c r="AO2656" s="29">
        <v>235</v>
      </c>
      <c r="AP2656" s="29">
        <v>125</v>
      </c>
    </row>
    <row r="2657" spans="41:42" x14ac:dyDescent="0.35">
      <c r="AO2657" s="29">
        <v>235</v>
      </c>
      <c r="AP2657" s="29">
        <v>125</v>
      </c>
    </row>
    <row r="2658" spans="41:42" x14ac:dyDescent="0.35">
      <c r="AO2658" s="29">
        <v>235</v>
      </c>
      <c r="AP2658" s="29">
        <v>125</v>
      </c>
    </row>
    <row r="2659" spans="41:42" x14ac:dyDescent="0.35">
      <c r="AO2659" s="29">
        <v>235</v>
      </c>
      <c r="AP2659" s="29">
        <v>125</v>
      </c>
    </row>
    <row r="2660" spans="41:42" x14ac:dyDescent="0.35">
      <c r="AO2660" s="29">
        <v>235</v>
      </c>
      <c r="AP2660" s="29">
        <v>125</v>
      </c>
    </row>
    <row r="2661" spans="41:42" x14ac:dyDescent="0.35">
      <c r="AO2661" s="29">
        <v>235</v>
      </c>
      <c r="AP2661" s="29">
        <v>125</v>
      </c>
    </row>
    <row r="2662" spans="41:42" x14ac:dyDescent="0.35">
      <c r="AO2662" s="29">
        <v>235</v>
      </c>
      <c r="AP2662" s="29">
        <v>125</v>
      </c>
    </row>
    <row r="2663" spans="41:42" x14ac:dyDescent="0.35">
      <c r="AO2663" s="29">
        <v>235</v>
      </c>
      <c r="AP2663" s="29">
        <v>125</v>
      </c>
    </row>
    <row r="2664" spans="41:42" x14ac:dyDescent="0.35">
      <c r="AO2664" s="29">
        <v>235</v>
      </c>
      <c r="AP2664" s="29">
        <v>125</v>
      </c>
    </row>
    <row r="2665" spans="41:42" x14ac:dyDescent="0.35">
      <c r="AO2665" s="29">
        <v>235</v>
      </c>
      <c r="AP2665" s="29">
        <v>125</v>
      </c>
    </row>
    <row r="2666" spans="41:42" x14ac:dyDescent="0.35">
      <c r="AO2666" s="29">
        <v>235</v>
      </c>
      <c r="AP2666" s="29">
        <v>125</v>
      </c>
    </row>
    <row r="2667" spans="41:42" x14ac:dyDescent="0.35">
      <c r="AO2667" s="29">
        <v>235</v>
      </c>
      <c r="AP2667" s="29">
        <v>125</v>
      </c>
    </row>
    <row r="2668" spans="41:42" x14ac:dyDescent="0.35">
      <c r="AO2668" s="29">
        <v>235</v>
      </c>
      <c r="AP2668" s="29">
        <v>125</v>
      </c>
    </row>
    <row r="2669" spans="41:42" x14ac:dyDescent="0.35">
      <c r="AO2669" s="29">
        <v>235</v>
      </c>
      <c r="AP2669" s="29">
        <v>125</v>
      </c>
    </row>
    <row r="2670" spans="41:42" x14ac:dyDescent="0.35">
      <c r="AO2670" s="29">
        <v>235</v>
      </c>
      <c r="AP2670" s="29">
        <v>125</v>
      </c>
    </row>
    <row r="2671" spans="41:42" x14ac:dyDescent="0.35">
      <c r="AO2671" s="29">
        <v>235</v>
      </c>
      <c r="AP2671" s="29">
        <v>125</v>
      </c>
    </row>
    <row r="2672" spans="41:42" x14ac:dyDescent="0.35">
      <c r="AO2672" s="29">
        <v>235</v>
      </c>
      <c r="AP2672" s="29">
        <v>125</v>
      </c>
    </row>
    <row r="2673" spans="41:42" x14ac:dyDescent="0.35">
      <c r="AO2673" s="29">
        <v>235</v>
      </c>
      <c r="AP2673" s="29">
        <v>125</v>
      </c>
    </row>
    <row r="2674" spans="41:42" x14ac:dyDescent="0.35">
      <c r="AO2674" s="29">
        <v>235</v>
      </c>
      <c r="AP2674" s="29">
        <v>125</v>
      </c>
    </row>
    <row r="2675" spans="41:42" x14ac:dyDescent="0.35">
      <c r="AO2675" s="29">
        <v>235</v>
      </c>
      <c r="AP2675" s="29">
        <v>125</v>
      </c>
    </row>
    <row r="2676" spans="41:42" x14ac:dyDescent="0.35">
      <c r="AO2676" s="29">
        <v>235</v>
      </c>
      <c r="AP2676" s="29">
        <v>125</v>
      </c>
    </row>
    <row r="2677" spans="41:42" x14ac:dyDescent="0.35">
      <c r="AO2677" s="29">
        <v>235</v>
      </c>
      <c r="AP2677" s="29">
        <v>125</v>
      </c>
    </row>
    <row r="2678" spans="41:42" x14ac:dyDescent="0.35">
      <c r="AO2678" s="29">
        <v>235</v>
      </c>
      <c r="AP2678" s="29">
        <v>125</v>
      </c>
    </row>
    <row r="2679" spans="41:42" x14ac:dyDescent="0.35">
      <c r="AO2679" s="29">
        <v>235</v>
      </c>
      <c r="AP2679" s="29">
        <v>125</v>
      </c>
    </row>
    <row r="2680" spans="41:42" x14ac:dyDescent="0.35">
      <c r="AO2680" s="29">
        <v>235</v>
      </c>
      <c r="AP2680" s="29">
        <v>125</v>
      </c>
    </row>
    <row r="2681" spans="41:42" x14ac:dyDescent="0.35">
      <c r="AO2681" s="29">
        <v>235</v>
      </c>
      <c r="AP2681" s="29">
        <v>125</v>
      </c>
    </row>
    <row r="2682" spans="41:42" x14ac:dyDescent="0.35">
      <c r="AO2682" s="29">
        <v>235</v>
      </c>
      <c r="AP2682" s="29">
        <v>125</v>
      </c>
    </row>
    <row r="2683" spans="41:42" x14ac:dyDescent="0.35">
      <c r="AO2683" s="29">
        <v>235</v>
      </c>
      <c r="AP2683" s="29">
        <v>125</v>
      </c>
    </row>
    <row r="2684" spans="41:42" x14ac:dyDescent="0.35">
      <c r="AO2684" s="29">
        <v>235</v>
      </c>
      <c r="AP2684" s="29">
        <v>125</v>
      </c>
    </row>
    <row r="2685" spans="41:42" x14ac:dyDescent="0.35">
      <c r="AO2685" s="29">
        <v>235</v>
      </c>
      <c r="AP2685" s="29">
        <v>125</v>
      </c>
    </row>
    <row r="2686" spans="41:42" x14ac:dyDescent="0.35">
      <c r="AO2686" s="29">
        <v>235</v>
      </c>
      <c r="AP2686" s="29">
        <v>125</v>
      </c>
    </row>
    <row r="2687" spans="41:42" x14ac:dyDescent="0.35">
      <c r="AO2687" s="29">
        <v>235</v>
      </c>
      <c r="AP2687" s="29">
        <v>125</v>
      </c>
    </row>
    <row r="2688" spans="41:42" x14ac:dyDescent="0.35">
      <c r="AO2688" s="29">
        <v>235</v>
      </c>
      <c r="AP2688" s="29">
        <v>125</v>
      </c>
    </row>
    <row r="2689" spans="41:42" x14ac:dyDescent="0.35">
      <c r="AO2689" s="29">
        <v>235</v>
      </c>
      <c r="AP2689" s="29">
        <v>125</v>
      </c>
    </row>
    <row r="2690" spans="41:42" x14ac:dyDescent="0.35">
      <c r="AO2690" s="29">
        <v>235</v>
      </c>
      <c r="AP2690" s="29">
        <v>125</v>
      </c>
    </row>
    <row r="2691" spans="41:42" x14ac:dyDescent="0.35">
      <c r="AO2691" s="29">
        <v>235</v>
      </c>
      <c r="AP2691" s="29">
        <v>125</v>
      </c>
    </row>
    <row r="2692" spans="41:42" x14ac:dyDescent="0.35">
      <c r="AO2692" s="29">
        <v>235</v>
      </c>
      <c r="AP2692" s="29">
        <v>125</v>
      </c>
    </row>
    <row r="2693" spans="41:42" x14ac:dyDescent="0.35">
      <c r="AO2693" s="29">
        <v>235</v>
      </c>
      <c r="AP2693" s="29">
        <v>125</v>
      </c>
    </row>
    <row r="2694" spans="41:42" x14ac:dyDescent="0.35">
      <c r="AO2694" s="29">
        <v>235</v>
      </c>
      <c r="AP2694" s="29">
        <v>125</v>
      </c>
    </row>
    <row r="2695" spans="41:42" x14ac:dyDescent="0.35">
      <c r="AO2695" s="29">
        <v>235</v>
      </c>
      <c r="AP2695" s="29">
        <v>125</v>
      </c>
    </row>
    <row r="2696" spans="41:42" x14ac:dyDescent="0.35">
      <c r="AO2696" s="29">
        <v>235</v>
      </c>
      <c r="AP2696" s="29">
        <v>125</v>
      </c>
    </row>
    <row r="2697" spans="41:42" x14ac:dyDescent="0.35">
      <c r="AO2697" s="29">
        <v>235</v>
      </c>
      <c r="AP2697" s="29">
        <v>125</v>
      </c>
    </row>
    <row r="2698" spans="41:42" x14ac:dyDescent="0.35">
      <c r="AO2698" s="29">
        <v>235</v>
      </c>
      <c r="AP2698" s="29">
        <v>125</v>
      </c>
    </row>
    <row r="2699" spans="41:42" x14ac:dyDescent="0.35">
      <c r="AO2699" s="29">
        <v>235</v>
      </c>
      <c r="AP2699" s="29">
        <v>125</v>
      </c>
    </row>
    <row r="2700" spans="41:42" x14ac:dyDescent="0.35">
      <c r="AO2700" s="29">
        <v>235</v>
      </c>
      <c r="AP2700" s="29">
        <v>125</v>
      </c>
    </row>
    <row r="2701" spans="41:42" x14ac:dyDescent="0.35">
      <c r="AO2701" s="29">
        <v>235</v>
      </c>
      <c r="AP2701" s="29">
        <v>125</v>
      </c>
    </row>
    <row r="2702" spans="41:42" x14ac:dyDescent="0.35">
      <c r="AO2702" s="29">
        <v>235</v>
      </c>
      <c r="AP2702" s="29">
        <v>125</v>
      </c>
    </row>
    <row r="2703" spans="41:42" x14ac:dyDescent="0.35">
      <c r="AO2703" s="29">
        <v>235</v>
      </c>
      <c r="AP2703" s="29">
        <v>125</v>
      </c>
    </row>
    <row r="2704" spans="41:42" x14ac:dyDescent="0.35">
      <c r="AO2704" s="29">
        <v>235</v>
      </c>
      <c r="AP2704" s="29">
        <v>125</v>
      </c>
    </row>
    <row r="2705" spans="41:42" x14ac:dyDescent="0.35">
      <c r="AO2705" s="29">
        <v>235</v>
      </c>
      <c r="AP2705" s="29">
        <v>125</v>
      </c>
    </row>
    <row r="2706" spans="41:42" x14ac:dyDescent="0.35">
      <c r="AO2706" s="29">
        <v>235</v>
      </c>
      <c r="AP2706" s="29">
        <v>125</v>
      </c>
    </row>
    <row r="2707" spans="41:42" x14ac:dyDescent="0.35">
      <c r="AO2707" s="29">
        <v>235</v>
      </c>
      <c r="AP2707" s="29">
        <v>125</v>
      </c>
    </row>
    <row r="2708" spans="41:42" x14ac:dyDescent="0.35">
      <c r="AO2708" s="29">
        <v>235</v>
      </c>
      <c r="AP2708" s="29">
        <v>125</v>
      </c>
    </row>
    <row r="2709" spans="41:42" x14ac:dyDescent="0.35">
      <c r="AO2709" s="29">
        <v>235</v>
      </c>
      <c r="AP2709" s="29">
        <v>125</v>
      </c>
    </row>
    <row r="2710" spans="41:42" x14ac:dyDescent="0.35">
      <c r="AO2710" s="29">
        <v>235</v>
      </c>
      <c r="AP2710" s="29">
        <v>125</v>
      </c>
    </row>
    <row r="2711" spans="41:42" x14ac:dyDescent="0.35">
      <c r="AO2711" s="29">
        <v>235</v>
      </c>
      <c r="AP2711" s="29">
        <v>125</v>
      </c>
    </row>
    <row r="2712" spans="41:42" x14ac:dyDescent="0.35">
      <c r="AO2712" s="29">
        <v>235</v>
      </c>
      <c r="AP2712" s="29">
        <v>125</v>
      </c>
    </row>
    <row r="2713" spans="41:42" x14ac:dyDescent="0.35">
      <c r="AO2713" s="29">
        <v>235</v>
      </c>
      <c r="AP2713" s="29">
        <v>125</v>
      </c>
    </row>
    <row r="2714" spans="41:42" x14ac:dyDescent="0.35">
      <c r="AO2714" s="29">
        <v>235</v>
      </c>
      <c r="AP2714" s="29">
        <v>125</v>
      </c>
    </row>
    <row r="2715" spans="41:42" x14ac:dyDescent="0.35">
      <c r="AO2715" s="29">
        <v>235</v>
      </c>
      <c r="AP2715" s="29">
        <v>125</v>
      </c>
    </row>
    <row r="2716" spans="41:42" x14ac:dyDescent="0.35">
      <c r="AO2716" s="29">
        <v>235</v>
      </c>
      <c r="AP2716" s="29">
        <v>125</v>
      </c>
    </row>
    <row r="2717" spans="41:42" x14ac:dyDescent="0.35">
      <c r="AO2717" s="29">
        <v>235</v>
      </c>
      <c r="AP2717" s="29">
        <v>125</v>
      </c>
    </row>
    <row r="2718" spans="41:42" x14ac:dyDescent="0.35">
      <c r="AO2718" s="29">
        <v>235</v>
      </c>
      <c r="AP2718" s="29">
        <v>125</v>
      </c>
    </row>
    <row r="2719" spans="41:42" x14ac:dyDescent="0.35">
      <c r="AO2719" s="29">
        <v>235</v>
      </c>
      <c r="AP2719" s="29">
        <v>125</v>
      </c>
    </row>
    <row r="2720" spans="41:42" x14ac:dyDescent="0.35">
      <c r="AO2720" s="29">
        <v>235</v>
      </c>
      <c r="AP2720" s="29">
        <v>125</v>
      </c>
    </row>
    <row r="2721" spans="41:42" x14ac:dyDescent="0.35">
      <c r="AO2721" s="29">
        <v>235</v>
      </c>
      <c r="AP2721" s="29">
        <v>125</v>
      </c>
    </row>
    <row r="2722" spans="41:42" x14ac:dyDescent="0.35">
      <c r="AO2722" s="29">
        <v>235</v>
      </c>
      <c r="AP2722" s="29">
        <v>125</v>
      </c>
    </row>
    <row r="2723" spans="41:42" x14ac:dyDescent="0.35">
      <c r="AO2723" s="29">
        <v>235</v>
      </c>
      <c r="AP2723" s="29">
        <v>125</v>
      </c>
    </row>
    <row r="2724" spans="41:42" x14ac:dyDescent="0.35">
      <c r="AO2724" s="29">
        <v>235</v>
      </c>
      <c r="AP2724" s="29">
        <v>125</v>
      </c>
    </row>
    <row r="2725" spans="41:42" x14ac:dyDescent="0.35">
      <c r="AO2725" s="29">
        <v>235</v>
      </c>
      <c r="AP2725" s="29">
        <v>125</v>
      </c>
    </row>
    <row r="2726" spans="41:42" x14ac:dyDescent="0.35">
      <c r="AO2726" s="29">
        <v>235</v>
      </c>
      <c r="AP2726" s="29">
        <v>125</v>
      </c>
    </row>
    <row r="2727" spans="41:42" x14ac:dyDescent="0.35">
      <c r="AO2727" s="29">
        <v>235</v>
      </c>
      <c r="AP2727" s="29">
        <v>125</v>
      </c>
    </row>
    <row r="2728" spans="41:42" x14ac:dyDescent="0.35">
      <c r="AO2728" s="29">
        <v>235</v>
      </c>
      <c r="AP2728" s="29">
        <v>125</v>
      </c>
    </row>
    <row r="2729" spans="41:42" x14ac:dyDescent="0.35">
      <c r="AO2729" s="29">
        <v>235</v>
      </c>
      <c r="AP2729" s="29">
        <v>125</v>
      </c>
    </row>
    <row r="2730" spans="41:42" x14ac:dyDescent="0.35">
      <c r="AO2730" s="29">
        <v>235</v>
      </c>
      <c r="AP2730" s="29">
        <v>125</v>
      </c>
    </row>
    <row r="2731" spans="41:42" x14ac:dyDescent="0.35">
      <c r="AO2731" s="29">
        <v>235</v>
      </c>
      <c r="AP2731" s="29">
        <v>125</v>
      </c>
    </row>
    <row r="2732" spans="41:42" x14ac:dyDescent="0.35">
      <c r="AO2732" s="29">
        <v>235</v>
      </c>
      <c r="AP2732" s="29">
        <v>125</v>
      </c>
    </row>
    <row r="2733" spans="41:42" x14ac:dyDescent="0.35">
      <c r="AO2733" s="29">
        <v>235</v>
      </c>
      <c r="AP2733" s="29">
        <v>125</v>
      </c>
    </row>
    <row r="2734" spans="41:42" x14ac:dyDescent="0.35">
      <c r="AO2734" s="29">
        <v>235</v>
      </c>
      <c r="AP2734" s="29">
        <v>125</v>
      </c>
    </row>
    <row r="2735" spans="41:42" x14ac:dyDescent="0.35">
      <c r="AO2735" s="29">
        <v>235</v>
      </c>
      <c r="AP2735" s="29">
        <v>125</v>
      </c>
    </row>
    <row r="2736" spans="41:42" x14ac:dyDescent="0.35">
      <c r="AO2736" s="29">
        <v>235</v>
      </c>
      <c r="AP2736" s="29">
        <v>125</v>
      </c>
    </row>
    <row r="2737" spans="41:42" x14ac:dyDescent="0.35">
      <c r="AO2737" s="29">
        <v>235</v>
      </c>
      <c r="AP2737" s="29">
        <v>125</v>
      </c>
    </row>
    <row r="2738" spans="41:42" x14ac:dyDescent="0.35">
      <c r="AO2738" s="29">
        <v>235</v>
      </c>
      <c r="AP2738" s="29">
        <v>125</v>
      </c>
    </row>
    <row r="2739" spans="41:42" x14ac:dyDescent="0.35">
      <c r="AO2739" s="29">
        <v>235</v>
      </c>
      <c r="AP2739" s="29">
        <v>125</v>
      </c>
    </row>
    <row r="2740" spans="41:42" x14ac:dyDescent="0.35">
      <c r="AO2740" s="29">
        <v>235</v>
      </c>
      <c r="AP2740" s="29">
        <v>125</v>
      </c>
    </row>
    <row r="2741" spans="41:42" x14ac:dyDescent="0.35">
      <c r="AO2741" s="29">
        <v>235</v>
      </c>
      <c r="AP2741" s="29">
        <v>125</v>
      </c>
    </row>
    <row r="2742" spans="41:42" x14ac:dyDescent="0.35">
      <c r="AO2742" s="29">
        <v>235</v>
      </c>
      <c r="AP2742" s="29">
        <v>125</v>
      </c>
    </row>
    <row r="2743" spans="41:42" x14ac:dyDescent="0.35">
      <c r="AO2743" s="29">
        <v>235</v>
      </c>
      <c r="AP2743" s="29">
        <v>125</v>
      </c>
    </row>
    <row r="2744" spans="41:42" x14ac:dyDescent="0.35">
      <c r="AO2744" s="29">
        <v>235</v>
      </c>
      <c r="AP2744" s="29">
        <v>125</v>
      </c>
    </row>
    <row r="2745" spans="41:42" x14ac:dyDescent="0.35">
      <c r="AO2745" s="29">
        <v>235</v>
      </c>
      <c r="AP2745" s="29">
        <v>125</v>
      </c>
    </row>
    <row r="2746" spans="41:42" x14ac:dyDescent="0.35">
      <c r="AO2746" s="29">
        <v>235</v>
      </c>
      <c r="AP2746" s="29">
        <v>125</v>
      </c>
    </row>
    <row r="2747" spans="41:42" x14ac:dyDescent="0.35">
      <c r="AO2747" s="29">
        <v>235</v>
      </c>
      <c r="AP2747" s="29">
        <v>125</v>
      </c>
    </row>
    <row r="2748" spans="41:42" x14ac:dyDescent="0.35">
      <c r="AO2748" s="29">
        <v>235</v>
      </c>
      <c r="AP2748" s="29">
        <v>125</v>
      </c>
    </row>
    <row r="2749" spans="41:42" x14ac:dyDescent="0.35">
      <c r="AO2749" s="29">
        <v>235</v>
      </c>
      <c r="AP2749" s="29">
        <v>125</v>
      </c>
    </row>
    <row r="2750" spans="41:42" x14ac:dyDescent="0.35">
      <c r="AO2750" s="29">
        <v>235</v>
      </c>
      <c r="AP2750" s="29">
        <v>125</v>
      </c>
    </row>
    <row r="2751" spans="41:42" x14ac:dyDescent="0.35">
      <c r="AO2751" s="29">
        <v>235</v>
      </c>
      <c r="AP2751" s="29">
        <v>125</v>
      </c>
    </row>
    <row r="2752" spans="41:42" x14ac:dyDescent="0.35">
      <c r="AO2752" s="29">
        <v>235</v>
      </c>
      <c r="AP2752" s="29">
        <v>125</v>
      </c>
    </row>
    <row r="2753" spans="41:42" x14ac:dyDescent="0.35">
      <c r="AO2753" s="29">
        <v>235</v>
      </c>
      <c r="AP2753" s="29">
        <v>125</v>
      </c>
    </row>
    <row r="2754" spans="41:42" x14ac:dyDescent="0.35">
      <c r="AO2754" s="29">
        <v>235</v>
      </c>
      <c r="AP2754" s="29">
        <v>125</v>
      </c>
    </row>
    <row r="2755" spans="41:42" x14ac:dyDescent="0.35">
      <c r="AO2755" s="29">
        <v>235</v>
      </c>
      <c r="AP2755" s="29">
        <v>125</v>
      </c>
    </row>
    <row r="2756" spans="41:42" x14ac:dyDescent="0.35">
      <c r="AO2756" s="29">
        <v>235</v>
      </c>
      <c r="AP2756" s="29">
        <v>125</v>
      </c>
    </row>
    <row r="2757" spans="41:42" x14ac:dyDescent="0.35">
      <c r="AO2757" s="29">
        <v>235</v>
      </c>
      <c r="AP2757" s="29">
        <v>125</v>
      </c>
    </row>
    <row r="2758" spans="41:42" x14ac:dyDescent="0.35">
      <c r="AO2758" s="29">
        <v>235</v>
      </c>
      <c r="AP2758" s="29">
        <v>125</v>
      </c>
    </row>
    <row r="2759" spans="41:42" x14ac:dyDescent="0.35">
      <c r="AO2759" s="29">
        <v>235</v>
      </c>
      <c r="AP2759" s="29">
        <v>125</v>
      </c>
    </row>
    <row r="2760" spans="41:42" x14ac:dyDescent="0.35">
      <c r="AO2760" s="29">
        <v>235</v>
      </c>
      <c r="AP2760" s="29">
        <v>125</v>
      </c>
    </row>
    <row r="2761" spans="41:42" x14ac:dyDescent="0.35">
      <c r="AO2761" s="29">
        <v>235</v>
      </c>
      <c r="AP2761" s="29">
        <v>125</v>
      </c>
    </row>
    <row r="2762" spans="41:42" x14ac:dyDescent="0.35">
      <c r="AO2762" s="29">
        <v>235</v>
      </c>
      <c r="AP2762" s="29">
        <v>125</v>
      </c>
    </row>
    <row r="2763" spans="41:42" x14ac:dyDescent="0.35">
      <c r="AO2763" s="29">
        <v>235</v>
      </c>
      <c r="AP2763" s="29">
        <v>125</v>
      </c>
    </row>
    <row r="2764" spans="41:42" x14ac:dyDescent="0.35">
      <c r="AO2764" s="29">
        <v>235</v>
      </c>
      <c r="AP2764" s="29">
        <v>125</v>
      </c>
    </row>
    <row r="2765" spans="41:42" x14ac:dyDescent="0.35">
      <c r="AO2765" s="29">
        <v>235</v>
      </c>
      <c r="AP2765" s="29">
        <v>125</v>
      </c>
    </row>
    <row r="2766" spans="41:42" x14ac:dyDescent="0.35">
      <c r="AO2766" s="29">
        <v>235</v>
      </c>
      <c r="AP2766" s="29">
        <v>125</v>
      </c>
    </row>
    <row r="2767" spans="41:42" x14ac:dyDescent="0.35">
      <c r="AO2767" s="29">
        <v>235</v>
      </c>
      <c r="AP2767" s="29">
        <v>125</v>
      </c>
    </row>
    <row r="2768" spans="41:42" x14ac:dyDescent="0.35">
      <c r="AO2768" s="29">
        <v>235</v>
      </c>
      <c r="AP2768" s="29">
        <v>125</v>
      </c>
    </row>
    <row r="2769" spans="41:42" x14ac:dyDescent="0.35">
      <c r="AO2769" s="29">
        <v>235</v>
      </c>
      <c r="AP2769" s="29">
        <v>125</v>
      </c>
    </row>
    <row r="2770" spans="41:42" x14ac:dyDescent="0.35">
      <c r="AO2770" s="29">
        <v>235</v>
      </c>
      <c r="AP2770" s="29">
        <v>125</v>
      </c>
    </row>
    <row r="2771" spans="41:42" x14ac:dyDescent="0.35">
      <c r="AO2771" s="29">
        <v>235</v>
      </c>
      <c r="AP2771" s="29">
        <v>125</v>
      </c>
    </row>
    <row r="2772" spans="41:42" x14ac:dyDescent="0.35">
      <c r="AO2772" s="29">
        <v>235</v>
      </c>
      <c r="AP2772" s="29">
        <v>125</v>
      </c>
    </row>
    <row r="2773" spans="41:42" x14ac:dyDescent="0.35">
      <c r="AO2773" s="29">
        <v>235</v>
      </c>
      <c r="AP2773" s="29">
        <v>125</v>
      </c>
    </row>
    <row r="2774" spans="41:42" x14ac:dyDescent="0.35">
      <c r="AO2774" s="29">
        <v>235</v>
      </c>
      <c r="AP2774" s="29">
        <v>125</v>
      </c>
    </row>
    <row r="2775" spans="41:42" x14ac:dyDescent="0.35">
      <c r="AO2775" s="29">
        <v>235</v>
      </c>
      <c r="AP2775" s="29">
        <v>125</v>
      </c>
    </row>
    <row r="2776" spans="41:42" x14ac:dyDescent="0.35">
      <c r="AO2776" s="29">
        <v>235</v>
      </c>
      <c r="AP2776" s="29">
        <v>125</v>
      </c>
    </row>
    <row r="2777" spans="41:42" x14ac:dyDescent="0.35">
      <c r="AO2777" s="29">
        <v>235</v>
      </c>
      <c r="AP2777" s="29">
        <v>125</v>
      </c>
    </row>
    <row r="2778" spans="41:42" x14ac:dyDescent="0.35">
      <c r="AO2778" s="29">
        <v>235</v>
      </c>
      <c r="AP2778" s="29">
        <v>125</v>
      </c>
    </row>
    <row r="2779" spans="41:42" x14ac:dyDescent="0.35">
      <c r="AO2779" s="29">
        <v>235</v>
      </c>
      <c r="AP2779" s="29">
        <v>125</v>
      </c>
    </row>
    <row r="2780" spans="41:42" x14ac:dyDescent="0.35">
      <c r="AO2780" s="29">
        <v>235</v>
      </c>
      <c r="AP2780" s="29">
        <v>125</v>
      </c>
    </row>
    <row r="2781" spans="41:42" x14ac:dyDescent="0.35">
      <c r="AO2781" s="29">
        <v>235</v>
      </c>
      <c r="AP2781" s="29">
        <v>125</v>
      </c>
    </row>
    <row r="2782" spans="41:42" x14ac:dyDescent="0.35">
      <c r="AO2782" s="29">
        <v>235</v>
      </c>
      <c r="AP2782" s="29">
        <v>125</v>
      </c>
    </row>
    <row r="2783" spans="41:42" x14ac:dyDescent="0.35">
      <c r="AO2783" s="29">
        <v>235</v>
      </c>
      <c r="AP2783" s="29">
        <v>125</v>
      </c>
    </row>
    <row r="2784" spans="41:42" x14ac:dyDescent="0.35">
      <c r="AO2784" s="29">
        <v>235</v>
      </c>
      <c r="AP2784" s="29">
        <v>125</v>
      </c>
    </row>
    <row r="2785" spans="41:42" x14ac:dyDescent="0.35">
      <c r="AO2785" s="29">
        <v>235</v>
      </c>
      <c r="AP2785" s="29">
        <v>125</v>
      </c>
    </row>
    <row r="2786" spans="41:42" x14ac:dyDescent="0.35">
      <c r="AO2786" s="29">
        <v>235</v>
      </c>
      <c r="AP2786" s="29">
        <v>125</v>
      </c>
    </row>
    <row r="2787" spans="41:42" x14ac:dyDescent="0.35">
      <c r="AO2787" s="29">
        <v>235</v>
      </c>
      <c r="AP2787" s="29">
        <v>125</v>
      </c>
    </row>
    <row r="2788" spans="41:42" x14ac:dyDescent="0.35">
      <c r="AO2788" s="29">
        <v>235</v>
      </c>
      <c r="AP2788" s="29">
        <v>125</v>
      </c>
    </row>
    <row r="2789" spans="41:42" x14ac:dyDescent="0.35">
      <c r="AO2789" s="29">
        <v>235</v>
      </c>
      <c r="AP2789" s="29">
        <v>125</v>
      </c>
    </row>
    <row r="2790" spans="41:42" x14ac:dyDescent="0.35">
      <c r="AO2790" s="29">
        <v>235</v>
      </c>
      <c r="AP2790" s="29">
        <v>125</v>
      </c>
    </row>
    <row r="2791" spans="41:42" x14ac:dyDescent="0.35">
      <c r="AO2791" s="29">
        <v>235</v>
      </c>
      <c r="AP2791" s="29">
        <v>125</v>
      </c>
    </row>
    <row r="2792" spans="41:42" x14ac:dyDescent="0.35">
      <c r="AO2792" s="29">
        <v>235</v>
      </c>
      <c r="AP2792" s="29">
        <v>125</v>
      </c>
    </row>
    <row r="2793" spans="41:42" x14ac:dyDescent="0.35">
      <c r="AO2793" s="29">
        <v>235</v>
      </c>
      <c r="AP2793" s="29">
        <v>125</v>
      </c>
    </row>
    <row r="2794" spans="41:42" x14ac:dyDescent="0.35">
      <c r="AO2794" s="29">
        <v>235</v>
      </c>
      <c r="AP2794" s="29">
        <v>125</v>
      </c>
    </row>
    <row r="2795" spans="41:42" x14ac:dyDescent="0.35">
      <c r="AO2795" s="29">
        <v>235</v>
      </c>
      <c r="AP2795" s="29">
        <v>125</v>
      </c>
    </row>
    <row r="2796" spans="41:42" x14ac:dyDescent="0.35">
      <c r="AO2796" s="29">
        <v>235</v>
      </c>
      <c r="AP2796" s="29">
        <v>125</v>
      </c>
    </row>
    <row r="2797" spans="41:42" x14ac:dyDescent="0.35">
      <c r="AO2797" s="29">
        <v>235</v>
      </c>
      <c r="AP2797" s="29">
        <v>125</v>
      </c>
    </row>
    <row r="2798" spans="41:42" x14ac:dyDescent="0.35">
      <c r="AO2798" s="29">
        <v>235</v>
      </c>
      <c r="AP2798" s="29">
        <v>125</v>
      </c>
    </row>
    <row r="2799" spans="41:42" x14ac:dyDescent="0.35">
      <c r="AO2799" s="29">
        <v>235</v>
      </c>
      <c r="AP2799" s="29">
        <v>125</v>
      </c>
    </row>
    <row r="2800" spans="41:42" x14ac:dyDescent="0.35">
      <c r="AO2800" s="29">
        <v>235</v>
      </c>
      <c r="AP2800" s="29">
        <v>125</v>
      </c>
    </row>
    <row r="2801" spans="41:42" x14ac:dyDescent="0.35">
      <c r="AO2801" s="29">
        <v>235</v>
      </c>
      <c r="AP2801" s="29">
        <v>125</v>
      </c>
    </row>
    <row r="2802" spans="41:42" x14ac:dyDescent="0.35">
      <c r="AO2802" s="29">
        <v>235</v>
      </c>
      <c r="AP2802" s="29">
        <v>125</v>
      </c>
    </row>
    <row r="2803" spans="41:42" x14ac:dyDescent="0.35">
      <c r="AO2803" s="29">
        <v>235</v>
      </c>
      <c r="AP2803" s="29">
        <v>125</v>
      </c>
    </row>
    <row r="2804" spans="41:42" x14ac:dyDescent="0.35">
      <c r="AO2804" s="29">
        <v>235</v>
      </c>
      <c r="AP2804" s="29">
        <v>125</v>
      </c>
    </row>
    <row r="2805" spans="41:42" x14ac:dyDescent="0.35">
      <c r="AO2805" s="29">
        <v>235</v>
      </c>
      <c r="AP2805" s="29">
        <v>125</v>
      </c>
    </row>
    <row r="2806" spans="41:42" x14ac:dyDescent="0.35">
      <c r="AO2806" s="29">
        <v>235</v>
      </c>
      <c r="AP2806" s="29">
        <v>125</v>
      </c>
    </row>
    <row r="2807" spans="41:42" x14ac:dyDescent="0.35">
      <c r="AO2807" s="29">
        <v>235</v>
      </c>
      <c r="AP2807" s="29">
        <v>125</v>
      </c>
    </row>
    <row r="2808" spans="41:42" x14ac:dyDescent="0.35">
      <c r="AO2808" s="29">
        <v>235</v>
      </c>
      <c r="AP2808" s="29">
        <v>125</v>
      </c>
    </row>
    <row r="2809" spans="41:42" x14ac:dyDescent="0.35">
      <c r="AO2809" s="29">
        <v>235</v>
      </c>
      <c r="AP2809" s="29">
        <v>125</v>
      </c>
    </row>
    <row r="2810" spans="41:42" x14ac:dyDescent="0.35">
      <c r="AO2810" s="29">
        <v>235</v>
      </c>
      <c r="AP2810" s="29">
        <v>125</v>
      </c>
    </row>
    <row r="2811" spans="41:42" x14ac:dyDescent="0.35">
      <c r="AO2811" s="29">
        <v>235</v>
      </c>
      <c r="AP2811" s="29">
        <v>125</v>
      </c>
    </row>
    <row r="2812" spans="41:42" x14ac:dyDescent="0.35">
      <c r="AO2812" s="29">
        <v>235</v>
      </c>
      <c r="AP2812" s="29">
        <v>125</v>
      </c>
    </row>
    <row r="2813" spans="41:42" x14ac:dyDescent="0.35">
      <c r="AO2813" s="29">
        <v>235</v>
      </c>
      <c r="AP2813" s="29">
        <v>125</v>
      </c>
    </row>
    <row r="2814" spans="41:42" x14ac:dyDescent="0.35">
      <c r="AO2814" s="29">
        <v>235</v>
      </c>
      <c r="AP2814" s="29">
        <v>125</v>
      </c>
    </row>
    <row r="2815" spans="41:42" x14ac:dyDescent="0.35">
      <c r="AO2815" s="29">
        <v>235</v>
      </c>
      <c r="AP2815" s="29">
        <v>125</v>
      </c>
    </row>
    <row r="2816" spans="41:42" x14ac:dyDescent="0.35">
      <c r="AO2816" s="29">
        <v>235</v>
      </c>
      <c r="AP2816" s="29">
        <v>125</v>
      </c>
    </row>
    <row r="2817" spans="41:42" x14ac:dyDescent="0.35">
      <c r="AO2817" s="29">
        <v>235</v>
      </c>
      <c r="AP2817" s="29">
        <v>125</v>
      </c>
    </row>
    <row r="2818" spans="41:42" x14ac:dyDescent="0.35">
      <c r="AO2818" s="29">
        <v>235</v>
      </c>
      <c r="AP2818" s="29">
        <v>125</v>
      </c>
    </row>
    <row r="2819" spans="41:42" x14ac:dyDescent="0.35">
      <c r="AO2819" s="29">
        <v>235</v>
      </c>
      <c r="AP2819" s="29">
        <v>125</v>
      </c>
    </row>
    <row r="2820" spans="41:42" x14ac:dyDescent="0.35">
      <c r="AO2820" s="29">
        <v>235</v>
      </c>
      <c r="AP2820" s="29">
        <v>125</v>
      </c>
    </row>
    <row r="2821" spans="41:42" x14ac:dyDescent="0.35">
      <c r="AO2821" s="29">
        <v>235</v>
      </c>
      <c r="AP2821" s="29">
        <v>125</v>
      </c>
    </row>
    <row r="2822" spans="41:42" x14ac:dyDescent="0.35">
      <c r="AO2822" s="29">
        <v>235</v>
      </c>
      <c r="AP2822" s="29">
        <v>125</v>
      </c>
    </row>
    <row r="2823" spans="41:42" x14ac:dyDescent="0.35">
      <c r="AO2823" s="29">
        <v>235</v>
      </c>
      <c r="AP2823" s="29">
        <v>125</v>
      </c>
    </row>
    <row r="2824" spans="41:42" x14ac:dyDescent="0.35">
      <c r="AO2824" s="29">
        <v>235</v>
      </c>
      <c r="AP2824" s="29">
        <v>125</v>
      </c>
    </row>
    <row r="2825" spans="41:42" x14ac:dyDescent="0.35">
      <c r="AO2825" s="29">
        <v>235</v>
      </c>
      <c r="AP2825" s="29">
        <v>125</v>
      </c>
    </row>
    <row r="2826" spans="41:42" x14ac:dyDescent="0.35">
      <c r="AO2826" s="29">
        <v>235</v>
      </c>
      <c r="AP2826" s="29">
        <v>125</v>
      </c>
    </row>
    <row r="2827" spans="41:42" x14ac:dyDescent="0.35">
      <c r="AO2827" s="29">
        <v>235</v>
      </c>
      <c r="AP2827" s="29">
        <v>125</v>
      </c>
    </row>
    <row r="2828" spans="41:42" x14ac:dyDescent="0.35">
      <c r="AO2828" s="29">
        <v>235</v>
      </c>
      <c r="AP2828" s="29">
        <v>125</v>
      </c>
    </row>
    <row r="2829" spans="41:42" x14ac:dyDescent="0.35">
      <c r="AO2829" s="29">
        <v>235</v>
      </c>
      <c r="AP2829" s="29">
        <v>125</v>
      </c>
    </row>
    <row r="2830" spans="41:42" x14ac:dyDescent="0.35">
      <c r="AO2830" s="29">
        <v>235</v>
      </c>
      <c r="AP2830" s="29">
        <v>125</v>
      </c>
    </row>
    <row r="2831" spans="41:42" x14ac:dyDescent="0.35">
      <c r="AO2831" s="29">
        <v>235</v>
      </c>
      <c r="AP2831" s="29">
        <v>125</v>
      </c>
    </row>
    <row r="2832" spans="41:42" x14ac:dyDescent="0.35">
      <c r="AO2832" s="29">
        <v>235</v>
      </c>
      <c r="AP2832" s="29">
        <v>125</v>
      </c>
    </row>
    <row r="2833" spans="41:42" x14ac:dyDescent="0.35">
      <c r="AO2833" s="29">
        <v>235</v>
      </c>
      <c r="AP2833" s="29">
        <v>125</v>
      </c>
    </row>
    <row r="2834" spans="41:42" x14ac:dyDescent="0.35">
      <c r="AO2834" s="29">
        <v>235</v>
      </c>
      <c r="AP2834" s="29">
        <v>125</v>
      </c>
    </row>
    <row r="2835" spans="41:42" x14ac:dyDescent="0.35">
      <c r="AO2835" s="29">
        <v>235</v>
      </c>
      <c r="AP2835" s="29">
        <v>125</v>
      </c>
    </row>
    <row r="2836" spans="41:42" x14ac:dyDescent="0.35">
      <c r="AO2836" s="29">
        <v>235</v>
      </c>
      <c r="AP2836" s="29">
        <v>125</v>
      </c>
    </row>
    <row r="2837" spans="41:42" x14ac:dyDescent="0.35">
      <c r="AO2837" s="29">
        <v>235</v>
      </c>
      <c r="AP2837" s="29">
        <v>125</v>
      </c>
    </row>
    <row r="2838" spans="41:42" x14ac:dyDescent="0.35">
      <c r="AO2838" s="29">
        <v>235</v>
      </c>
      <c r="AP2838" s="29">
        <v>125</v>
      </c>
    </row>
    <row r="2839" spans="41:42" x14ac:dyDescent="0.35">
      <c r="AO2839" s="29">
        <v>235</v>
      </c>
      <c r="AP2839" s="29">
        <v>125</v>
      </c>
    </row>
    <row r="2840" spans="41:42" x14ac:dyDescent="0.35">
      <c r="AO2840" s="29">
        <v>235</v>
      </c>
      <c r="AP2840" s="29">
        <v>125</v>
      </c>
    </row>
    <row r="2841" spans="41:42" x14ac:dyDescent="0.35">
      <c r="AO2841" s="29">
        <v>235</v>
      </c>
      <c r="AP2841" s="29">
        <v>125</v>
      </c>
    </row>
    <row r="2842" spans="41:42" x14ac:dyDescent="0.35">
      <c r="AO2842" s="29">
        <v>235</v>
      </c>
      <c r="AP2842" s="29">
        <v>125</v>
      </c>
    </row>
    <row r="2843" spans="41:42" x14ac:dyDescent="0.35">
      <c r="AO2843" s="29">
        <v>235</v>
      </c>
      <c r="AP2843" s="29">
        <v>125</v>
      </c>
    </row>
    <row r="2844" spans="41:42" x14ac:dyDescent="0.35">
      <c r="AO2844" s="29">
        <v>235</v>
      </c>
      <c r="AP2844" s="29">
        <v>125</v>
      </c>
    </row>
    <row r="2845" spans="41:42" x14ac:dyDescent="0.35">
      <c r="AO2845" s="29">
        <v>235</v>
      </c>
      <c r="AP2845" s="29">
        <v>125</v>
      </c>
    </row>
    <row r="2846" spans="41:42" x14ac:dyDescent="0.35">
      <c r="AO2846" s="29">
        <v>235</v>
      </c>
      <c r="AP2846" s="29">
        <v>125</v>
      </c>
    </row>
    <row r="2847" spans="41:42" x14ac:dyDescent="0.35">
      <c r="AO2847" s="29">
        <v>235</v>
      </c>
      <c r="AP2847" s="29">
        <v>125</v>
      </c>
    </row>
    <row r="2848" spans="41:42" x14ac:dyDescent="0.35">
      <c r="AO2848" s="29">
        <v>235</v>
      </c>
      <c r="AP2848" s="29">
        <v>125</v>
      </c>
    </row>
    <row r="2849" spans="41:42" x14ac:dyDescent="0.35">
      <c r="AO2849" s="29">
        <v>235</v>
      </c>
      <c r="AP2849" s="29">
        <v>125</v>
      </c>
    </row>
    <row r="2850" spans="41:42" x14ac:dyDescent="0.35">
      <c r="AO2850" s="29">
        <v>235</v>
      </c>
      <c r="AP2850" s="29">
        <v>125</v>
      </c>
    </row>
    <row r="2851" spans="41:42" x14ac:dyDescent="0.35">
      <c r="AO2851" s="29">
        <v>235</v>
      </c>
      <c r="AP2851" s="29">
        <v>125</v>
      </c>
    </row>
    <row r="2852" spans="41:42" x14ac:dyDescent="0.35">
      <c r="AO2852" s="29">
        <v>235</v>
      </c>
      <c r="AP2852" s="29">
        <v>125</v>
      </c>
    </row>
    <row r="2853" spans="41:42" x14ac:dyDescent="0.35">
      <c r="AO2853" s="29">
        <v>235</v>
      </c>
      <c r="AP2853" s="29">
        <v>125</v>
      </c>
    </row>
    <row r="2854" spans="41:42" x14ac:dyDescent="0.35">
      <c r="AO2854" s="29">
        <v>235</v>
      </c>
      <c r="AP2854" s="29">
        <v>125</v>
      </c>
    </row>
    <row r="2855" spans="41:42" x14ac:dyDescent="0.35">
      <c r="AO2855" s="29">
        <v>235</v>
      </c>
      <c r="AP2855" s="29">
        <v>125</v>
      </c>
    </row>
    <row r="2856" spans="41:42" x14ac:dyDescent="0.35">
      <c r="AO2856" s="29">
        <v>235</v>
      </c>
      <c r="AP2856" s="29">
        <v>125</v>
      </c>
    </row>
    <row r="2857" spans="41:42" x14ac:dyDescent="0.35">
      <c r="AO2857" s="29">
        <v>235</v>
      </c>
      <c r="AP2857" s="29">
        <v>125</v>
      </c>
    </row>
    <row r="2858" spans="41:42" x14ac:dyDescent="0.35">
      <c r="AO2858" s="29">
        <v>235</v>
      </c>
      <c r="AP2858" s="29">
        <v>125</v>
      </c>
    </row>
    <row r="2859" spans="41:42" x14ac:dyDescent="0.35">
      <c r="AO2859" s="29">
        <v>235</v>
      </c>
      <c r="AP2859" s="29">
        <v>125</v>
      </c>
    </row>
    <row r="2860" spans="41:42" x14ac:dyDescent="0.35">
      <c r="AO2860" s="29">
        <v>235</v>
      </c>
      <c r="AP2860" s="29">
        <v>125</v>
      </c>
    </row>
    <row r="2861" spans="41:42" x14ac:dyDescent="0.35">
      <c r="AO2861" s="29">
        <v>235</v>
      </c>
      <c r="AP2861" s="29">
        <v>125</v>
      </c>
    </row>
    <row r="2862" spans="41:42" x14ac:dyDescent="0.35">
      <c r="AO2862" s="29">
        <v>235</v>
      </c>
      <c r="AP2862" s="29">
        <v>125</v>
      </c>
    </row>
    <row r="2863" spans="41:42" x14ac:dyDescent="0.35">
      <c r="AO2863" s="29">
        <v>235</v>
      </c>
      <c r="AP2863" s="29">
        <v>125</v>
      </c>
    </row>
    <row r="2864" spans="41:42" x14ac:dyDescent="0.35">
      <c r="AO2864" s="29">
        <v>235</v>
      </c>
      <c r="AP2864" s="29">
        <v>125</v>
      </c>
    </row>
    <row r="2865" spans="41:42" x14ac:dyDescent="0.35">
      <c r="AO2865" s="29">
        <v>235</v>
      </c>
      <c r="AP2865" s="29">
        <v>125</v>
      </c>
    </row>
    <row r="2866" spans="41:42" x14ac:dyDescent="0.35">
      <c r="AO2866" s="29">
        <v>235</v>
      </c>
      <c r="AP2866" s="29">
        <v>125</v>
      </c>
    </row>
    <row r="2867" spans="41:42" x14ac:dyDescent="0.35">
      <c r="AO2867" s="29">
        <v>235</v>
      </c>
      <c r="AP2867" s="29">
        <v>125</v>
      </c>
    </row>
    <row r="2868" spans="41:42" x14ac:dyDescent="0.35">
      <c r="AO2868" s="29">
        <v>235</v>
      </c>
      <c r="AP2868" s="29">
        <v>125</v>
      </c>
    </row>
    <row r="2869" spans="41:42" x14ac:dyDescent="0.35">
      <c r="AO2869" s="29">
        <v>235</v>
      </c>
      <c r="AP2869" s="29">
        <v>125</v>
      </c>
    </row>
    <row r="2870" spans="41:42" x14ac:dyDescent="0.35">
      <c r="AO2870" s="29">
        <v>235</v>
      </c>
      <c r="AP2870" s="29">
        <v>125</v>
      </c>
    </row>
    <row r="2871" spans="41:42" x14ac:dyDescent="0.35">
      <c r="AO2871" s="29">
        <v>235</v>
      </c>
      <c r="AP2871" s="29">
        <v>125</v>
      </c>
    </row>
    <row r="2872" spans="41:42" x14ac:dyDescent="0.35">
      <c r="AO2872" s="29">
        <v>235</v>
      </c>
      <c r="AP2872" s="29">
        <v>125</v>
      </c>
    </row>
    <row r="2873" spans="41:42" x14ac:dyDescent="0.35">
      <c r="AO2873" s="29">
        <v>235</v>
      </c>
      <c r="AP2873" s="29">
        <v>125</v>
      </c>
    </row>
    <row r="2874" spans="41:42" x14ac:dyDescent="0.35">
      <c r="AO2874" s="29">
        <v>235</v>
      </c>
      <c r="AP2874" s="29">
        <v>125</v>
      </c>
    </row>
    <row r="2875" spans="41:42" x14ac:dyDescent="0.35">
      <c r="AO2875" s="29">
        <v>235</v>
      </c>
      <c r="AP2875" s="29">
        <v>125</v>
      </c>
    </row>
    <row r="2876" spans="41:42" x14ac:dyDescent="0.35">
      <c r="AO2876" s="29">
        <v>235</v>
      </c>
      <c r="AP2876" s="29">
        <v>125</v>
      </c>
    </row>
    <row r="2877" spans="41:42" x14ac:dyDescent="0.35">
      <c r="AO2877" s="29">
        <v>235</v>
      </c>
      <c r="AP2877" s="29">
        <v>125</v>
      </c>
    </row>
    <row r="2878" spans="41:42" x14ac:dyDescent="0.35">
      <c r="AO2878" s="29">
        <v>235</v>
      </c>
      <c r="AP2878" s="29">
        <v>125</v>
      </c>
    </row>
    <row r="2879" spans="41:42" x14ac:dyDescent="0.35">
      <c r="AO2879" s="29">
        <v>235</v>
      </c>
      <c r="AP2879" s="29">
        <v>125</v>
      </c>
    </row>
    <row r="2880" spans="41:42" x14ac:dyDescent="0.35">
      <c r="AO2880" s="29">
        <v>235</v>
      </c>
      <c r="AP2880" s="29">
        <v>125</v>
      </c>
    </row>
    <row r="2881" spans="41:42" x14ac:dyDescent="0.35">
      <c r="AO2881" s="29">
        <v>235</v>
      </c>
      <c r="AP2881" s="29">
        <v>125</v>
      </c>
    </row>
    <row r="2882" spans="41:42" x14ac:dyDescent="0.35">
      <c r="AO2882" s="29">
        <v>235</v>
      </c>
      <c r="AP2882" s="29">
        <v>125</v>
      </c>
    </row>
    <row r="2883" spans="41:42" x14ac:dyDescent="0.35">
      <c r="AO2883" s="29">
        <v>235</v>
      </c>
      <c r="AP2883" s="29">
        <v>125</v>
      </c>
    </row>
    <row r="2884" spans="41:42" x14ac:dyDescent="0.35">
      <c r="AO2884" s="29">
        <v>235</v>
      </c>
      <c r="AP2884" s="29">
        <v>125</v>
      </c>
    </row>
    <row r="2885" spans="41:42" x14ac:dyDescent="0.35">
      <c r="AO2885" s="29">
        <v>235</v>
      </c>
      <c r="AP2885" s="29">
        <v>125</v>
      </c>
    </row>
    <row r="2886" spans="41:42" x14ac:dyDescent="0.35">
      <c r="AO2886" s="29">
        <v>235</v>
      </c>
      <c r="AP2886" s="29">
        <v>125</v>
      </c>
    </row>
    <row r="2887" spans="41:42" x14ac:dyDescent="0.35">
      <c r="AO2887" s="29">
        <v>235</v>
      </c>
      <c r="AP2887" s="29">
        <v>125</v>
      </c>
    </row>
    <row r="2888" spans="41:42" x14ac:dyDescent="0.35">
      <c r="AO2888" s="29">
        <v>235</v>
      </c>
      <c r="AP2888" s="29">
        <v>125</v>
      </c>
    </row>
    <row r="2889" spans="41:42" x14ac:dyDescent="0.35">
      <c r="AO2889" s="29">
        <v>235</v>
      </c>
      <c r="AP2889" s="29">
        <v>125</v>
      </c>
    </row>
    <row r="2890" spans="41:42" x14ac:dyDescent="0.35">
      <c r="AO2890" s="29">
        <v>235</v>
      </c>
      <c r="AP2890" s="29">
        <v>125</v>
      </c>
    </row>
    <row r="2891" spans="41:42" x14ac:dyDescent="0.35">
      <c r="AO2891" s="29">
        <v>235</v>
      </c>
      <c r="AP2891" s="29">
        <v>125</v>
      </c>
    </row>
    <row r="2892" spans="41:42" x14ac:dyDescent="0.35">
      <c r="AO2892" s="29">
        <v>235</v>
      </c>
      <c r="AP2892" s="29">
        <v>125</v>
      </c>
    </row>
    <row r="2893" spans="41:42" x14ac:dyDescent="0.35">
      <c r="AO2893" s="29">
        <v>235</v>
      </c>
      <c r="AP2893" s="29">
        <v>125</v>
      </c>
    </row>
    <row r="2894" spans="41:42" x14ac:dyDescent="0.35">
      <c r="AO2894" s="29">
        <v>235</v>
      </c>
      <c r="AP2894" s="29">
        <v>125</v>
      </c>
    </row>
    <row r="2895" spans="41:42" x14ac:dyDescent="0.35">
      <c r="AO2895" s="29">
        <v>235</v>
      </c>
      <c r="AP2895" s="29">
        <v>125</v>
      </c>
    </row>
    <row r="2896" spans="41:42" x14ac:dyDescent="0.35">
      <c r="AO2896" s="29">
        <v>235</v>
      </c>
      <c r="AP2896" s="29">
        <v>125</v>
      </c>
    </row>
    <row r="2897" spans="41:42" x14ac:dyDescent="0.35">
      <c r="AO2897" s="29">
        <v>235</v>
      </c>
      <c r="AP2897" s="29">
        <v>125</v>
      </c>
    </row>
    <row r="2898" spans="41:42" x14ac:dyDescent="0.35">
      <c r="AO2898" s="29">
        <v>235</v>
      </c>
      <c r="AP2898" s="29">
        <v>125</v>
      </c>
    </row>
    <row r="2899" spans="41:42" x14ac:dyDescent="0.35">
      <c r="AO2899" s="29">
        <v>235</v>
      </c>
      <c r="AP2899" s="29">
        <v>125</v>
      </c>
    </row>
    <row r="2900" spans="41:42" x14ac:dyDescent="0.35">
      <c r="AO2900" s="29">
        <v>235</v>
      </c>
      <c r="AP2900" s="29">
        <v>125</v>
      </c>
    </row>
    <row r="2901" spans="41:42" x14ac:dyDescent="0.35">
      <c r="AO2901" s="29">
        <v>235</v>
      </c>
      <c r="AP2901" s="29">
        <v>125</v>
      </c>
    </row>
    <row r="2902" spans="41:42" x14ac:dyDescent="0.35">
      <c r="AO2902" s="29">
        <v>235</v>
      </c>
      <c r="AP2902" s="29">
        <v>125</v>
      </c>
    </row>
    <row r="2903" spans="41:42" x14ac:dyDescent="0.35">
      <c r="AO2903" s="29">
        <v>235</v>
      </c>
      <c r="AP2903" s="29">
        <v>125</v>
      </c>
    </row>
    <row r="2904" spans="41:42" x14ac:dyDescent="0.35">
      <c r="AO2904" s="29">
        <v>235</v>
      </c>
      <c r="AP2904" s="29">
        <v>125</v>
      </c>
    </row>
    <row r="2905" spans="41:42" x14ac:dyDescent="0.35">
      <c r="AO2905" s="29">
        <v>235</v>
      </c>
      <c r="AP2905" s="29">
        <v>125</v>
      </c>
    </row>
    <row r="2906" spans="41:42" x14ac:dyDescent="0.35">
      <c r="AO2906" s="29">
        <v>235</v>
      </c>
      <c r="AP2906" s="29">
        <v>125</v>
      </c>
    </row>
    <row r="2907" spans="41:42" x14ac:dyDescent="0.35">
      <c r="AO2907" s="29">
        <v>235</v>
      </c>
      <c r="AP2907" s="29">
        <v>125</v>
      </c>
    </row>
    <row r="2908" spans="41:42" x14ac:dyDescent="0.35">
      <c r="AO2908" s="29">
        <v>235</v>
      </c>
      <c r="AP2908" s="29">
        <v>125</v>
      </c>
    </row>
    <row r="2909" spans="41:42" x14ac:dyDescent="0.35">
      <c r="AO2909" s="29">
        <v>235</v>
      </c>
      <c r="AP2909" s="29">
        <v>125</v>
      </c>
    </row>
    <row r="2910" spans="41:42" x14ac:dyDescent="0.35">
      <c r="AO2910" s="29">
        <v>235</v>
      </c>
      <c r="AP2910" s="29">
        <v>125</v>
      </c>
    </row>
    <row r="2911" spans="41:42" x14ac:dyDescent="0.35">
      <c r="AO2911" s="29">
        <v>235</v>
      </c>
      <c r="AP2911" s="29">
        <v>125</v>
      </c>
    </row>
    <row r="2912" spans="41:42" x14ac:dyDescent="0.35">
      <c r="AO2912" s="29">
        <v>235</v>
      </c>
      <c r="AP2912" s="29">
        <v>125</v>
      </c>
    </row>
    <row r="2913" spans="41:42" x14ac:dyDescent="0.35">
      <c r="AO2913" s="29">
        <v>235</v>
      </c>
      <c r="AP2913" s="29">
        <v>125</v>
      </c>
    </row>
    <row r="2914" spans="41:42" x14ac:dyDescent="0.35">
      <c r="AO2914" s="29">
        <v>235</v>
      </c>
      <c r="AP2914" s="29">
        <v>125</v>
      </c>
    </row>
    <row r="2915" spans="41:42" x14ac:dyDescent="0.35">
      <c r="AO2915" s="29">
        <v>235</v>
      </c>
      <c r="AP2915" s="29">
        <v>125</v>
      </c>
    </row>
    <row r="2916" spans="41:42" x14ac:dyDescent="0.35">
      <c r="AO2916" s="29">
        <v>235</v>
      </c>
      <c r="AP2916" s="29">
        <v>125</v>
      </c>
    </row>
    <row r="2917" spans="41:42" x14ac:dyDescent="0.35">
      <c r="AO2917" s="29">
        <v>235</v>
      </c>
      <c r="AP2917" s="29">
        <v>125</v>
      </c>
    </row>
    <row r="2918" spans="41:42" x14ac:dyDescent="0.35">
      <c r="AO2918" s="29">
        <v>235</v>
      </c>
      <c r="AP2918" s="29">
        <v>125</v>
      </c>
    </row>
    <row r="2919" spans="41:42" x14ac:dyDescent="0.35">
      <c r="AO2919" s="29">
        <v>235</v>
      </c>
      <c r="AP2919" s="29">
        <v>125</v>
      </c>
    </row>
    <row r="2920" spans="41:42" x14ac:dyDescent="0.35">
      <c r="AO2920" s="29">
        <v>235</v>
      </c>
      <c r="AP2920" s="29">
        <v>125</v>
      </c>
    </row>
    <row r="2921" spans="41:42" x14ac:dyDescent="0.35">
      <c r="AO2921" s="29">
        <v>235</v>
      </c>
      <c r="AP2921" s="29">
        <v>125</v>
      </c>
    </row>
    <row r="2922" spans="41:42" x14ac:dyDescent="0.35">
      <c r="AO2922" s="29">
        <v>235</v>
      </c>
      <c r="AP2922" s="29">
        <v>125</v>
      </c>
    </row>
    <row r="2923" spans="41:42" x14ac:dyDescent="0.35">
      <c r="AO2923" s="29">
        <v>235</v>
      </c>
      <c r="AP2923" s="29">
        <v>125</v>
      </c>
    </row>
    <row r="2924" spans="41:42" x14ac:dyDescent="0.35">
      <c r="AO2924" s="29">
        <v>235</v>
      </c>
      <c r="AP2924" s="29">
        <v>125</v>
      </c>
    </row>
    <row r="2925" spans="41:42" x14ac:dyDescent="0.35">
      <c r="AO2925" s="29">
        <v>235</v>
      </c>
      <c r="AP2925" s="29">
        <v>125</v>
      </c>
    </row>
    <row r="2926" spans="41:42" x14ac:dyDescent="0.35">
      <c r="AO2926" s="29">
        <v>235</v>
      </c>
      <c r="AP2926" s="29">
        <v>125</v>
      </c>
    </row>
    <row r="2927" spans="41:42" x14ac:dyDescent="0.35">
      <c r="AO2927" s="29">
        <v>235</v>
      </c>
      <c r="AP2927" s="29">
        <v>125</v>
      </c>
    </row>
    <row r="2928" spans="41:42" x14ac:dyDescent="0.35">
      <c r="AO2928" s="29">
        <v>235</v>
      </c>
      <c r="AP2928" s="29">
        <v>125</v>
      </c>
    </row>
    <row r="2929" spans="41:42" x14ac:dyDescent="0.35">
      <c r="AO2929" s="29">
        <v>235</v>
      </c>
      <c r="AP2929" s="29">
        <v>125</v>
      </c>
    </row>
    <row r="2930" spans="41:42" x14ac:dyDescent="0.35">
      <c r="AO2930" s="29">
        <v>235</v>
      </c>
      <c r="AP2930" s="29">
        <v>125</v>
      </c>
    </row>
    <row r="2931" spans="41:42" x14ac:dyDescent="0.35">
      <c r="AO2931" s="29">
        <v>235</v>
      </c>
      <c r="AP2931" s="29">
        <v>125</v>
      </c>
    </row>
    <row r="2932" spans="41:42" x14ac:dyDescent="0.35">
      <c r="AO2932" s="29">
        <v>235</v>
      </c>
      <c r="AP2932" s="29">
        <v>125</v>
      </c>
    </row>
    <row r="2933" spans="41:42" x14ac:dyDescent="0.35">
      <c r="AO2933" s="29">
        <v>235</v>
      </c>
      <c r="AP2933" s="29">
        <v>125</v>
      </c>
    </row>
    <row r="2934" spans="41:42" x14ac:dyDescent="0.35">
      <c r="AO2934" s="29">
        <v>235</v>
      </c>
      <c r="AP2934" s="29">
        <v>125</v>
      </c>
    </row>
    <row r="2935" spans="41:42" x14ac:dyDescent="0.35">
      <c r="AO2935" s="29">
        <v>235</v>
      </c>
      <c r="AP2935" s="29">
        <v>125</v>
      </c>
    </row>
    <row r="2936" spans="41:42" x14ac:dyDescent="0.35">
      <c r="AO2936" s="29">
        <v>235</v>
      </c>
      <c r="AP2936" s="29">
        <v>125</v>
      </c>
    </row>
    <row r="2937" spans="41:42" x14ac:dyDescent="0.35">
      <c r="AO2937" s="29">
        <v>235</v>
      </c>
      <c r="AP2937" s="29">
        <v>125</v>
      </c>
    </row>
    <row r="2938" spans="41:42" x14ac:dyDescent="0.35">
      <c r="AO2938" s="29">
        <v>235</v>
      </c>
      <c r="AP2938" s="29">
        <v>125</v>
      </c>
    </row>
    <row r="2939" spans="41:42" x14ac:dyDescent="0.35">
      <c r="AO2939" s="29">
        <v>235</v>
      </c>
      <c r="AP2939" s="29">
        <v>125</v>
      </c>
    </row>
    <row r="2940" spans="41:42" x14ac:dyDescent="0.35">
      <c r="AO2940" s="29">
        <v>235</v>
      </c>
      <c r="AP2940" s="29">
        <v>125</v>
      </c>
    </row>
    <row r="2941" spans="41:42" x14ac:dyDescent="0.35">
      <c r="AO2941" s="29">
        <v>235</v>
      </c>
      <c r="AP2941" s="29">
        <v>125</v>
      </c>
    </row>
    <row r="2942" spans="41:42" x14ac:dyDescent="0.35">
      <c r="AO2942" s="29">
        <v>235</v>
      </c>
      <c r="AP2942" s="29">
        <v>125</v>
      </c>
    </row>
    <row r="2943" spans="41:42" x14ac:dyDescent="0.35">
      <c r="AO2943" s="29">
        <v>235</v>
      </c>
      <c r="AP2943" s="29">
        <v>125</v>
      </c>
    </row>
    <row r="2944" spans="41:42" x14ac:dyDescent="0.35">
      <c r="AO2944" s="29">
        <v>235</v>
      </c>
      <c r="AP2944" s="29">
        <v>125</v>
      </c>
    </row>
    <row r="2945" spans="41:42" x14ac:dyDescent="0.35">
      <c r="AO2945" s="29">
        <v>235</v>
      </c>
      <c r="AP2945" s="29">
        <v>125</v>
      </c>
    </row>
    <row r="2946" spans="41:42" x14ac:dyDescent="0.35">
      <c r="AO2946" s="29">
        <v>235</v>
      </c>
      <c r="AP2946" s="29">
        <v>125</v>
      </c>
    </row>
    <row r="2947" spans="41:42" x14ac:dyDescent="0.35">
      <c r="AO2947" s="29">
        <v>235</v>
      </c>
      <c r="AP2947" s="29">
        <v>125</v>
      </c>
    </row>
    <row r="2948" spans="41:42" x14ac:dyDescent="0.35">
      <c r="AO2948" s="29">
        <v>235</v>
      </c>
      <c r="AP2948" s="29">
        <v>125</v>
      </c>
    </row>
    <row r="2949" spans="41:42" x14ac:dyDescent="0.35">
      <c r="AO2949" s="29">
        <v>235</v>
      </c>
      <c r="AP2949" s="29">
        <v>125</v>
      </c>
    </row>
    <row r="2950" spans="41:42" x14ac:dyDescent="0.35">
      <c r="AO2950" s="29">
        <v>235</v>
      </c>
      <c r="AP2950" s="29">
        <v>125</v>
      </c>
    </row>
    <row r="2951" spans="41:42" x14ac:dyDescent="0.35">
      <c r="AO2951" s="29">
        <v>235</v>
      </c>
      <c r="AP2951" s="29">
        <v>125</v>
      </c>
    </row>
    <row r="2952" spans="41:42" x14ac:dyDescent="0.35">
      <c r="AO2952" s="29">
        <v>235</v>
      </c>
      <c r="AP2952" s="29">
        <v>125</v>
      </c>
    </row>
    <row r="2953" spans="41:42" x14ac:dyDescent="0.35">
      <c r="AO2953" s="29">
        <v>235</v>
      </c>
      <c r="AP2953" s="29">
        <v>125</v>
      </c>
    </row>
    <row r="2954" spans="41:42" x14ac:dyDescent="0.35">
      <c r="AO2954" s="29">
        <v>235</v>
      </c>
      <c r="AP2954" s="29">
        <v>125</v>
      </c>
    </row>
    <row r="2955" spans="41:42" x14ac:dyDescent="0.35">
      <c r="AO2955" s="29">
        <v>235</v>
      </c>
      <c r="AP2955" s="29">
        <v>125</v>
      </c>
    </row>
    <row r="2956" spans="41:42" x14ac:dyDescent="0.35">
      <c r="AO2956" s="29">
        <v>235</v>
      </c>
      <c r="AP2956" s="29">
        <v>125</v>
      </c>
    </row>
    <row r="2957" spans="41:42" x14ac:dyDescent="0.35">
      <c r="AO2957" s="29">
        <v>235</v>
      </c>
      <c r="AP2957" s="29">
        <v>125</v>
      </c>
    </row>
    <row r="2958" spans="41:42" x14ac:dyDescent="0.35">
      <c r="AO2958" s="29">
        <v>235</v>
      </c>
      <c r="AP2958" s="29">
        <v>125</v>
      </c>
    </row>
    <row r="2959" spans="41:42" x14ac:dyDescent="0.35">
      <c r="AO2959" s="29">
        <v>235</v>
      </c>
      <c r="AP2959" s="29">
        <v>125</v>
      </c>
    </row>
    <row r="2960" spans="41:42" x14ac:dyDescent="0.35">
      <c r="AO2960" s="29">
        <v>235</v>
      </c>
      <c r="AP2960" s="29">
        <v>125</v>
      </c>
    </row>
    <row r="2961" spans="41:42" x14ac:dyDescent="0.35">
      <c r="AO2961" s="29">
        <v>235</v>
      </c>
      <c r="AP2961" s="29">
        <v>125</v>
      </c>
    </row>
    <row r="2962" spans="41:42" x14ac:dyDescent="0.35">
      <c r="AO2962" s="29">
        <v>235</v>
      </c>
      <c r="AP2962" s="29">
        <v>125</v>
      </c>
    </row>
    <row r="2963" spans="41:42" x14ac:dyDescent="0.35">
      <c r="AO2963" s="29">
        <v>235</v>
      </c>
      <c r="AP2963" s="29">
        <v>125</v>
      </c>
    </row>
    <row r="2964" spans="41:42" x14ac:dyDescent="0.35">
      <c r="AO2964" s="29">
        <v>235</v>
      </c>
      <c r="AP2964" s="29">
        <v>125</v>
      </c>
    </row>
    <row r="2965" spans="41:42" x14ac:dyDescent="0.35">
      <c r="AO2965" s="29">
        <v>235</v>
      </c>
      <c r="AP2965" s="29">
        <v>125</v>
      </c>
    </row>
    <row r="2966" spans="41:42" x14ac:dyDescent="0.35">
      <c r="AO2966" s="29">
        <v>235</v>
      </c>
      <c r="AP2966" s="29">
        <v>125</v>
      </c>
    </row>
    <row r="2967" spans="41:42" x14ac:dyDescent="0.35">
      <c r="AO2967" s="29">
        <v>235</v>
      </c>
      <c r="AP2967" s="29">
        <v>125</v>
      </c>
    </row>
    <row r="2968" spans="41:42" x14ac:dyDescent="0.35">
      <c r="AO2968" s="29">
        <v>235</v>
      </c>
      <c r="AP2968" s="29">
        <v>125</v>
      </c>
    </row>
    <row r="2969" spans="41:42" x14ac:dyDescent="0.35">
      <c r="AO2969" s="29">
        <v>235</v>
      </c>
      <c r="AP2969" s="29">
        <v>125</v>
      </c>
    </row>
    <row r="2970" spans="41:42" x14ac:dyDescent="0.35">
      <c r="AO2970" s="29">
        <v>235</v>
      </c>
      <c r="AP2970" s="29">
        <v>125</v>
      </c>
    </row>
    <row r="2971" spans="41:42" x14ac:dyDescent="0.35">
      <c r="AO2971" s="29">
        <v>235</v>
      </c>
      <c r="AP2971" s="29">
        <v>125</v>
      </c>
    </row>
    <row r="2972" spans="41:42" x14ac:dyDescent="0.35">
      <c r="AO2972" s="29">
        <v>235</v>
      </c>
      <c r="AP2972" s="29">
        <v>125</v>
      </c>
    </row>
    <row r="2973" spans="41:42" x14ac:dyDescent="0.35">
      <c r="AO2973" s="29">
        <v>235</v>
      </c>
      <c r="AP2973" s="29">
        <v>125</v>
      </c>
    </row>
    <row r="2974" spans="41:42" x14ac:dyDescent="0.35">
      <c r="AO2974" s="29">
        <v>235</v>
      </c>
      <c r="AP2974" s="29">
        <v>125</v>
      </c>
    </row>
    <row r="2975" spans="41:42" x14ac:dyDescent="0.35">
      <c r="AO2975" s="29">
        <v>235</v>
      </c>
      <c r="AP2975" s="29">
        <v>125</v>
      </c>
    </row>
    <row r="2976" spans="41:42" x14ac:dyDescent="0.35">
      <c r="AO2976" s="29">
        <v>235</v>
      </c>
      <c r="AP2976" s="29">
        <v>125</v>
      </c>
    </row>
    <row r="2977" spans="41:42" x14ac:dyDescent="0.35">
      <c r="AO2977" s="29">
        <v>235</v>
      </c>
      <c r="AP2977" s="29">
        <v>125</v>
      </c>
    </row>
    <row r="2978" spans="41:42" x14ac:dyDescent="0.35">
      <c r="AO2978" s="29">
        <v>235</v>
      </c>
      <c r="AP2978" s="29">
        <v>125</v>
      </c>
    </row>
    <row r="2979" spans="41:42" x14ac:dyDescent="0.35">
      <c r="AO2979" s="29">
        <v>235</v>
      </c>
      <c r="AP2979" s="29">
        <v>125</v>
      </c>
    </row>
    <row r="2980" spans="41:42" x14ac:dyDescent="0.35">
      <c r="AO2980" s="29">
        <v>235</v>
      </c>
      <c r="AP2980" s="29">
        <v>125</v>
      </c>
    </row>
    <row r="2981" spans="41:42" x14ac:dyDescent="0.35">
      <c r="AO2981" s="29">
        <v>235</v>
      </c>
      <c r="AP2981" s="29">
        <v>125</v>
      </c>
    </row>
    <row r="2982" spans="41:42" x14ac:dyDescent="0.35">
      <c r="AO2982" s="29">
        <v>235</v>
      </c>
      <c r="AP2982" s="29">
        <v>125</v>
      </c>
    </row>
    <row r="2983" spans="41:42" x14ac:dyDescent="0.35">
      <c r="AO2983" s="29">
        <v>235</v>
      </c>
      <c r="AP2983" s="29">
        <v>125</v>
      </c>
    </row>
    <row r="2984" spans="41:42" x14ac:dyDescent="0.35">
      <c r="AO2984" s="29">
        <v>235</v>
      </c>
      <c r="AP2984" s="29">
        <v>125</v>
      </c>
    </row>
    <row r="2985" spans="41:42" x14ac:dyDescent="0.35">
      <c r="AO2985" s="29">
        <v>235</v>
      </c>
      <c r="AP2985" s="29">
        <v>125</v>
      </c>
    </row>
    <row r="2986" spans="41:42" x14ac:dyDescent="0.35">
      <c r="AO2986" s="29">
        <v>235</v>
      </c>
      <c r="AP2986" s="29">
        <v>125</v>
      </c>
    </row>
    <row r="2987" spans="41:42" x14ac:dyDescent="0.35">
      <c r="AO2987" s="29">
        <v>235</v>
      </c>
      <c r="AP2987" s="29">
        <v>125</v>
      </c>
    </row>
    <row r="2988" spans="41:42" x14ac:dyDescent="0.35">
      <c r="AO2988" s="29">
        <v>235</v>
      </c>
      <c r="AP2988" s="29">
        <v>125</v>
      </c>
    </row>
    <row r="2989" spans="41:42" x14ac:dyDescent="0.35">
      <c r="AO2989" s="29">
        <v>235</v>
      </c>
      <c r="AP2989" s="29">
        <v>125</v>
      </c>
    </row>
    <row r="2990" spans="41:42" x14ac:dyDescent="0.35">
      <c r="AO2990" s="29">
        <v>235</v>
      </c>
      <c r="AP2990" s="29">
        <v>125</v>
      </c>
    </row>
    <row r="2991" spans="41:42" x14ac:dyDescent="0.35">
      <c r="AO2991" s="29">
        <v>235</v>
      </c>
      <c r="AP2991" s="29">
        <v>125</v>
      </c>
    </row>
    <row r="2992" spans="41:42" x14ac:dyDescent="0.35">
      <c r="AO2992" s="29">
        <v>235</v>
      </c>
      <c r="AP2992" s="29">
        <v>125</v>
      </c>
    </row>
    <row r="2993" spans="41:42" x14ac:dyDescent="0.35">
      <c r="AO2993" s="29">
        <v>235</v>
      </c>
      <c r="AP2993" s="29">
        <v>125</v>
      </c>
    </row>
    <row r="2994" spans="41:42" x14ac:dyDescent="0.35">
      <c r="AO2994" s="29">
        <v>235</v>
      </c>
      <c r="AP2994" s="29">
        <v>125</v>
      </c>
    </row>
    <row r="2995" spans="41:42" x14ac:dyDescent="0.35">
      <c r="AO2995" s="29">
        <v>235</v>
      </c>
      <c r="AP2995" s="29">
        <v>125</v>
      </c>
    </row>
    <row r="2996" spans="41:42" x14ac:dyDescent="0.35">
      <c r="AO2996" s="29">
        <v>235</v>
      </c>
      <c r="AP2996" s="29">
        <v>125</v>
      </c>
    </row>
    <row r="2997" spans="41:42" x14ac:dyDescent="0.35">
      <c r="AO2997" s="29">
        <v>235</v>
      </c>
      <c r="AP2997" s="29">
        <v>125</v>
      </c>
    </row>
    <row r="2998" spans="41:42" x14ac:dyDescent="0.35">
      <c r="AO2998" s="29">
        <v>235</v>
      </c>
      <c r="AP2998" s="29">
        <v>125</v>
      </c>
    </row>
    <row r="2999" spans="41:42" x14ac:dyDescent="0.35">
      <c r="AO2999" s="29">
        <v>235</v>
      </c>
      <c r="AP2999" s="29">
        <v>125</v>
      </c>
    </row>
    <row r="3000" spans="41:42" x14ac:dyDescent="0.35">
      <c r="AO3000" s="29">
        <v>235</v>
      </c>
      <c r="AP3000" s="29">
        <v>125</v>
      </c>
    </row>
    <row r="3001" spans="41:42" x14ac:dyDescent="0.35">
      <c r="AO3001" s="29">
        <v>235</v>
      </c>
      <c r="AP3001" s="29">
        <v>125</v>
      </c>
    </row>
    <row r="3002" spans="41:42" x14ac:dyDescent="0.35">
      <c r="AO3002" s="29">
        <v>235</v>
      </c>
      <c r="AP3002" s="29">
        <v>125</v>
      </c>
    </row>
    <row r="3003" spans="41:42" x14ac:dyDescent="0.35">
      <c r="AO3003" s="29">
        <v>235</v>
      </c>
      <c r="AP3003" s="29">
        <v>125</v>
      </c>
    </row>
    <row r="3004" spans="41:42" x14ac:dyDescent="0.35">
      <c r="AO3004" s="29">
        <v>235</v>
      </c>
      <c r="AP3004" s="29">
        <v>125</v>
      </c>
    </row>
    <row r="3005" spans="41:42" x14ac:dyDescent="0.35">
      <c r="AO3005" s="29">
        <v>235</v>
      </c>
      <c r="AP3005" s="29">
        <v>125</v>
      </c>
    </row>
    <row r="3006" spans="41:42" x14ac:dyDescent="0.35">
      <c r="AO3006" s="29">
        <v>235</v>
      </c>
      <c r="AP3006" s="29">
        <v>125</v>
      </c>
    </row>
    <row r="3007" spans="41:42" x14ac:dyDescent="0.35">
      <c r="AO3007" s="29">
        <v>235</v>
      </c>
      <c r="AP3007" s="29">
        <v>125</v>
      </c>
    </row>
    <row r="3008" spans="41:42" x14ac:dyDescent="0.35">
      <c r="AO3008" s="29">
        <v>235</v>
      </c>
      <c r="AP3008" s="29">
        <v>125</v>
      </c>
    </row>
    <row r="3009" spans="41:42" x14ac:dyDescent="0.35">
      <c r="AO3009" s="29">
        <v>235</v>
      </c>
      <c r="AP3009" s="29">
        <v>125</v>
      </c>
    </row>
    <row r="3010" spans="41:42" x14ac:dyDescent="0.35">
      <c r="AO3010" s="29">
        <v>235</v>
      </c>
      <c r="AP3010" s="29">
        <v>125</v>
      </c>
    </row>
    <row r="3011" spans="41:42" x14ac:dyDescent="0.35">
      <c r="AO3011" s="29">
        <v>235</v>
      </c>
      <c r="AP3011" s="29">
        <v>125</v>
      </c>
    </row>
    <row r="3012" spans="41:42" x14ac:dyDescent="0.35">
      <c r="AO3012" s="29">
        <v>235</v>
      </c>
      <c r="AP3012" s="29">
        <v>125</v>
      </c>
    </row>
    <row r="3013" spans="41:42" x14ac:dyDescent="0.35">
      <c r="AO3013" s="29">
        <v>235</v>
      </c>
      <c r="AP3013" s="29">
        <v>125</v>
      </c>
    </row>
    <row r="3014" spans="41:42" x14ac:dyDescent="0.35">
      <c r="AO3014" s="29">
        <v>235</v>
      </c>
      <c r="AP3014" s="29">
        <v>125</v>
      </c>
    </row>
    <row r="3015" spans="41:42" x14ac:dyDescent="0.35">
      <c r="AO3015" s="29">
        <v>235</v>
      </c>
      <c r="AP3015" s="29">
        <v>125</v>
      </c>
    </row>
    <row r="3016" spans="41:42" x14ac:dyDescent="0.35">
      <c r="AO3016" s="29">
        <v>235</v>
      </c>
      <c r="AP3016" s="29">
        <v>125</v>
      </c>
    </row>
    <row r="3017" spans="41:42" x14ac:dyDescent="0.35">
      <c r="AO3017" s="29">
        <v>235</v>
      </c>
      <c r="AP3017" s="29">
        <v>125</v>
      </c>
    </row>
    <row r="3018" spans="41:42" x14ac:dyDescent="0.35">
      <c r="AO3018" s="29">
        <v>235</v>
      </c>
      <c r="AP3018" s="29">
        <v>125</v>
      </c>
    </row>
    <row r="3019" spans="41:42" x14ac:dyDescent="0.35">
      <c r="AO3019" s="29">
        <v>235</v>
      </c>
      <c r="AP3019" s="29">
        <v>125</v>
      </c>
    </row>
    <row r="3020" spans="41:42" x14ac:dyDescent="0.35">
      <c r="AO3020" s="29">
        <v>235</v>
      </c>
      <c r="AP3020" s="29">
        <v>125</v>
      </c>
    </row>
    <row r="3021" spans="41:42" x14ac:dyDescent="0.35">
      <c r="AO3021" s="29">
        <v>235</v>
      </c>
      <c r="AP3021" s="29">
        <v>125</v>
      </c>
    </row>
    <row r="3022" spans="41:42" x14ac:dyDescent="0.35">
      <c r="AO3022" s="29">
        <v>235</v>
      </c>
      <c r="AP3022" s="29">
        <v>125</v>
      </c>
    </row>
    <row r="3023" spans="41:42" x14ac:dyDescent="0.35">
      <c r="AO3023" s="29">
        <v>235</v>
      </c>
      <c r="AP3023" s="29">
        <v>125</v>
      </c>
    </row>
    <row r="3024" spans="41:42" x14ac:dyDescent="0.35">
      <c r="AO3024" s="29">
        <v>235</v>
      </c>
      <c r="AP3024" s="29">
        <v>125</v>
      </c>
    </row>
    <row r="3025" spans="41:42" x14ac:dyDescent="0.35">
      <c r="AO3025" s="29">
        <v>235</v>
      </c>
      <c r="AP3025" s="29">
        <v>125</v>
      </c>
    </row>
    <row r="3026" spans="41:42" x14ac:dyDescent="0.35">
      <c r="AO3026" s="29">
        <v>235</v>
      </c>
      <c r="AP3026" s="29">
        <v>125</v>
      </c>
    </row>
    <row r="3027" spans="41:42" x14ac:dyDescent="0.35">
      <c r="AO3027" s="29">
        <v>235</v>
      </c>
      <c r="AP3027" s="29">
        <v>125</v>
      </c>
    </row>
    <row r="3028" spans="41:42" x14ac:dyDescent="0.35">
      <c r="AO3028" s="29">
        <v>235</v>
      </c>
      <c r="AP3028" s="29">
        <v>125</v>
      </c>
    </row>
    <row r="3029" spans="41:42" x14ac:dyDescent="0.35">
      <c r="AO3029" s="29">
        <v>235</v>
      </c>
      <c r="AP3029" s="29">
        <v>125</v>
      </c>
    </row>
    <row r="3030" spans="41:42" x14ac:dyDescent="0.35">
      <c r="AO3030" s="29">
        <v>235</v>
      </c>
      <c r="AP3030" s="29">
        <v>125</v>
      </c>
    </row>
    <row r="3031" spans="41:42" x14ac:dyDescent="0.35">
      <c r="AO3031" s="29">
        <v>235</v>
      </c>
      <c r="AP3031" s="29">
        <v>125</v>
      </c>
    </row>
    <row r="3032" spans="41:42" x14ac:dyDescent="0.35">
      <c r="AO3032" s="29">
        <v>235</v>
      </c>
      <c r="AP3032" s="29">
        <v>125</v>
      </c>
    </row>
    <row r="3033" spans="41:42" x14ac:dyDescent="0.35">
      <c r="AO3033" s="29">
        <v>235</v>
      </c>
      <c r="AP3033" s="29">
        <v>125</v>
      </c>
    </row>
    <row r="3034" spans="41:42" x14ac:dyDescent="0.35">
      <c r="AO3034" s="29">
        <v>235</v>
      </c>
      <c r="AP3034" s="29">
        <v>125</v>
      </c>
    </row>
    <row r="3035" spans="41:42" x14ac:dyDescent="0.35">
      <c r="AO3035" s="29">
        <v>235</v>
      </c>
      <c r="AP3035" s="29">
        <v>125</v>
      </c>
    </row>
    <row r="3036" spans="41:42" x14ac:dyDescent="0.35">
      <c r="AO3036" s="29">
        <v>235</v>
      </c>
      <c r="AP3036" s="29">
        <v>125</v>
      </c>
    </row>
    <row r="3037" spans="41:42" x14ac:dyDescent="0.35">
      <c r="AO3037" s="29">
        <v>235</v>
      </c>
      <c r="AP3037" s="29">
        <v>125</v>
      </c>
    </row>
    <row r="3038" spans="41:42" x14ac:dyDescent="0.35">
      <c r="AO3038" s="29">
        <v>235</v>
      </c>
      <c r="AP3038" s="29">
        <v>125</v>
      </c>
    </row>
    <row r="3039" spans="41:42" x14ac:dyDescent="0.35">
      <c r="AO3039" s="29">
        <v>235</v>
      </c>
      <c r="AP3039" s="29">
        <v>125</v>
      </c>
    </row>
    <row r="3040" spans="41:42" x14ac:dyDescent="0.35">
      <c r="AO3040" s="29">
        <v>235</v>
      </c>
      <c r="AP3040" s="29">
        <v>125</v>
      </c>
    </row>
    <row r="3041" spans="41:42" x14ac:dyDescent="0.35">
      <c r="AO3041" s="29">
        <v>235</v>
      </c>
      <c r="AP3041" s="29">
        <v>125</v>
      </c>
    </row>
    <row r="3042" spans="41:42" x14ac:dyDescent="0.35">
      <c r="AO3042" s="29">
        <v>235</v>
      </c>
      <c r="AP3042" s="29">
        <v>125</v>
      </c>
    </row>
    <row r="3043" spans="41:42" x14ac:dyDescent="0.35">
      <c r="AO3043" s="29">
        <v>235</v>
      </c>
      <c r="AP3043" s="29">
        <v>125</v>
      </c>
    </row>
    <row r="3044" spans="41:42" x14ac:dyDescent="0.35">
      <c r="AO3044" s="29">
        <v>235</v>
      </c>
      <c r="AP3044" s="29">
        <v>125</v>
      </c>
    </row>
    <row r="3045" spans="41:42" x14ac:dyDescent="0.35">
      <c r="AO3045" s="29">
        <v>235</v>
      </c>
      <c r="AP3045" s="29">
        <v>125</v>
      </c>
    </row>
    <row r="3046" spans="41:42" x14ac:dyDescent="0.35">
      <c r="AO3046" s="29">
        <v>235</v>
      </c>
      <c r="AP3046" s="29">
        <v>125</v>
      </c>
    </row>
    <row r="3047" spans="41:42" x14ac:dyDescent="0.35">
      <c r="AO3047" s="29">
        <v>235</v>
      </c>
      <c r="AP3047" s="29">
        <v>125</v>
      </c>
    </row>
    <row r="3048" spans="41:42" x14ac:dyDescent="0.35">
      <c r="AO3048" s="29">
        <v>235</v>
      </c>
      <c r="AP3048" s="29">
        <v>125</v>
      </c>
    </row>
    <row r="3049" spans="41:42" x14ac:dyDescent="0.35">
      <c r="AO3049" s="29">
        <v>235</v>
      </c>
      <c r="AP3049" s="29">
        <v>125</v>
      </c>
    </row>
    <row r="3050" spans="41:42" x14ac:dyDescent="0.35">
      <c r="AO3050" s="29">
        <v>235</v>
      </c>
      <c r="AP3050" s="29">
        <v>125</v>
      </c>
    </row>
    <row r="3051" spans="41:42" x14ac:dyDescent="0.35">
      <c r="AO3051" s="29">
        <v>235</v>
      </c>
      <c r="AP3051" s="29">
        <v>125</v>
      </c>
    </row>
    <row r="3052" spans="41:42" x14ac:dyDescent="0.35">
      <c r="AO3052" s="29">
        <v>235</v>
      </c>
      <c r="AP3052" s="29">
        <v>125</v>
      </c>
    </row>
    <row r="3053" spans="41:42" x14ac:dyDescent="0.35">
      <c r="AO3053" s="29">
        <v>235</v>
      </c>
      <c r="AP3053" s="29">
        <v>125</v>
      </c>
    </row>
    <row r="3054" spans="41:42" x14ac:dyDescent="0.35">
      <c r="AO3054" s="29">
        <v>235</v>
      </c>
      <c r="AP3054" s="29">
        <v>125</v>
      </c>
    </row>
    <row r="3055" spans="41:42" x14ac:dyDescent="0.35">
      <c r="AO3055" s="29">
        <v>235</v>
      </c>
      <c r="AP3055" s="29">
        <v>125</v>
      </c>
    </row>
    <row r="3056" spans="41:42" x14ac:dyDescent="0.35">
      <c r="AO3056" s="29">
        <v>235</v>
      </c>
      <c r="AP3056" s="29">
        <v>125</v>
      </c>
    </row>
    <row r="3057" spans="41:42" x14ac:dyDescent="0.35">
      <c r="AO3057" s="29">
        <v>235</v>
      </c>
      <c r="AP3057" s="29">
        <v>125</v>
      </c>
    </row>
    <row r="3058" spans="41:42" x14ac:dyDescent="0.35">
      <c r="AO3058" s="29">
        <v>235</v>
      </c>
      <c r="AP3058" s="29">
        <v>125</v>
      </c>
    </row>
    <row r="3059" spans="41:42" x14ac:dyDescent="0.35">
      <c r="AO3059" s="29">
        <v>235</v>
      </c>
      <c r="AP3059" s="29">
        <v>125</v>
      </c>
    </row>
    <row r="3060" spans="41:42" x14ac:dyDescent="0.35">
      <c r="AO3060" s="29">
        <v>235</v>
      </c>
      <c r="AP3060" s="29">
        <v>125</v>
      </c>
    </row>
    <row r="3061" spans="41:42" x14ac:dyDescent="0.35">
      <c r="AO3061" s="29">
        <v>235</v>
      </c>
      <c r="AP3061" s="29">
        <v>125</v>
      </c>
    </row>
    <row r="3062" spans="41:42" x14ac:dyDescent="0.35">
      <c r="AO3062" s="29">
        <v>235</v>
      </c>
      <c r="AP3062" s="29">
        <v>125</v>
      </c>
    </row>
    <row r="3063" spans="41:42" x14ac:dyDescent="0.35">
      <c r="AO3063" s="29">
        <v>235</v>
      </c>
      <c r="AP3063" s="29">
        <v>125</v>
      </c>
    </row>
    <row r="3064" spans="41:42" x14ac:dyDescent="0.35">
      <c r="AO3064" s="29">
        <v>235</v>
      </c>
      <c r="AP3064" s="29">
        <v>125</v>
      </c>
    </row>
    <row r="3065" spans="41:42" x14ac:dyDescent="0.35">
      <c r="AO3065" s="29">
        <v>235</v>
      </c>
      <c r="AP3065" s="29">
        <v>125</v>
      </c>
    </row>
    <row r="3066" spans="41:42" x14ac:dyDescent="0.35">
      <c r="AO3066" s="29">
        <v>235</v>
      </c>
      <c r="AP3066" s="29">
        <v>125</v>
      </c>
    </row>
    <row r="3067" spans="41:42" x14ac:dyDescent="0.35">
      <c r="AO3067" s="29">
        <v>235</v>
      </c>
      <c r="AP3067" s="29">
        <v>125</v>
      </c>
    </row>
    <row r="3068" spans="41:42" x14ac:dyDescent="0.35">
      <c r="AO3068" s="29">
        <v>235</v>
      </c>
      <c r="AP3068" s="29">
        <v>125</v>
      </c>
    </row>
    <row r="3069" spans="41:42" x14ac:dyDescent="0.35">
      <c r="AO3069" s="29">
        <v>235</v>
      </c>
      <c r="AP3069" s="29">
        <v>125</v>
      </c>
    </row>
    <row r="3070" spans="41:42" x14ac:dyDescent="0.35">
      <c r="AO3070" s="29">
        <v>235</v>
      </c>
      <c r="AP3070" s="29">
        <v>125</v>
      </c>
    </row>
    <row r="3071" spans="41:42" x14ac:dyDescent="0.35">
      <c r="AO3071" s="29">
        <v>235</v>
      </c>
      <c r="AP3071" s="29">
        <v>125</v>
      </c>
    </row>
    <row r="3072" spans="41:42" x14ac:dyDescent="0.35">
      <c r="AO3072" s="29">
        <v>235</v>
      </c>
      <c r="AP3072" s="29">
        <v>125</v>
      </c>
    </row>
    <row r="3073" spans="41:42" x14ac:dyDescent="0.35">
      <c r="AO3073" s="29">
        <v>235</v>
      </c>
      <c r="AP3073" s="29">
        <v>125</v>
      </c>
    </row>
    <row r="3074" spans="41:42" x14ac:dyDescent="0.35">
      <c r="AO3074" s="29">
        <v>235</v>
      </c>
      <c r="AP3074" s="29">
        <v>125</v>
      </c>
    </row>
    <row r="3075" spans="41:42" x14ac:dyDescent="0.35">
      <c r="AO3075" s="29">
        <v>235</v>
      </c>
      <c r="AP3075" s="29">
        <v>125</v>
      </c>
    </row>
    <row r="3076" spans="41:42" x14ac:dyDescent="0.35">
      <c r="AO3076" s="29">
        <v>235</v>
      </c>
      <c r="AP3076" s="29">
        <v>125</v>
      </c>
    </row>
    <row r="3077" spans="41:42" x14ac:dyDescent="0.35">
      <c r="AO3077" s="29">
        <v>235</v>
      </c>
      <c r="AP3077" s="29">
        <v>125</v>
      </c>
    </row>
    <row r="3078" spans="41:42" x14ac:dyDescent="0.35">
      <c r="AO3078" s="29">
        <v>235</v>
      </c>
      <c r="AP3078" s="29">
        <v>125</v>
      </c>
    </row>
    <row r="3079" spans="41:42" x14ac:dyDescent="0.35">
      <c r="AO3079" s="29">
        <v>235</v>
      </c>
      <c r="AP3079" s="29">
        <v>125</v>
      </c>
    </row>
    <row r="3080" spans="41:42" x14ac:dyDescent="0.35">
      <c r="AO3080" s="29">
        <v>235</v>
      </c>
      <c r="AP3080" s="29">
        <v>125</v>
      </c>
    </row>
    <row r="3081" spans="41:42" x14ac:dyDescent="0.35">
      <c r="AO3081" s="29">
        <v>235</v>
      </c>
      <c r="AP3081" s="29">
        <v>125</v>
      </c>
    </row>
    <row r="3082" spans="41:42" x14ac:dyDescent="0.35">
      <c r="AO3082" s="29">
        <v>235</v>
      </c>
      <c r="AP3082" s="29">
        <v>125</v>
      </c>
    </row>
    <row r="3083" spans="41:42" x14ac:dyDescent="0.35">
      <c r="AO3083" s="29">
        <v>235</v>
      </c>
      <c r="AP3083" s="29">
        <v>125</v>
      </c>
    </row>
    <row r="3084" spans="41:42" x14ac:dyDescent="0.35">
      <c r="AO3084" s="29">
        <v>235</v>
      </c>
      <c r="AP3084" s="29">
        <v>125</v>
      </c>
    </row>
    <row r="3085" spans="41:42" x14ac:dyDescent="0.35">
      <c r="AO3085" s="29">
        <v>235</v>
      </c>
      <c r="AP3085" s="29">
        <v>125</v>
      </c>
    </row>
    <row r="3086" spans="41:42" x14ac:dyDescent="0.35">
      <c r="AO3086" s="29">
        <v>235</v>
      </c>
      <c r="AP3086" s="29">
        <v>125</v>
      </c>
    </row>
    <row r="3087" spans="41:42" x14ac:dyDescent="0.35">
      <c r="AO3087" s="29">
        <v>235</v>
      </c>
      <c r="AP3087" s="29">
        <v>125</v>
      </c>
    </row>
    <row r="3088" spans="41:42" x14ac:dyDescent="0.35">
      <c r="AO3088" s="29">
        <v>235</v>
      </c>
      <c r="AP3088" s="29">
        <v>125</v>
      </c>
    </row>
    <row r="3089" spans="41:42" x14ac:dyDescent="0.35">
      <c r="AO3089" s="29">
        <v>235</v>
      </c>
      <c r="AP3089" s="29">
        <v>125</v>
      </c>
    </row>
    <row r="3090" spans="41:42" x14ac:dyDescent="0.35">
      <c r="AO3090" s="29">
        <v>235</v>
      </c>
      <c r="AP3090" s="29">
        <v>125</v>
      </c>
    </row>
    <row r="3091" spans="41:42" x14ac:dyDescent="0.35">
      <c r="AO3091" s="29">
        <v>235</v>
      </c>
      <c r="AP3091" s="29">
        <v>125</v>
      </c>
    </row>
    <row r="3092" spans="41:42" x14ac:dyDescent="0.35">
      <c r="AO3092" s="29">
        <v>235</v>
      </c>
      <c r="AP3092" s="29">
        <v>125</v>
      </c>
    </row>
    <row r="3093" spans="41:42" x14ac:dyDescent="0.35">
      <c r="AO3093" s="29">
        <v>235</v>
      </c>
      <c r="AP3093" s="29">
        <v>125</v>
      </c>
    </row>
    <row r="3094" spans="41:42" x14ac:dyDescent="0.35">
      <c r="AO3094" s="29">
        <v>235</v>
      </c>
      <c r="AP3094" s="29">
        <v>125</v>
      </c>
    </row>
    <row r="3095" spans="41:42" x14ac:dyDescent="0.35">
      <c r="AO3095" s="29">
        <v>235</v>
      </c>
      <c r="AP3095" s="29">
        <v>125</v>
      </c>
    </row>
    <row r="3096" spans="41:42" x14ac:dyDescent="0.35">
      <c r="AO3096" s="29">
        <v>235</v>
      </c>
      <c r="AP3096" s="29">
        <v>125</v>
      </c>
    </row>
    <row r="3097" spans="41:42" x14ac:dyDescent="0.35">
      <c r="AO3097" s="29">
        <v>235</v>
      </c>
      <c r="AP3097" s="29">
        <v>125</v>
      </c>
    </row>
    <row r="3098" spans="41:42" x14ac:dyDescent="0.35">
      <c r="AO3098" s="29">
        <v>235</v>
      </c>
      <c r="AP3098" s="29">
        <v>125</v>
      </c>
    </row>
    <row r="3099" spans="41:42" x14ac:dyDescent="0.35">
      <c r="AO3099" s="29">
        <v>235</v>
      </c>
      <c r="AP3099" s="29">
        <v>125</v>
      </c>
    </row>
    <row r="3100" spans="41:42" x14ac:dyDescent="0.35">
      <c r="AO3100" s="29">
        <v>235</v>
      </c>
      <c r="AP3100" s="29">
        <v>125</v>
      </c>
    </row>
    <row r="3101" spans="41:42" x14ac:dyDescent="0.35">
      <c r="AO3101" s="29">
        <v>235</v>
      </c>
      <c r="AP3101" s="29">
        <v>125</v>
      </c>
    </row>
    <row r="3102" spans="41:42" x14ac:dyDescent="0.35">
      <c r="AO3102" s="29">
        <v>235</v>
      </c>
      <c r="AP3102" s="29">
        <v>125</v>
      </c>
    </row>
    <row r="3103" spans="41:42" x14ac:dyDescent="0.35">
      <c r="AO3103" s="29">
        <v>235</v>
      </c>
      <c r="AP3103" s="29">
        <v>125</v>
      </c>
    </row>
    <row r="3104" spans="41:42" x14ac:dyDescent="0.35">
      <c r="AO3104" s="29">
        <v>235</v>
      </c>
      <c r="AP3104" s="29">
        <v>125</v>
      </c>
    </row>
    <row r="3105" spans="41:42" x14ac:dyDescent="0.35">
      <c r="AO3105" s="29">
        <v>235</v>
      </c>
      <c r="AP3105" s="29">
        <v>125</v>
      </c>
    </row>
    <row r="3106" spans="41:42" x14ac:dyDescent="0.35">
      <c r="AO3106" s="29">
        <v>235</v>
      </c>
      <c r="AP3106" s="29">
        <v>125</v>
      </c>
    </row>
    <row r="3107" spans="41:42" x14ac:dyDescent="0.35">
      <c r="AO3107" s="29">
        <v>235</v>
      </c>
      <c r="AP3107" s="29">
        <v>125</v>
      </c>
    </row>
    <row r="3108" spans="41:42" x14ac:dyDescent="0.35">
      <c r="AO3108" s="29">
        <v>235</v>
      </c>
      <c r="AP3108" s="29">
        <v>125</v>
      </c>
    </row>
    <row r="3109" spans="41:42" x14ac:dyDescent="0.35">
      <c r="AO3109" s="29">
        <v>235</v>
      </c>
      <c r="AP3109" s="29">
        <v>125</v>
      </c>
    </row>
    <row r="3110" spans="41:42" x14ac:dyDescent="0.35">
      <c r="AO3110" s="29">
        <v>235</v>
      </c>
      <c r="AP3110" s="29">
        <v>125</v>
      </c>
    </row>
    <row r="3111" spans="41:42" x14ac:dyDescent="0.35">
      <c r="AO3111" s="29">
        <v>235</v>
      </c>
      <c r="AP3111" s="29">
        <v>125</v>
      </c>
    </row>
    <row r="3112" spans="41:42" x14ac:dyDescent="0.35">
      <c r="AO3112" s="29">
        <v>235</v>
      </c>
      <c r="AP3112" s="29">
        <v>125</v>
      </c>
    </row>
    <row r="3113" spans="41:42" x14ac:dyDescent="0.35">
      <c r="AO3113" s="29">
        <v>235</v>
      </c>
      <c r="AP3113" s="29">
        <v>125</v>
      </c>
    </row>
    <row r="3114" spans="41:42" x14ac:dyDescent="0.35">
      <c r="AO3114" s="29">
        <v>235</v>
      </c>
      <c r="AP3114" s="29">
        <v>125</v>
      </c>
    </row>
    <row r="3115" spans="41:42" x14ac:dyDescent="0.35">
      <c r="AO3115" s="29">
        <v>235</v>
      </c>
      <c r="AP3115" s="29">
        <v>125</v>
      </c>
    </row>
    <row r="3116" spans="41:42" x14ac:dyDescent="0.35">
      <c r="AO3116" s="29">
        <v>235</v>
      </c>
      <c r="AP3116" s="29">
        <v>125</v>
      </c>
    </row>
    <row r="3117" spans="41:42" x14ac:dyDescent="0.35">
      <c r="AO3117" s="29">
        <v>235</v>
      </c>
      <c r="AP3117" s="29">
        <v>125</v>
      </c>
    </row>
    <row r="3118" spans="41:42" x14ac:dyDescent="0.35">
      <c r="AO3118" s="29">
        <v>235</v>
      </c>
      <c r="AP3118" s="29">
        <v>125</v>
      </c>
    </row>
    <row r="3119" spans="41:42" x14ac:dyDescent="0.35">
      <c r="AO3119" s="29">
        <v>235</v>
      </c>
      <c r="AP3119" s="29">
        <v>125</v>
      </c>
    </row>
    <row r="3120" spans="41:42" x14ac:dyDescent="0.35">
      <c r="AO3120" s="29">
        <v>235</v>
      </c>
      <c r="AP3120" s="29">
        <v>125</v>
      </c>
    </row>
    <row r="3121" spans="41:42" x14ac:dyDescent="0.35">
      <c r="AO3121" s="29">
        <v>235</v>
      </c>
      <c r="AP3121" s="29">
        <v>125</v>
      </c>
    </row>
    <row r="3122" spans="41:42" x14ac:dyDescent="0.35">
      <c r="AO3122" s="29">
        <v>235</v>
      </c>
      <c r="AP3122" s="29">
        <v>125</v>
      </c>
    </row>
    <row r="3123" spans="41:42" x14ac:dyDescent="0.35">
      <c r="AO3123" s="29">
        <v>235</v>
      </c>
      <c r="AP3123" s="29">
        <v>125</v>
      </c>
    </row>
    <row r="3124" spans="41:42" x14ac:dyDescent="0.35">
      <c r="AO3124" s="29">
        <v>235</v>
      </c>
      <c r="AP3124" s="29">
        <v>125</v>
      </c>
    </row>
    <row r="3125" spans="41:42" x14ac:dyDescent="0.35">
      <c r="AO3125" s="29">
        <v>235</v>
      </c>
      <c r="AP3125" s="29">
        <v>125</v>
      </c>
    </row>
    <row r="3126" spans="41:42" x14ac:dyDescent="0.35">
      <c r="AO3126" s="29">
        <v>235</v>
      </c>
      <c r="AP3126" s="29">
        <v>125</v>
      </c>
    </row>
    <row r="3127" spans="41:42" x14ac:dyDescent="0.35">
      <c r="AO3127" s="29">
        <v>235</v>
      </c>
      <c r="AP3127" s="29">
        <v>125</v>
      </c>
    </row>
    <row r="3128" spans="41:42" x14ac:dyDescent="0.35">
      <c r="AO3128" s="29">
        <v>235</v>
      </c>
      <c r="AP3128" s="29">
        <v>125</v>
      </c>
    </row>
    <row r="3129" spans="41:42" x14ac:dyDescent="0.35">
      <c r="AO3129" s="29">
        <v>235</v>
      </c>
      <c r="AP3129" s="29">
        <v>125</v>
      </c>
    </row>
    <row r="3130" spans="41:42" x14ac:dyDescent="0.35">
      <c r="AO3130" s="29">
        <v>235</v>
      </c>
      <c r="AP3130" s="29">
        <v>125</v>
      </c>
    </row>
    <row r="3131" spans="41:42" x14ac:dyDescent="0.35">
      <c r="AO3131" s="29">
        <v>235</v>
      </c>
      <c r="AP3131" s="29">
        <v>125</v>
      </c>
    </row>
    <row r="3132" spans="41:42" x14ac:dyDescent="0.35">
      <c r="AO3132" s="29">
        <v>235</v>
      </c>
      <c r="AP3132" s="29">
        <v>125</v>
      </c>
    </row>
    <row r="3133" spans="41:42" x14ac:dyDescent="0.35">
      <c r="AO3133" s="29">
        <v>235</v>
      </c>
      <c r="AP3133" s="29">
        <v>125</v>
      </c>
    </row>
    <row r="3134" spans="41:42" x14ac:dyDescent="0.35">
      <c r="AO3134" s="29">
        <v>235</v>
      </c>
      <c r="AP3134" s="29">
        <v>125</v>
      </c>
    </row>
    <row r="3135" spans="41:42" x14ac:dyDescent="0.35">
      <c r="AO3135" s="29">
        <v>235</v>
      </c>
      <c r="AP3135" s="29">
        <v>125</v>
      </c>
    </row>
    <row r="3136" spans="41:42" x14ac:dyDescent="0.35">
      <c r="AO3136" s="29">
        <v>235</v>
      </c>
      <c r="AP3136" s="29">
        <v>125</v>
      </c>
    </row>
    <row r="3137" spans="41:42" x14ac:dyDescent="0.35">
      <c r="AO3137" s="29">
        <v>235</v>
      </c>
      <c r="AP3137" s="29">
        <v>125</v>
      </c>
    </row>
    <row r="3138" spans="41:42" x14ac:dyDescent="0.35">
      <c r="AO3138" s="29">
        <v>235</v>
      </c>
      <c r="AP3138" s="29">
        <v>125</v>
      </c>
    </row>
    <row r="3139" spans="41:42" x14ac:dyDescent="0.35">
      <c r="AO3139" s="29">
        <v>235</v>
      </c>
      <c r="AP3139" s="29">
        <v>125</v>
      </c>
    </row>
    <row r="3140" spans="41:42" x14ac:dyDescent="0.35">
      <c r="AO3140" s="29">
        <v>235</v>
      </c>
      <c r="AP3140" s="29">
        <v>125</v>
      </c>
    </row>
    <row r="3141" spans="41:42" x14ac:dyDescent="0.35">
      <c r="AO3141" s="29">
        <v>235</v>
      </c>
      <c r="AP3141" s="29">
        <v>125</v>
      </c>
    </row>
    <row r="3142" spans="41:42" x14ac:dyDescent="0.35">
      <c r="AO3142" s="29">
        <v>235</v>
      </c>
      <c r="AP3142" s="29">
        <v>125</v>
      </c>
    </row>
    <row r="3143" spans="41:42" x14ac:dyDescent="0.35">
      <c r="AO3143" s="29">
        <v>235</v>
      </c>
      <c r="AP3143" s="29">
        <v>125</v>
      </c>
    </row>
    <row r="3144" spans="41:42" x14ac:dyDescent="0.35">
      <c r="AO3144" s="29">
        <v>235</v>
      </c>
      <c r="AP3144" s="29">
        <v>125</v>
      </c>
    </row>
    <row r="3145" spans="41:42" x14ac:dyDescent="0.35">
      <c r="AO3145" s="29">
        <v>235</v>
      </c>
      <c r="AP3145" s="29">
        <v>125</v>
      </c>
    </row>
    <row r="3146" spans="41:42" x14ac:dyDescent="0.35">
      <c r="AO3146" s="29">
        <v>235</v>
      </c>
      <c r="AP3146" s="29">
        <v>125</v>
      </c>
    </row>
    <row r="3147" spans="41:42" x14ac:dyDescent="0.35">
      <c r="AO3147" s="29">
        <v>235</v>
      </c>
      <c r="AP3147" s="29">
        <v>125</v>
      </c>
    </row>
    <row r="3148" spans="41:42" x14ac:dyDescent="0.35">
      <c r="AO3148" s="29">
        <v>235</v>
      </c>
      <c r="AP3148" s="29">
        <v>125</v>
      </c>
    </row>
    <row r="3149" spans="41:42" x14ac:dyDescent="0.35">
      <c r="AO3149" s="29">
        <v>235</v>
      </c>
      <c r="AP3149" s="29">
        <v>125</v>
      </c>
    </row>
    <row r="3150" spans="41:42" x14ac:dyDescent="0.35">
      <c r="AO3150" s="29">
        <v>235</v>
      </c>
      <c r="AP3150" s="29">
        <v>125</v>
      </c>
    </row>
    <row r="3151" spans="41:42" x14ac:dyDescent="0.35">
      <c r="AO3151" s="29">
        <v>235</v>
      </c>
      <c r="AP3151" s="29">
        <v>125</v>
      </c>
    </row>
    <row r="3152" spans="41:42" x14ac:dyDescent="0.35">
      <c r="AO3152" s="29">
        <v>235</v>
      </c>
      <c r="AP3152" s="29">
        <v>125</v>
      </c>
    </row>
    <row r="3153" spans="41:42" x14ac:dyDescent="0.35">
      <c r="AO3153" s="29">
        <v>235</v>
      </c>
      <c r="AP3153" s="29">
        <v>125</v>
      </c>
    </row>
    <row r="3154" spans="41:42" x14ac:dyDescent="0.35">
      <c r="AO3154" s="29">
        <v>235</v>
      </c>
      <c r="AP3154" s="29">
        <v>125</v>
      </c>
    </row>
    <row r="3155" spans="41:42" x14ac:dyDescent="0.35">
      <c r="AO3155" s="29">
        <v>235</v>
      </c>
      <c r="AP3155" s="29">
        <v>125</v>
      </c>
    </row>
    <row r="3156" spans="41:42" x14ac:dyDescent="0.35">
      <c r="AO3156" s="29">
        <v>235</v>
      </c>
      <c r="AP3156" s="29">
        <v>125</v>
      </c>
    </row>
    <row r="3157" spans="41:42" x14ac:dyDescent="0.35">
      <c r="AO3157" s="29">
        <v>235</v>
      </c>
      <c r="AP3157" s="29">
        <v>125</v>
      </c>
    </row>
    <row r="3158" spans="41:42" x14ac:dyDescent="0.35">
      <c r="AO3158" s="29">
        <v>235</v>
      </c>
      <c r="AP3158" s="29">
        <v>125</v>
      </c>
    </row>
    <row r="3159" spans="41:42" x14ac:dyDescent="0.35">
      <c r="AO3159" s="29">
        <v>235</v>
      </c>
      <c r="AP3159" s="29">
        <v>125</v>
      </c>
    </row>
    <row r="3160" spans="41:42" x14ac:dyDescent="0.35">
      <c r="AO3160" s="29">
        <v>235</v>
      </c>
      <c r="AP3160" s="29">
        <v>125</v>
      </c>
    </row>
    <row r="3161" spans="41:42" x14ac:dyDescent="0.35">
      <c r="AO3161" s="29">
        <v>235</v>
      </c>
      <c r="AP3161" s="29">
        <v>125</v>
      </c>
    </row>
    <row r="3162" spans="41:42" x14ac:dyDescent="0.35">
      <c r="AO3162" s="29">
        <v>235</v>
      </c>
      <c r="AP3162" s="29">
        <v>125</v>
      </c>
    </row>
    <row r="3163" spans="41:42" x14ac:dyDescent="0.35">
      <c r="AO3163" s="29">
        <v>235</v>
      </c>
      <c r="AP3163" s="29">
        <v>125</v>
      </c>
    </row>
    <row r="3164" spans="41:42" x14ac:dyDescent="0.35">
      <c r="AO3164" s="29">
        <v>235</v>
      </c>
      <c r="AP3164" s="29">
        <v>125</v>
      </c>
    </row>
    <row r="3165" spans="41:42" x14ac:dyDescent="0.35">
      <c r="AO3165" s="29">
        <v>235</v>
      </c>
      <c r="AP3165" s="29">
        <v>125</v>
      </c>
    </row>
    <row r="3166" spans="41:42" x14ac:dyDescent="0.35">
      <c r="AO3166" s="29">
        <v>235</v>
      </c>
      <c r="AP3166" s="29">
        <v>125</v>
      </c>
    </row>
    <row r="3167" spans="41:42" x14ac:dyDescent="0.35">
      <c r="AO3167" s="29">
        <v>235</v>
      </c>
      <c r="AP3167" s="29">
        <v>125</v>
      </c>
    </row>
    <row r="3168" spans="41:42" x14ac:dyDescent="0.35">
      <c r="AO3168" s="29">
        <v>235</v>
      </c>
      <c r="AP3168" s="29">
        <v>125</v>
      </c>
    </row>
    <row r="3169" spans="41:42" x14ac:dyDescent="0.35">
      <c r="AO3169" s="29">
        <v>235</v>
      </c>
      <c r="AP3169" s="29">
        <v>125</v>
      </c>
    </row>
    <row r="3170" spans="41:42" x14ac:dyDescent="0.35">
      <c r="AO3170" s="29">
        <v>235</v>
      </c>
      <c r="AP3170" s="29">
        <v>125</v>
      </c>
    </row>
    <row r="3171" spans="41:42" x14ac:dyDescent="0.35">
      <c r="AO3171" s="29">
        <v>235</v>
      </c>
      <c r="AP3171" s="29">
        <v>125</v>
      </c>
    </row>
    <row r="3172" spans="41:42" x14ac:dyDescent="0.35">
      <c r="AO3172" s="29">
        <v>235</v>
      </c>
      <c r="AP3172" s="29">
        <v>125</v>
      </c>
    </row>
    <row r="3173" spans="41:42" x14ac:dyDescent="0.35">
      <c r="AO3173" s="29">
        <v>235</v>
      </c>
      <c r="AP3173" s="29">
        <v>125</v>
      </c>
    </row>
    <row r="3174" spans="41:42" x14ac:dyDescent="0.35">
      <c r="AO3174" s="29">
        <v>235</v>
      </c>
      <c r="AP3174" s="29">
        <v>125</v>
      </c>
    </row>
    <row r="3175" spans="41:42" x14ac:dyDescent="0.35">
      <c r="AO3175" s="29">
        <v>235</v>
      </c>
      <c r="AP3175" s="29">
        <v>125</v>
      </c>
    </row>
    <row r="3176" spans="41:42" x14ac:dyDescent="0.35">
      <c r="AO3176" s="29">
        <v>235</v>
      </c>
      <c r="AP3176" s="29">
        <v>125</v>
      </c>
    </row>
    <row r="3177" spans="41:42" x14ac:dyDescent="0.35">
      <c r="AO3177" s="29">
        <v>235</v>
      </c>
      <c r="AP3177" s="29">
        <v>125</v>
      </c>
    </row>
    <row r="3178" spans="41:42" x14ac:dyDescent="0.35">
      <c r="AO3178" s="29">
        <v>235</v>
      </c>
      <c r="AP3178" s="29">
        <v>125</v>
      </c>
    </row>
    <row r="3179" spans="41:42" x14ac:dyDescent="0.35">
      <c r="AO3179" s="29">
        <v>235</v>
      </c>
      <c r="AP3179" s="29">
        <v>125</v>
      </c>
    </row>
    <row r="3180" spans="41:42" x14ac:dyDescent="0.35">
      <c r="AO3180" s="29">
        <v>235</v>
      </c>
      <c r="AP3180" s="29">
        <v>125</v>
      </c>
    </row>
    <row r="3181" spans="41:42" x14ac:dyDescent="0.35">
      <c r="AO3181" s="29">
        <v>235</v>
      </c>
      <c r="AP3181" s="29">
        <v>125</v>
      </c>
    </row>
    <row r="3182" spans="41:42" x14ac:dyDescent="0.35">
      <c r="AO3182" s="29">
        <v>235</v>
      </c>
      <c r="AP3182" s="29">
        <v>125</v>
      </c>
    </row>
    <row r="3183" spans="41:42" x14ac:dyDescent="0.35">
      <c r="AO3183" s="29">
        <v>235</v>
      </c>
      <c r="AP3183" s="29">
        <v>125</v>
      </c>
    </row>
    <row r="3184" spans="41:42" x14ac:dyDescent="0.35">
      <c r="AO3184" s="29">
        <v>235</v>
      </c>
      <c r="AP3184" s="29">
        <v>125</v>
      </c>
    </row>
    <row r="3185" spans="41:42" x14ac:dyDescent="0.35">
      <c r="AO3185" s="29">
        <v>235</v>
      </c>
      <c r="AP3185" s="29">
        <v>125</v>
      </c>
    </row>
    <row r="3186" spans="41:42" x14ac:dyDescent="0.35">
      <c r="AO3186" s="29">
        <v>235</v>
      </c>
      <c r="AP3186" s="29">
        <v>125</v>
      </c>
    </row>
    <row r="3187" spans="41:42" x14ac:dyDescent="0.35">
      <c r="AO3187" s="29">
        <v>235</v>
      </c>
      <c r="AP3187" s="29">
        <v>125</v>
      </c>
    </row>
    <row r="3188" spans="41:42" x14ac:dyDescent="0.35">
      <c r="AO3188" s="29">
        <v>235</v>
      </c>
      <c r="AP3188" s="29">
        <v>125</v>
      </c>
    </row>
    <row r="3189" spans="41:42" x14ac:dyDescent="0.35">
      <c r="AO3189" s="29">
        <v>235</v>
      </c>
      <c r="AP3189" s="29">
        <v>125</v>
      </c>
    </row>
    <row r="3190" spans="41:42" x14ac:dyDescent="0.35">
      <c r="AO3190" s="29">
        <v>235</v>
      </c>
      <c r="AP3190" s="29">
        <v>125</v>
      </c>
    </row>
    <row r="3191" spans="41:42" x14ac:dyDescent="0.35">
      <c r="AO3191" s="29">
        <v>235</v>
      </c>
      <c r="AP3191" s="29">
        <v>125</v>
      </c>
    </row>
    <row r="3192" spans="41:42" x14ac:dyDescent="0.35">
      <c r="AO3192" s="29">
        <v>235</v>
      </c>
      <c r="AP3192" s="29">
        <v>125</v>
      </c>
    </row>
    <row r="3193" spans="41:42" x14ac:dyDescent="0.35">
      <c r="AO3193" s="29">
        <v>235</v>
      </c>
      <c r="AP3193" s="29">
        <v>125</v>
      </c>
    </row>
    <row r="3194" spans="41:42" x14ac:dyDescent="0.35">
      <c r="AO3194" s="29">
        <v>235</v>
      </c>
      <c r="AP3194" s="29">
        <v>125</v>
      </c>
    </row>
    <row r="3195" spans="41:42" x14ac:dyDescent="0.35">
      <c r="AO3195" s="29">
        <v>235</v>
      </c>
      <c r="AP3195" s="29">
        <v>125</v>
      </c>
    </row>
    <row r="3196" spans="41:42" x14ac:dyDescent="0.35">
      <c r="AO3196" s="29">
        <v>235</v>
      </c>
      <c r="AP3196" s="29">
        <v>125</v>
      </c>
    </row>
    <row r="3197" spans="41:42" x14ac:dyDescent="0.35">
      <c r="AO3197" s="29">
        <v>235</v>
      </c>
      <c r="AP3197" s="29">
        <v>125</v>
      </c>
    </row>
    <row r="3198" spans="41:42" x14ac:dyDescent="0.35">
      <c r="AO3198" s="29">
        <v>235</v>
      </c>
      <c r="AP3198" s="29">
        <v>125</v>
      </c>
    </row>
    <row r="3199" spans="41:42" x14ac:dyDescent="0.35">
      <c r="AO3199" s="29">
        <v>235</v>
      </c>
      <c r="AP3199" s="29">
        <v>125</v>
      </c>
    </row>
    <row r="3200" spans="41:42" x14ac:dyDescent="0.35">
      <c r="AO3200" s="29">
        <v>235</v>
      </c>
      <c r="AP3200" s="29">
        <v>125</v>
      </c>
    </row>
    <row r="3201" spans="41:42" x14ac:dyDescent="0.35">
      <c r="AO3201" s="29">
        <v>235</v>
      </c>
      <c r="AP3201" s="29">
        <v>125</v>
      </c>
    </row>
    <row r="3202" spans="41:42" x14ac:dyDescent="0.35">
      <c r="AO3202" s="29">
        <v>235</v>
      </c>
      <c r="AP3202" s="29">
        <v>125</v>
      </c>
    </row>
    <row r="3203" spans="41:42" x14ac:dyDescent="0.35">
      <c r="AO3203" s="29">
        <v>235</v>
      </c>
      <c r="AP3203" s="29">
        <v>125</v>
      </c>
    </row>
    <row r="3204" spans="41:42" x14ac:dyDescent="0.35">
      <c r="AO3204" s="29">
        <v>235</v>
      </c>
      <c r="AP3204" s="29">
        <v>125</v>
      </c>
    </row>
    <row r="3205" spans="41:42" x14ac:dyDescent="0.35">
      <c r="AO3205" s="29">
        <v>235</v>
      </c>
      <c r="AP3205" s="29">
        <v>125</v>
      </c>
    </row>
    <row r="3206" spans="41:42" x14ac:dyDescent="0.35">
      <c r="AO3206" s="29">
        <v>235</v>
      </c>
      <c r="AP3206" s="29">
        <v>125</v>
      </c>
    </row>
    <row r="3207" spans="41:42" x14ac:dyDescent="0.35">
      <c r="AO3207" s="29">
        <v>235</v>
      </c>
      <c r="AP3207" s="29">
        <v>125</v>
      </c>
    </row>
    <row r="3208" spans="41:42" x14ac:dyDescent="0.35">
      <c r="AO3208" s="29">
        <v>235</v>
      </c>
      <c r="AP3208" s="29">
        <v>125</v>
      </c>
    </row>
    <row r="3209" spans="41:42" x14ac:dyDescent="0.35">
      <c r="AO3209" s="29">
        <v>235</v>
      </c>
      <c r="AP3209" s="29">
        <v>125</v>
      </c>
    </row>
    <row r="3210" spans="41:42" x14ac:dyDescent="0.35">
      <c r="AO3210" s="29">
        <v>235</v>
      </c>
      <c r="AP3210" s="29">
        <v>125</v>
      </c>
    </row>
    <row r="3211" spans="41:42" x14ac:dyDescent="0.35">
      <c r="AO3211" s="29">
        <v>235</v>
      </c>
      <c r="AP3211" s="29">
        <v>125</v>
      </c>
    </row>
    <row r="3212" spans="41:42" x14ac:dyDescent="0.35">
      <c r="AO3212" s="29">
        <v>235</v>
      </c>
      <c r="AP3212" s="29">
        <v>125</v>
      </c>
    </row>
    <row r="3213" spans="41:42" x14ac:dyDescent="0.35">
      <c r="AO3213" s="29">
        <v>235</v>
      </c>
      <c r="AP3213" s="29">
        <v>125</v>
      </c>
    </row>
    <row r="3214" spans="41:42" x14ac:dyDescent="0.35">
      <c r="AO3214" s="29">
        <v>235</v>
      </c>
      <c r="AP3214" s="29">
        <v>125</v>
      </c>
    </row>
    <row r="3215" spans="41:42" x14ac:dyDescent="0.35">
      <c r="AO3215" s="29">
        <v>235</v>
      </c>
      <c r="AP3215" s="29">
        <v>125</v>
      </c>
    </row>
    <row r="3216" spans="41:42" x14ac:dyDescent="0.35">
      <c r="AO3216" s="29">
        <v>235</v>
      </c>
      <c r="AP3216" s="29">
        <v>125</v>
      </c>
    </row>
    <row r="3217" spans="41:42" x14ac:dyDescent="0.35">
      <c r="AO3217" s="29">
        <v>235</v>
      </c>
      <c r="AP3217" s="29">
        <v>125</v>
      </c>
    </row>
    <row r="3218" spans="41:42" x14ac:dyDescent="0.35">
      <c r="AO3218" s="29">
        <v>235</v>
      </c>
      <c r="AP3218" s="29">
        <v>125</v>
      </c>
    </row>
    <row r="3219" spans="41:42" x14ac:dyDescent="0.35">
      <c r="AO3219" s="29">
        <v>235</v>
      </c>
      <c r="AP3219" s="29">
        <v>125</v>
      </c>
    </row>
    <row r="3220" spans="41:42" x14ac:dyDescent="0.35">
      <c r="AO3220" s="29">
        <v>235</v>
      </c>
      <c r="AP3220" s="29">
        <v>125</v>
      </c>
    </row>
    <row r="3221" spans="41:42" x14ac:dyDescent="0.35">
      <c r="AO3221" s="29">
        <v>235</v>
      </c>
      <c r="AP3221" s="29">
        <v>125</v>
      </c>
    </row>
    <row r="3222" spans="41:42" x14ac:dyDescent="0.35">
      <c r="AO3222" s="29">
        <v>235</v>
      </c>
      <c r="AP3222" s="29">
        <v>125</v>
      </c>
    </row>
    <row r="3223" spans="41:42" x14ac:dyDescent="0.35">
      <c r="AO3223" s="29">
        <v>235</v>
      </c>
      <c r="AP3223" s="29">
        <v>125</v>
      </c>
    </row>
    <row r="3224" spans="41:42" x14ac:dyDescent="0.35">
      <c r="AO3224" s="29">
        <v>235</v>
      </c>
      <c r="AP3224" s="29">
        <v>125</v>
      </c>
    </row>
    <row r="3225" spans="41:42" x14ac:dyDescent="0.35">
      <c r="AO3225" s="29">
        <v>235</v>
      </c>
      <c r="AP3225" s="29">
        <v>125</v>
      </c>
    </row>
    <row r="3226" spans="41:42" x14ac:dyDescent="0.35">
      <c r="AO3226" s="29">
        <v>235</v>
      </c>
      <c r="AP3226" s="29">
        <v>125</v>
      </c>
    </row>
    <row r="3227" spans="41:42" x14ac:dyDescent="0.35">
      <c r="AO3227" s="29">
        <v>235</v>
      </c>
      <c r="AP3227" s="29">
        <v>125</v>
      </c>
    </row>
    <row r="3228" spans="41:42" x14ac:dyDescent="0.35">
      <c r="AO3228" s="29">
        <v>235</v>
      </c>
      <c r="AP3228" s="29">
        <v>125</v>
      </c>
    </row>
    <row r="3229" spans="41:42" x14ac:dyDescent="0.35">
      <c r="AO3229" s="29">
        <v>235</v>
      </c>
      <c r="AP3229" s="29">
        <v>125</v>
      </c>
    </row>
    <row r="3230" spans="41:42" x14ac:dyDescent="0.35">
      <c r="AO3230" s="29">
        <v>235</v>
      </c>
      <c r="AP3230" s="29">
        <v>125</v>
      </c>
    </row>
    <row r="3231" spans="41:42" x14ac:dyDescent="0.35">
      <c r="AO3231" s="29">
        <v>235</v>
      </c>
      <c r="AP3231" s="29">
        <v>125</v>
      </c>
    </row>
    <row r="3232" spans="41:42" x14ac:dyDescent="0.35">
      <c r="AO3232" s="29">
        <v>235</v>
      </c>
      <c r="AP3232" s="29">
        <v>125</v>
      </c>
    </row>
    <row r="3233" spans="41:42" x14ac:dyDescent="0.35">
      <c r="AO3233" s="29">
        <v>235</v>
      </c>
      <c r="AP3233" s="29">
        <v>125</v>
      </c>
    </row>
    <row r="3234" spans="41:42" x14ac:dyDescent="0.35">
      <c r="AO3234" s="29">
        <v>235</v>
      </c>
      <c r="AP3234" s="29">
        <v>125</v>
      </c>
    </row>
    <row r="3235" spans="41:42" x14ac:dyDescent="0.35">
      <c r="AO3235" s="29">
        <v>235</v>
      </c>
      <c r="AP3235" s="29">
        <v>125</v>
      </c>
    </row>
    <row r="3236" spans="41:42" x14ac:dyDescent="0.35">
      <c r="AO3236" s="29">
        <v>235</v>
      </c>
      <c r="AP3236" s="29">
        <v>125</v>
      </c>
    </row>
    <row r="3237" spans="41:42" x14ac:dyDescent="0.35">
      <c r="AO3237" s="29">
        <v>235</v>
      </c>
      <c r="AP3237" s="29">
        <v>125</v>
      </c>
    </row>
    <row r="3238" spans="41:42" x14ac:dyDescent="0.35">
      <c r="AO3238" s="29">
        <v>235</v>
      </c>
      <c r="AP3238" s="29">
        <v>125</v>
      </c>
    </row>
    <row r="3239" spans="41:42" x14ac:dyDescent="0.35">
      <c r="AO3239" s="29">
        <v>235</v>
      </c>
      <c r="AP3239" s="29">
        <v>125</v>
      </c>
    </row>
    <row r="3240" spans="41:42" x14ac:dyDescent="0.35">
      <c r="AO3240" s="29">
        <v>235</v>
      </c>
      <c r="AP3240" s="29">
        <v>125</v>
      </c>
    </row>
    <row r="3241" spans="41:42" x14ac:dyDescent="0.35">
      <c r="AO3241" s="29">
        <v>235</v>
      </c>
      <c r="AP3241" s="29">
        <v>125</v>
      </c>
    </row>
    <row r="3242" spans="41:42" x14ac:dyDescent="0.35">
      <c r="AO3242" s="29">
        <v>235</v>
      </c>
      <c r="AP3242" s="29">
        <v>125</v>
      </c>
    </row>
    <row r="3243" spans="41:42" x14ac:dyDescent="0.35">
      <c r="AO3243" s="29">
        <v>235</v>
      </c>
      <c r="AP3243" s="29">
        <v>125</v>
      </c>
    </row>
    <row r="3244" spans="41:42" x14ac:dyDescent="0.35">
      <c r="AO3244" s="29">
        <v>235</v>
      </c>
      <c r="AP3244" s="29">
        <v>125</v>
      </c>
    </row>
    <row r="3245" spans="41:42" x14ac:dyDescent="0.35">
      <c r="AO3245" s="29">
        <v>235</v>
      </c>
      <c r="AP3245" s="29">
        <v>125</v>
      </c>
    </row>
    <row r="3246" spans="41:42" x14ac:dyDescent="0.35">
      <c r="AO3246" s="29">
        <v>235</v>
      </c>
      <c r="AP3246" s="29">
        <v>125</v>
      </c>
    </row>
    <row r="3247" spans="41:42" x14ac:dyDescent="0.35">
      <c r="AO3247" s="29">
        <v>235</v>
      </c>
      <c r="AP3247" s="29">
        <v>125</v>
      </c>
    </row>
    <row r="3248" spans="41:42" x14ac:dyDescent="0.35">
      <c r="AO3248" s="29">
        <v>235</v>
      </c>
      <c r="AP3248" s="29">
        <v>125</v>
      </c>
    </row>
    <row r="3249" spans="41:42" x14ac:dyDescent="0.35">
      <c r="AO3249" s="29">
        <v>235</v>
      </c>
      <c r="AP3249" s="29">
        <v>125</v>
      </c>
    </row>
    <row r="3250" spans="41:42" x14ac:dyDescent="0.35">
      <c r="AO3250" s="29">
        <v>235</v>
      </c>
      <c r="AP3250" s="29">
        <v>125</v>
      </c>
    </row>
    <row r="3251" spans="41:42" x14ac:dyDescent="0.35">
      <c r="AO3251" s="29">
        <v>235</v>
      </c>
      <c r="AP3251" s="29">
        <v>125</v>
      </c>
    </row>
    <row r="3252" spans="41:42" x14ac:dyDescent="0.35">
      <c r="AO3252" s="29">
        <v>235</v>
      </c>
      <c r="AP3252" s="29">
        <v>125</v>
      </c>
    </row>
    <row r="3253" spans="41:42" x14ac:dyDescent="0.35">
      <c r="AO3253" s="29">
        <v>235</v>
      </c>
      <c r="AP3253" s="29">
        <v>125</v>
      </c>
    </row>
    <row r="3254" spans="41:42" x14ac:dyDescent="0.35">
      <c r="AO3254" s="29">
        <v>235</v>
      </c>
      <c r="AP3254" s="29">
        <v>125</v>
      </c>
    </row>
    <row r="3255" spans="41:42" x14ac:dyDescent="0.35">
      <c r="AO3255" s="29">
        <v>235</v>
      </c>
      <c r="AP3255" s="29">
        <v>125</v>
      </c>
    </row>
    <row r="3256" spans="41:42" x14ac:dyDescent="0.35">
      <c r="AO3256" s="29">
        <v>235</v>
      </c>
      <c r="AP3256" s="29">
        <v>125</v>
      </c>
    </row>
    <row r="3257" spans="41:42" x14ac:dyDescent="0.35">
      <c r="AO3257" s="29">
        <v>235</v>
      </c>
      <c r="AP3257" s="29">
        <v>125</v>
      </c>
    </row>
    <row r="3258" spans="41:42" x14ac:dyDescent="0.35">
      <c r="AO3258" s="29">
        <v>235</v>
      </c>
      <c r="AP3258" s="29">
        <v>125</v>
      </c>
    </row>
    <row r="3259" spans="41:42" x14ac:dyDescent="0.35">
      <c r="AO3259" s="29">
        <v>235</v>
      </c>
      <c r="AP3259" s="29">
        <v>125</v>
      </c>
    </row>
    <row r="3260" spans="41:42" x14ac:dyDescent="0.35">
      <c r="AO3260" s="29">
        <v>235</v>
      </c>
      <c r="AP3260" s="29">
        <v>125</v>
      </c>
    </row>
    <row r="3261" spans="41:42" x14ac:dyDescent="0.35">
      <c r="AO3261" s="29">
        <v>235</v>
      </c>
      <c r="AP3261" s="29">
        <v>125</v>
      </c>
    </row>
    <row r="3262" spans="41:42" x14ac:dyDescent="0.35">
      <c r="AO3262" s="29">
        <v>235</v>
      </c>
      <c r="AP3262" s="29">
        <v>125</v>
      </c>
    </row>
    <row r="3263" spans="41:42" x14ac:dyDescent="0.35">
      <c r="AO3263" s="29">
        <v>235</v>
      </c>
      <c r="AP3263" s="29">
        <v>125</v>
      </c>
    </row>
    <row r="3264" spans="41:42" x14ac:dyDescent="0.35">
      <c r="AO3264" s="29">
        <v>235</v>
      </c>
      <c r="AP3264" s="29">
        <v>125</v>
      </c>
    </row>
    <row r="3265" spans="41:42" x14ac:dyDescent="0.35">
      <c r="AO3265" s="29">
        <v>235</v>
      </c>
      <c r="AP3265" s="29">
        <v>125</v>
      </c>
    </row>
    <row r="3266" spans="41:42" x14ac:dyDescent="0.35">
      <c r="AO3266" s="29">
        <v>235</v>
      </c>
      <c r="AP3266" s="29">
        <v>125</v>
      </c>
    </row>
    <row r="3267" spans="41:42" x14ac:dyDescent="0.35">
      <c r="AO3267" s="29">
        <v>235</v>
      </c>
      <c r="AP3267" s="29">
        <v>125</v>
      </c>
    </row>
    <row r="3268" spans="41:42" x14ac:dyDescent="0.35">
      <c r="AO3268" s="29">
        <v>235</v>
      </c>
      <c r="AP3268" s="29">
        <v>125</v>
      </c>
    </row>
    <row r="3269" spans="41:42" x14ac:dyDescent="0.35">
      <c r="AO3269" s="29">
        <v>235</v>
      </c>
      <c r="AP3269" s="29">
        <v>125</v>
      </c>
    </row>
    <row r="3270" spans="41:42" x14ac:dyDescent="0.35">
      <c r="AO3270" s="29">
        <v>235</v>
      </c>
      <c r="AP3270" s="29">
        <v>125</v>
      </c>
    </row>
    <row r="3271" spans="41:42" x14ac:dyDescent="0.35">
      <c r="AO3271" s="29">
        <v>235</v>
      </c>
      <c r="AP3271" s="29">
        <v>125</v>
      </c>
    </row>
    <row r="3272" spans="41:42" x14ac:dyDescent="0.35">
      <c r="AO3272" s="29">
        <v>235</v>
      </c>
      <c r="AP3272" s="29">
        <v>125</v>
      </c>
    </row>
    <row r="3273" spans="41:42" x14ac:dyDescent="0.35">
      <c r="AO3273" s="29">
        <v>235</v>
      </c>
      <c r="AP3273" s="29">
        <v>125</v>
      </c>
    </row>
    <row r="3274" spans="41:42" x14ac:dyDescent="0.35">
      <c r="AO3274" s="29">
        <v>235</v>
      </c>
      <c r="AP3274" s="29">
        <v>125</v>
      </c>
    </row>
    <row r="3275" spans="41:42" x14ac:dyDescent="0.35">
      <c r="AO3275" s="29">
        <v>235</v>
      </c>
      <c r="AP3275" s="29">
        <v>125</v>
      </c>
    </row>
    <row r="3276" spans="41:42" x14ac:dyDescent="0.35">
      <c r="AO3276" s="29">
        <v>235</v>
      </c>
      <c r="AP3276" s="29">
        <v>125</v>
      </c>
    </row>
    <row r="3277" spans="41:42" x14ac:dyDescent="0.35">
      <c r="AO3277" s="29">
        <v>235</v>
      </c>
      <c r="AP3277" s="29">
        <v>125</v>
      </c>
    </row>
    <row r="3278" spans="41:42" x14ac:dyDescent="0.35">
      <c r="AO3278" s="29">
        <v>235</v>
      </c>
      <c r="AP3278" s="29">
        <v>125</v>
      </c>
    </row>
    <row r="3279" spans="41:42" x14ac:dyDescent="0.35">
      <c r="AO3279" s="29">
        <v>235</v>
      </c>
      <c r="AP3279" s="29">
        <v>125</v>
      </c>
    </row>
    <row r="3280" spans="41:42" x14ac:dyDescent="0.35">
      <c r="AO3280" s="29">
        <v>235</v>
      </c>
      <c r="AP3280" s="29">
        <v>125</v>
      </c>
    </row>
    <row r="3281" spans="41:42" x14ac:dyDescent="0.35">
      <c r="AO3281" s="29">
        <v>235</v>
      </c>
      <c r="AP3281" s="29">
        <v>125</v>
      </c>
    </row>
    <row r="3282" spans="41:42" x14ac:dyDescent="0.35">
      <c r="AO3282" s="29">
        <v>235</v>
      </c>
      <c r="AP3282" s="29">
        <v>125</v>
      </c>
    </row>
    <row r="3283" spans="41:42" x14ac:dyDescent="0.35">
      <c r="AO3283" s="29">
        <v>235</v>
      </c>
      <c r="AP3283" s="29">
        <v>125</v>
      </c>
    </row>
    <row r="3284" spans="41:42" x14ac:dyDescent="0.35">
      <c r="AO3284" s="29">
        <v>235</v>
      </c>
      <c r="AP3284" s="29">
        <v>125</v>
      </c>
    </row>
    <row r="3285" spans="41:42" x14ac:dyDescent="0.35">
      <c r="AO3285" s="29">
        <v>235</v>
      </c>
      <c r="AP3285" s="29">
        <v>125</v>
      </c>
    </row>
    <row r="3286" spans="41:42" x14ac:dyDescent="0.35">
      <c r="AO3286" s="29">
        <v>235</v>
      </c>
      <c r="AP3286" s="29">
        <v>125</v>
      </c>
    </row>
    <row r="3287" spans="41:42" x14ac:dyDescent="0.35">
      <c r="AO3287" s="29">
        <v>235</v>
      </c>
      <c r="AP3287" s="29">
        <v>125</v>
      </c>
    </row>
    <row r="3288" spans="41:42" x14ac:dyDescent="0.35">
      <c r="AO3288" s="29">
        <v>235</v>
      </c>
      <c r="AP3288" s="29">
        <v>125</v>
      </c>
    </row>
    <row r="3289" spans="41:42" x14ac:dyDescent="0.35">
      <c r="AO3289" s="29">
        <v>235</v>
      </c>
      <c r="AP3289" s="29">
        <v>125</v>
      </c>
    </row>
    <row r="3290" spans="41:42" x14ac:dyDescent="0.35">
      <c r="AO3290" s="29">
        <v>235</v>
      </c>
      <c r="AP3290" s="29">
        <v>125</v>
      </c>
    </row>
    <row r="3291" spans="41:42" x14ac:dyDescent="0.35">
      <c r="AO3291" s="29">
        <v>235</v>
      </c>
      <c r="AP3291" s="29">
        <v>125</v>
      </c>
    </row>
    <row r="3292" spans="41:42" x14ac:dyDescent="0.35">
      <c r="AO3292" s="29">
        <v>235</v>
      </c>
      <c r="AP3292" s="29">
        <v>125</v>
      </c>
    </row>
    <row r="3293" spans="41:42" x14ac:dyDescent="0.35">
      <c r="AO3293" s="29">
        <v>235</v>
      </c>
      <c r="AP3293" s="29">
        <v>125</v>
      </c>
    </row>
    <row r="3294" spans="41:42" x14ac:dyDescent="0.35">
      <c r="AO3294" s="29">
        <v>235</v>
      </c>
      <c r="AP3294" s="29">
        <v>125</v>
      </c>
    </row>
    <row r="3295" spans="41:42" x14ac:dyDescent="0.35">
      <c r="AO3295" s="29">
        <v>235</v>
      </c>
      <c r="AP3295" s="29">
        <v>125</v>
      </c>
    </row>
    <row r="3296" spans="41:42" x14ac:dyDescent="0.35">
      <c r="AO3296" s="29">
        <v>235</v>
      </c>
      <c r="AP3296" s="29">
        <v>125</v>
      </c>
    </row>
    <row r="3297" spans="41:42" x14ac:dyDescent="0.35">
      <c r="AO3297" s="29">
        <v>235</v>
      </c>
      <c r="AP3297" s="29">
        <v>125</v>
      </c>
    </row>
    <row r="3298" spans="41:42" x14ac:dyDescent="0.35">
      <c r="AO3298" s="29">
        <v>235</v>
      </c>
      <c r="AP3298" s="29">
        <v>125</v>
      </c>
    </row>
    <row r="3299" spans="41:42" x14ac:dyDescent="0.35">
      <c r="AO3299" s="29">
        <v>235</v>
      </c>
      <c r="AP3299" s="29">
        <v>125</v>
      </c>
    </row>
    <row r="3300" spans="41:42" x14ac:dyDescent="0.35">
      <c r="AO3300" s="29">
        <v>235</v>
      </c>
      <c r="AP3300" s="29">
        <v>125</v>
      </c>
    </row>
    <row r="3301" spans="41:42" x14ac:dyDescent="0.35">
      <c r="AO3301" s="29">
        <v>235</v>
      </c>
      <c r="AP3301" s="29">
        <v>125</v>
      </c>
    </row>
    <row r="3302" spans="41:42" x14ac:dyDescent="0.35">
      <c r="AO3302" s="29">
        <v>235</v>
      </c>
      <c r="AP3302" s="29">
        <v>125</v>
      </c>
    </row>
    <row r="3303" spans="41:42" x14ac:dyDescent="0.35">
      <c r="AO3303" s="29">
        <v>235</v>
      </c>
      <c r="AP3303" s="29">
        <v>125</v>
      </c>
    </row>
    <row r="3304" spans="41:42" x14ac:dyDescent="0.35">
      <c r="AO3304" s="29">
        <v>235</v>
      </c>
      <c r="AP3304" s="29">
        <v>125</v>
      </c>
    </row>
    <row r="3305" spans="41:42" x14ac:dyDescent="0.35">
      <c r="AO3305" s="29">
        <v>235</v>
      </c>
      <c r="AP3305" s="29">
        <v>125</v>
      </c>
    </row>
    <row r="3306" spans="41:42" x14ac:dyDescent="0.35">
      <c r="AO3306" s="29">
        <v>235</v>
      </c>
      <c r="AP3306" s="29">
        <v>125</v>
      </c>
    </row>
    <row r="3307" spans="41:42" x14ac:dyDescent="0.35">
      <c r="AO3307" s="29">
        <v>235</v>
      </c>
      <c r="AP3307" s="29">
        <v>125</v>
      </c>
    </row>
    <row r="3308" spans="41:42" x14ac:dyDescent="0.35">
      <c r="AO3308" s="29">
        <v>235</v>
      </c>
      <c r="AP3308" s="29">
        <v>125</v>
      </c>
    </row>
    <row r="3309" spans="41:42" x14ac:dyDescent="0.35">
      <c r="AO3309" s="29">
        <v>235</v>
      </c>
      <c r="AP3309" s="29">
        <v>125</v>
      </c>
    </row>
    <row r="3310" spans="41:42" x14ac:dyDescent="0.35">
      <c r="AO3310" s="29">
        <v>235</v>
      </c>
      <c r="AP3310" s="29">
        <v>125</v>
      </c>
    </row>
    <row r="3311" spans="41:42" x14ac:dyDescent="0.35">
      <c r="AO3311" s="29">
        <v>235</v>
      </c>
      <c r="AP3311" s="29">
        <v>125</v>
      </c>
    </row>
    <row r="3312" spans="41:42" x14ac:dyDescent="0.35">
      <c r="AO3312" s="29">
        <v>235</v>
      </c>
      <c r="AP3312" s="29">
        <v>125</v>
      </c>
    </row>
    <row r="3313" spans="41:42" x14ac:dyDescent="0.35">
      <c r="AO3313" s="29">
        <v>235</v>
      </c>
      <c r="AP3313" s="29">
        <v>125</v>
      </c>
    </row>
    <row r="3314" spans="41:42" x14ac:dyDescent="0.35">
      <c r="AO3314" s="29">
        <v>235</v>
      </c>
      <c r="AP3314" s="29">
        <v>125</v>
      </c>
    </row>
    <row r="3315" spans="41:42" x14ac:dyDescent="0.35">
      <c r="AO3315" s="29">
        <v>235</v>
      </c>
      <c r="AP3315" s="29">
        <v>125</v>
      </c>
    </row>
    <row r="3316" spans="41:42" x14ac:dyDescent="0.35">
      <c r="AO3316" s="29">
        <v>235</v>
      </c>
      <c r="AP3316" s="29">
        <v>125</v>
      </c>
    </row>
    <row r="3317" spans="41:42" x14ac:dyDescent="0.35">
      <c r="AO3317" s="29">
        <v>235</v>
      </c>
      <c r="AP3317" s="29">
        <v>125</v>
      </c>
    </row>
    <row r="3318" spans="41:42" x14ac:dyDescent="0.35">
      <c r="AO3318" s="29">
        <v>235</v>
      </c>
      <c r="AP3318" s="29">
        <v>125</v>
      </c>
    </row>
    <row r="3319" spans="41:42" x14ac:dyDescent="0.35">
      <c r="AO3319" s="29">
        <v>235</v>
      </c>
      <c r="AP3319" s="29">
        <v>125</v>
      </c>
    </row>
    <row r="3320" spans="41:42" x14ac:dyDescent="0.35">
      <c r="AO3320" s="29">
        <v>235</v>
      </c>
      <c r="AP3320" s="29">
        <v>125</v>
      </c>
    </row>
    <row r="3321" spans="41:42" x14ac:dyDescent="0.35">
      <c r="AO3321" s="29">
        <v>235</v>
      </c>
      <c r="AP3321" s="29">
        <v>125</v>
      </c>
    </row>
    <row r="3322" spans="41:42" x14ac:dyDescent="0.35">
      <c r="AO3322" s="29">
        <v>235</v>
      </c>
      <c r="AP3322" s="29">
        <v>125</v>
      </c>
    </row>
    <row r="3323" spans="41:42" x14ac:dyDescent="0.35">
      <c r="AO3323" s="29">
        <v>235</v>
      </c>
      <c r="AP3323" s="29">
        <v>125</v>
      </c>
    </row>
    <row r="3324" spans="41:42" x14ac:dyDescent="0.35">
      <c r="AO3324" s="29">
        <v>235</v>
      </c>
      <c r="AP3324" s="29">
        <v>125</v>
      </c>
    </row>
    <row r="3325" spans="41:42" x14ac:dyDescent="0.35">
      <c r="AO3325" s="29">
        <v>235</v>
      </c>
      <c r="AP3325" s="29">
        <v>125</v>
      </c>
    </row>
    <row r="3326" spans="41:42" x14ac:dyDescent="0.35">
      <c r="AO3326" s="29">
        <v>235</v>
      </c>
      <c r="AP3326" s="29">
        <v>125</v>
      </c>
    </row>
    <row r="3327" spans="41:42" x14ac:dyDescent="0.35">
      <c r="AO3327" s="29">
        <v>235</v>
      </c>
      <c r="AP3327" s="29">
        <v>125</v>
      </c>
    </row>
    <row r="3328" spans="41:42" x14ac:dyDescent="0.35">
      <c r="AO3328" s="29">
        <v>235</v>
      </c>
      <c r="AP3328" s="29">
        <v>125</v>
      </c>
    </row>
    <row r="3329" spans="41:42" x14ac:dyDescent="0.35">
      <c r="AO3329" s="29">
        <v>235</v>
      </c>
      <c r="AP3329" s="29">
        <v>125</v>
      </c>
    </row>
    <row r="3330" spans="41:42" x14ac:dyDescent="0.35">
      <c r="AO3330" s="29">
        <v>235</v>
      </c>
      <c r="AP3330" s="29">
        <v>125</v>
      </c>
    </row>
    <row r="3331" spans="41:42" x14ac:dyDescent="0.35">
      <c r="AO3331" s="29">
        <v>235</v>
      </c>
      <c r="AP3331" s="29">
        <v>125</v>
      </c>
    </row>
    <row r="3332" spans="41:42" x14ac:dyDescent="0.35">
      <c r="AO3332" s="29">
        <v>235</v>
      </c>
      <c r="AP3332" s="29">
        <v>125</v>
      </c>
    </row>
    <row r="3333" spans="41:42" x14ac:dyDescent="0.35">
      <c r="AO3333" s="29">
        <v>235</v>
      </c>
      <c r="AP3333" s="29">
        <v>125</v>
      </c>
    </row>
    <row r="3334" spans="41:42" x14ac:dyDescent="0.35">
      <c r="AO3334" s="29">
        <v>235</v>
      </c>
      <c r="AP3334" s="29">
        <v>125</v>
      </c>
    </row>
    <row r="3335" spans="41:42" x14ac:dyDescent="0.35">
      <c r="AO3335" s="29">
        <v>235</v>
      </c>
      <c r="AP3335" s="29">
        <v>125</v>
      </c>
    </row>
    <row r="3336" spans="41:42" x14ac:dyDescent="0.35">
      <c r="AO3336" s="29">
        <v>235</v>
      </c>
      <c r="AP3336" s="29">
        <v>125</v>
      </c>
    </row>
    <row r="3337" spans="41:42" x14ac:dyDescent="0.35">
      <c r="AO3337" s="29">
        <v>235</v>
      </c>
      <c r="AP3337" s="29">
        <v>125</v>
      </c>
    </row>
    <row r="3338" spans="41:42" x14ac:dyDescent="0.35">
      <c r="AO3338" s="29">
        <v>235</v>
      </c>
      <c r="AP3338" s="29">
        <v>125</v>
      </c>
    </row>
    <row r="3339" spans="41:42" x14ac:dyDescent="0.35">
      <c r="AO3339" s="29">
        <v>235</v>
      </c>
      <c r="AP3339" s="29">
        <v>125</v>
      </c>
    </row>
    <row r="3340" spans="41:42" x14ac:dyDescent="0.35">
      <c r="AO3340" s="29">
        <v>235</v>
      </c>
      <c r="AP3340" s="29">
        <v>125</v>
      </c>
    </row>
    <row r="3341" spans="41:42" x14ac:dyDescent="0.35">
      <c r="AO3341" s="29">
        <v>235</v>
      </c>
      <c r="AP3341" s="29">
        <v>125</v>
      </c>
    </row>
    <row r="3342" spans="41:42" x14ac:dyDescent="0.35">
      <c r="AO3342" s="29">
        <v>235</v>
      </c>
      <c r="AP3342" s="29">
        <v>125</v>
      </c>
    </row>
    <row r="3343" spans="41:42" x14ac:dyDescent="0.35">
      <c r="AO3343" s="29">
        <v>235</v>
      </c>
      <c r="AP3343" s="29">
        <v>125</v>
      </c>
    </row>
    <row r="3344" spans="41:42" x14ac:dyDescent="0.35">
      <c r="AO3344" s="29">
        <v>235</v>
      </c>
      <c r="AP3344" s="29">
        <v>125</v>
      </c>
    </row>
    <row r="3345" spans="41:42" x14ac:dyDescent="0.35">
      <c r="AO3345" s="29">
        <v>235</v>
      </c>
      <c r="AP3345" s="29">
        <v>125</v>
      </c>
    </row>
    <row r="3346" spans="41:42" x14ac:dyDescent="0.35">
      <c r="AO3346" s="29">
        <v>235</v>
      </c>
      <c r="AP3346" s="29">
        <v>125</v>
      </c>
    </row>
    <row r="3347" spans="41:42" x14ac:dyDescent="0.35">
      <c r="AO3347" s="29">
        <v>235</v>
      </c>
      <c r="AP3347" s="29">
        <v>125</v>
      </c>
    </row>
    <row r="3348" spans="41:42" x14ac:dyDescent="0.35">
      <c r="AO3348" s="29">
        <v>235</v>
      </c>
      <c r="AP3348" s="29">
        <v>125</v>
      </c>
    </row>
    <row r="3349" spans="41:42" x14ac:dyDescent="0.35">
      <c r="AO3349" s="29">
        <v>235</v>
      </c>
      <c r="AP3349" s="29">
        <v>125</v>
      </c>
    </row>
    <row r="3350" spans="41:42" x14ac:dyDescent="0.35">
      <c r="AO3350" s="29">
        <v>235</v>
      </c>
      <c r="AP3350" s="29">
        <v>125</v>
      </c>
    </row>
    <row r="3351" spans="41:42" x14ac:dyDescent="0.35">
      <c r="AO3351" s="29">
        <v>235</v>
      </c>
      <c r="AP3351" s="29">
        <v>125</v>
      </c>
    </row>
    <row r="3352" spans="41:42" x14ac:dyDescent="0.35">
      <c r="AO3352" s="29">
        <v>235</v>
      </c>
      <c r="AP3352" s="29">
        <v>125</v>
      </c>
    </row>
    <row r="3353" spans="41:42" x14ac:dyDescent="0.35">
      <c r="AO3353" s="29">
        <v>235</v>
      </c>
      <c r="AP3353" s="29">
        <v>125</v>
      </c>
    </row>
    <row r="3354" spans="41:42" x14ac:dyDescent="0.35">
      <c r="AO3354" s="29">
        <v>235</v>
      </c>
      <c r="AP3354" s="29">
        <v>125</v>
      </c>
    </row>
    <row r="3355" spans="41:42" x14ac:dyDescent="0.35">
      <c r="AO3355" s="29">
        <v>235</v>
      </c>
      <c r="AP3355" s="29">
        <v>125</v>
      </c>
    </row>
    <row r="3356" spans="41:42" x14ac:dyDescent="0.35">
      <c r="AO3356" s="29">
        <v>235</v>
      </c>
      <c r="AP3356" s="29">
        <v>125</v>
      </c>
    </row>
    <row r="3357" spans="41:42" x14ac:dyDescent="0.35">
      <c r="AO3357" s="29">
        <v>235</v>
      </c>
      <c r="AP3357" s="29">
        <v>125</v>
      </c>
    </row>
    <row r="3358" spans="41:42" x14ac:dyDescent="0.35">
      <c r="AO3358" s="29">
        <v>235</v>
      </c>
      <c r="AP3358" s="29">
        <v>125</v>
      </c>
    </row>
    <row r="3359" spans="41:42" x14ac:dyDescent="0.35">
      <c r="AO3359" s="29">
        <v>235</v>
      </c>
      <c r="AP3359" s="29">
        <v>125</v>
      </c>
    </row>
    <row r="3360" spans="41:42" x14ac:dyDescent="0.35">
      <c r="AO3360" s="29">
        <v>235</v>
      </c>
      <c r="AP3360" s="29">
        <v>125</v>
      </c>
    </row>
    <row r="3361" spans="41:42" x14ac:dyDescent="0.35">
      <c r="AO3361" s="29">
        <v>235</v>
      </c>
      <c r="AP3361" s="29">
        <v>125</v>
      </c>
    </row>
    <row r="3362" spans="41:42" x14ac:dyDescent="0.35">
      <c r="AO3362" s="29">
        <v>235</v>
      </c>
      <c r="AP3362" s="29">
        <v>125</v>
      </c>
    </row>
    <row r="3363" spans="41:42" x14ac:dyDescent="0.35">
      <c r="AO3363" s="29">
        <v>235</v>
      </c>
      <c r="AP3363" s="29">
        <v>125</v>
      </c>
    </row>
    <row r="3364" spans="41:42" x14ac:dyDescent="0.35">
      <c r="AO3364" s="29">
        <v>235</v>
      </c>
      <c r="AP3364" s="29">
        <v>125</v>
      </c>
    </row>
    <row r="3365" spans="41:42" x14ac:dyDescent="0.35">
      <c r="AO3365" s="29">
        <v>235</v>
      </c>
      <c r="AP3365" s="29">
        <v>125</v>
      </c>
    </row>
    <row r="3366" spans="41:42" x14ac:dyDescent="0.35">
      <c r="AO3366" s="29">
        <v>235</v>
      </c>
      <c r="AP3366" s="29">
        <v>125</v>
      </c>
    </row>
    <row r="3367" spans="41:42" x14ac:dyDescent="0.35">
      <c r="AO3367" s="29">
        <v>235</v>
      </c>
      <c r="AP3367" s="29">
        <v>125</v>
      </c>
    </row>
    <row r="3368" spans="41:42" x14ac:dyDescent="0.35">
      <c r="AO3368" s="29">
        <v>235</v>
      </c>
      <c r="AP3368" s="29">
        <v>125</v>
      </c>
    </row>
    <row r="3369" spans="41:42" x14ac:dyDescent="0.35">
      <c r="AO3369" s="29">
        <v>235</v>
      </c>
      <c r="AP3369" s="29">
        <v>125</v>
      </c>
    </row>
    <row r="3370" spans="41:42" x14ac:dyDescent="0.35">
      <c r="AO3370" s="29">
        <v>235</v>
      </c>
      <c r="AP3370" s="29">
        <v>125</v>
      </c>
    </row>
    <row r="3371" spans="41:42" x14ac:dyDescent="0.35">
      <c r="AO3371" s="29">
        <v>235</v>
      </c>
      <c r="AP3371" s="29">
        <v>125</v>
      </c>
    </row>
    <row r="3372" spans="41:42" x14ac:dyDescent="0.35">
      <c r="AO3372" s="29">
        <v>235</v>
      </c>
      <c r="AP3372" s="29">
        <v>125</v>
      </c>
    </row>
    <row r="3373" spans="41:42" x14ac:dyDescent="0.35">
      <c r="AO3373" s="29">
        <v>235</v>
      </c>
      <c r="AP3373" s="29">
        <v>125</v>
      </c>
    </row>
    <row r="3374" spans="41:42" x14ac:dyDescent="0.35">
      <c r="AO3374" s="29">
        <v>235</v>
      </c>
      <c r="AP3374" s="29">
        <v>125</v>
      </c>
    </row>
    <row r="3375" spans="41:42" x14ac:dyDescent="0.35">
      <c r="AO3375" s="29">
        <v>235</v>
      </c>
      <c r="AP3375" s="29">
        <v>125</v>
      </c>
    </row>
    <row r="3376" spans="41:42" x14ac:dyDescent="0.35">
      <c r="AO3376" s="29">
        <v>235</v>
      </c>
      <c r="AP3376" s="29">
        <v>125</v>
      </c>
    </row>
    <row r="3377" spans="41:42" x14ac:dyDescent="0.35">
      <c r="AO3377" s="29">
        <v>235</v>
      </c>
      <c r="AP3377" s="29">
        <v>125</v>
      </c>
    </row>
    <row r="3378" spans="41:42" x14ac:dyDescent="0.35">
      <c r="AO3378" s="29">
        <v>235</v>
      </c>
      <c r="AP3378" s="29">
        <v>125</v>
      </c>
    </row>
    <row r="3379" spans="41:42" x14ac:dyDescent="0.35">
      <c r="AO3379" s="29">
        <v>235</v>
      </c>
      <c r="AP3379" s="29">
        <v>125</v>
      </c>
    </row>
    <row r="3380" spans="41:42" x14ac:dyDescent="0.35">
      <c r="AO3380" s="29">
        <v>235</v>
      </c>
      <c r="AP3380" s="29">
        <v>125</v>
      </c>
    </row>
    <row r="3381" spans="41:42" x14ac:dyDescent="0.35">
      <c r="AO3381" s="29">
        <v>235</v>
      </c>
      <c r="AP3381" s="29">
        <v>125</v>
      </c>
    </row>
    <row r="3382" spans="41:42" x14ac:dyDescent="0.35">
      <c r="AO3382" s="29">
        <v>235</v>
      </c>
      <c r="AP3382" s="29">
        <v>125</v>
      </c>
    </row>
    <row r="3383" spans="41:42" x14ac:dyDescent="0.35">
      <c r="AO3383" s="29">
        <v>235</v>
      </c>
      <c r="AP3383" s="29">
        <v>125</v>
      </c>
    </row>
    <row r="3384" spans="41:42" x14ac:dyDescent="0.35">
      <c r="AO3384" s="29">
        <v>235</v>
      </c>
      <c r="AP3384" s="29">
        <v>125</v>
      </c>
    </row>
    <row r="3385" spans="41:42" x14ac:dyDescent="0.35">
      <c r="AO3385" s="29">
        <v>235</v>
      </c>
      <c r="AP3385" s="29">
        <v>125</v>
      </c>
    </row>
    <row r="3386" spans="41:42" x14ac:dyDescent="0.35">
      <c r="AO3386" s="29">
        <v>235</v>
      </c>
      <c r="AP3386" s="29">
        <v>125</v>
      </c>
    </row>
    <row r="3387" spans="41:42" x14ac:dyDescent="0.35">
      <c r="AO3387" s="29">
        <v>235</v>
      </c>
      <c r="AP3387" s="29">
        <v>125</v>
      </c>
    </row>
    <row r="3388" spans="41:42" x14ac:dyDescent="0.35">
      <c r="AO3388" s="29">
        <v>235</v>
      </c>
      <c r="AP3388" s="29">
        <v>125</v>
      </c>
    </row>
    <row r="3389" spans="41:42" x14ac:dyDescent="0.35">
      <c r="AO3389" s="29">
        <v>235</v>
      </c>
      <c r="AP3389" s="29">
        <v>125</v>
      </c>
    </row>
    <row r="3390" spans="41:42" x14ac:dyDescent="0.35">
      <c r="AO3390" s="29">
        <v>235</v>
      </c>
      <c r="AP3390" s="29">
        <v>125</v>
      </c>
    </row>
    <row r="3391" spans="41:42" x14ac:dyDescent="0.35">
      <c r="AO3391" s="29">
        <v>235</v>
      </c>
      <c r="AP3391" s="29">
        <v>125</v>
      </c>
    </row>
    <row r="3392" spans="41:42" x14ac:dyDescent="0.35">
      <c r="AO3392" s="29">
        <v>235</v>
      </c>
      <c r="AP3392" s="29">
        <v>125</v>
      </c>
    </row>
    <row r="3393" spans="41:42" x14ac:dyDescent="0.35">
      <c r="AO3393" s="29">
        <v>235</v>
      </c>
      <c r="AP3393" s="29">
        <v>125</v>
      </c>
    </row>
    <row r="3394" spans="41:42" x14ac:dyDescent="0.35">
      <c r="AO3394" s="29">
        <v>235</v>
      </c>
      <c r="AP3394" s="29">
        <v>125</v>
      </c>
    </row>
    <row r="3395" spans="41:42" x14ac:dyDescent="0.35">
      <c r="AO3395" s="29">
        <v>235</v>
      </c>
      <c r="AP3395" s="29">
        <v>125</v>
      </c>
    </row>
    <row r="3396" spans="41:42" x14ac:dyDescent="0.35">
      <c r="AO3396" s="29">
        <v>235</v>
      </c>
      <c r="AP3396" s="29">
        <v>125</v>
      </c>
    </row>
    <row r="3397" spans="41:42" x14ac:dyDescent="0.35">
      <c r="AO3397" s="29">
        <v>235</v>
      </c>
      <c r="AP3397" s="29">
        <v>125</v>
      </c>
    </row>
    <row r="3398" spans="41:42" x14ac:dyDescent="0.35">
      <c r="AO3398" s="29">
        <v>235</v>
      </c>
      <c r="AP3398" s="29">
        <v>125</v>
      </c>
    </row>
    <row r="3399" spans="41:42" x14ac:dyDescent="0.35">
      <c r="AO3399" s="29">
        <v>235</v>
      </c>
      <c r="AP3399" s="29">
        <v>125</v>
      </c>
    </row>
    <row r="3400" spans="41:42" x14ac:dyDescent="0.35">
      <c r="AO3400" s="29">
        <v>235</v>
      </c>
      <c r="AP3400" s="29">
        <v>125</v>
      </c>
    </row>
    <row r="3401" spans="41:42" x14ac:dyDescent="0.35">
      <c r="AO3401" s="29">
        <v>235</v>
      </c>
      <c r="AP3401" s="29">
        <v>125</v>
      </c>
    </row>
    <row r="3402" spans="41:42" x14ac:dyDescent="0.35">
      <c r="AO3402" s="29">
        <v>235</v>
      </c>
      <c r="AP3402" s="29">
        <v>125</v>
      </c>
    </row>
    <row r="3403" spans="41:42" x14ac:dyDescent="0.35">
      <c r="AO3403" s="29">
        <v>235</v>
      </c>
      <c r="AP3403" s="29">
        <v>125</v>
      </c>
    </row>
    <row r="3404" spans="41:42" x14ac:dyDescent="0.35">
      <c r="AO3404" s="29">
        <v>235</v>
      </c>
      <c r="AP3404" s="29">
        <v>125</v>
      </c>
    </row>
    <row r="3405" spans="41:42" x14ac:dyDescent="0.35">
      <c r="AO3405" s="29">
        <v>235</v>
      </c>
      <c r="AP3405" s="29">
        <v>125</v>
      </c>
    </row>
    <row r="3406" spans="41:42" x14ac:dyDescent="0.35">
      <c r="AO3406" s="29">
        <v>235</v>
      </c>
      <c r="AP3406" s="29">
        <v>125</v>
      </c>
    </row>
    <row r="3407" spans="41:42" x14ac:dyDescent="0.35">
      <c r="AO3407" s="29">
        <v>235</v>
      </c>
      <c r="AP3407" s="29">
        <v>125</v>
      </c>
    </row>
    <row r="3408" spans="41:42" x14ac:dyDescent="0.35">
      <c r="AO3408" s="29">
        <v>235</v>
      </c>
      <c r="AP3408" s="29">
        <v>125</v>
      </c>
    </row>
    <row r="3409" spans="41:42" x14ac:dyDescent="0.35">
      <c r="AO3409" s="29">
        <v>235</v>
      </c>
      <c r="AP3409" s="29">
        <v>125</v>
      </c>
    </row>
    <row r="3410" spans="41:42" x14ac:dyDescent="0.35">
      <c r="AO3410" s="29">
        <v>235</v>
      </c>
      <c r="AP3410" s="29">
        <v>125</v>
      </c>
    </row>
    <row r="3411" spans="41:42" x14ac:dyDescent="0.35">
      <c r="AO3411" s="29">
        <v>235</v>
      </c>
      <c r="AP3411" s="29">
        <v>125</v>
      </c>
    </row>
    <row r="3412" spans="41:42" x14ac:dyDescent="0.35">
      <c r="AO3412" s="29">
        <v>235</v>
      </c>
      <c r="AP3412" s="29">
        <v>125</v>
      </c>
    </row>
    <row r="3413" spans="41:42" x14ac:dyDescent="0.35">
      <c r="AO3413" s="29">
        <v>235</v>
      </c>
      <c r="AP3413" s="29">
        <v>125</v>
      </c>
    </row>
    <row r="3414" spans="41:42" x14ac:dyDescent="0.35">
      <c r="AO3414" s="29">
        <v>235</v>
      </c>
      <c r="AP3414" s="29">
        <v>125</v>
      </c>
    </row>
    <row r="3415" spans="41:42" x14ac:dyDescent="0.35">
      <c r="AO3415" s="29">
        <v>235</v>
      </c>
      <c r="AP3415" s="29">
        <v>125</v>
      </c>
    </row>
    <row r="3416" spans="41:42" x14ac:dyDescent="0.35">
      <c r="AO3416" s="29">
        <v>235</v>
      </c>
      <c r="AP3416" s="29">
        <v>125</v>
      </c>
    </row>
    <row r="3417" spans="41:42" x14ac:dyDescent="0.35">
      <c r="AO3417" s="29">
        <v>235</v>
      </c>
      <c r="AP3417" s="29">
        <v>125</v>
      </c>
    </row>
    <row r="3418" spans="41:42" x14ac:dyDescent="0.35">
      <c r="AO3418" s="29">
        <v>235</v>
      </c>
      <c r="AP3418" s="29">
        <v>125</v>
      </c>
    </row>
    <row r="3419" spans="41:42" x14ac:dyDescent="0.35">
      <c r="AO3419" s="29">
        <v>235</v>
      </c>
      <c r="AP3419" s="29">
        <v>125</v>
      </c>
    </row>
    <row r="3420" spans="41:42" x14ac:dyDescent="0.35">
      <c r="AO3420" s="29">
        <v>235</v>
      </c>
      <c r="AP3420" s="29">
        <v>125</v>
      </c>
    </row>
    <row r="3421" spans="41:42" x14ac:dyDescent="0.35">
      <c r="AO3421" s="29">
        <v>235</v>
      </c>
      <c r="AP3421" s="29">
        <v>125</v>
      </c>
    </row>
    <row r="3422" spans="41:42" x14ac:dyDescent="0.35">
      <c r="AO3422" s="29">
        <v>235</v>
      </c>
      <c r="AP3422" s="29">
        <v>125</v>
      </c>
    </row>
    <row r="3423" spans="41:42" x14ac:dyDescent="0.35">
      <c r="AO3423" s="29">
        <v>235</v>
      </c>
      <c r="AP3423" s="29">
        <v>125</v>
      </c>
    </row>
    <row r="3424" spans="41:42" x14ac:dyDescent="0.35">
      <c r="AO3424" s="29">
        <v>235</v>
      </c>
      <c r="AP3424" s="29">
        <v>125</v>
      </c>
    </row>
    <row r="3425" spans="41:42" x14ac:dyDescent="0.35">
      <c r="AO3425" s="29">
        <v>235</v>
      </c>
      <c r="AP3425" s="29">
        <v>125</v>
      </c>
    </row>
    <row r="3426" spans="41:42" x14ac:dyDescent="0.35">
      <c r="AO3426" s="29">
        <v>235</v>
      </c>
      <c r="AP3426" s="29">
        <v>125</v>
      </c>
    </row>
    <row r="3427" spans="41:42" x14ac:dyDescent="0.35">
      <c r="AO3427" s="29">
        <v>235</v>
      </c>
      <c r="AP3427" s="29">
        <v>125</v>
      </c>
    </row>
    <row r="3428" spans="41:42" x14ac:dyDescent="0.35">
      <c r="AO3428" s="29">
        <v>235</v>
      </c>
      <c r="AP3428" s="29">
        <v>125</v>
      </c>
    </row>
    <row r="3429" spans="41:42" x14ac:dyDescent="0.35">
      <c r="AO3429" s="29">
        <v>235</v>
      </c>
      <c r="AP3429" s="29">
        <v>125</v>
      </c>
    </row>
    <row r="3430" spans="41:42" x14ac:dyDescent="0.35">
      <c r="AO3430" s="29">
        <v>235</v>
      </c>
      <c r="AP3430" s="29">
        <v>125</v>
      </c>
    </row>
    <row r="3431" spans="41:42" x14ac:dyDescent="0.35">
      <c r="AO3431" s="29">
        <v>235</v>
      </c>
      <c r="AP3431" s="29">
        <v>125</v>
      </c>
    </row>
    <row r="3432" spans="41:42" x14ac:dyDescent="0.35">
      <c r="AO3432" s="29">
        <v>235</v>
      </c>
      <c r="AP3432" s="29">
        <v>125</v>
      </c>
    </row>
    <row r="3433" spans="41:42" x14ac:dyDescent="0.35">
      <c r="AO3433" s="29">
        <v>235</v>
      </c>
      <c r="AP3433" s="29">
        <v>125</v>
      </c>
    </row>
    <row r="3434" spans="41:42" x14ac:dyDescent="0.35">
      <c r="AO3434" s="29">
        <v>235</v>
      </c>
      <c r="AP3434" s="29">
        <v>125</v>
      </c>
    </row>
    <row r="3435" spans="41:42" x14ac:dyDescent="0.35">
      <c r="AO3435" s="29">
        <v>235</v>
      </c>
      <c r="AP3435" s="29">
        <v>125</v>
      </c>
    </row>
    <row r="3436" spans="41:42" x14ac:dyDescent="0.35">
      <c r="AO3436" s="29">
        <v>235</v>
      </c>
      <c r="AP3436" s="29">
        <v>125</v>
      </c>
    </row>
    <row r="3437" spans="41:42" x14ac:dyDescent="0.35">
      <c r="AO3437" s="29">
        <v>235</v>
      </c>
      <c r="AP3437" s="29">
        <v>125</v>
      </c>
    </row>
    <row r="3438" spans="41:42" x14ac:dyDescent="0.35">
      <c r="AO3438" s="29">
        <v>235</v>
      </c>
      <c r="AP3438" s="29">
        <v>125</v>
      </c>
    </row>
    <row r="3439" spans="41:42" x14ac:dyDescent="0.35">
      <c r="AO3439" s="29">
        <v>235</v>
      </c>
      <c r="AP3439" s="29">
        <v>125</v>
      </c>
    </row>
    <row r="3440" spans="41:42" x14ac:dyDescent="0.35">
      <c r="AO3440" s="29">
        <v>235</v>
      </c>
      <c r="AP3440" s="29">
        <v>125</v>
      </c>
    </row>
    <row r="3441" spans="41:42" x14ac:dyDescent="0.35">
      <c r="AO3441" s="29">
        <v>235</v>
      </c>
      <c r="AP3441" s="29">
        <v>125</v>
      </c>
    </row>
    <row r="3442" spans="41:42" x14ac:dyDescent="0.35">
      <c r="AO3442" s="29">
        <v>235</v>
      </c>
      <c r="AP3442" s="29">
        <v>125</v>
      </c>
    </row>
    <row r="3443" spans="41:42" x14ac:dyDescent="0.35">
      <c r="AO3443" s="29">
        <v>235</v>
      </c>
      <c r="AP3443" s="29">
        <v>125</v>
      </c>
    </row>
    <row r="3444" spans="41:42" x14ac:dyDescent="0.35">
      <c r="AO3444" s="29">
        <v>235</v>
      </c>
      <c r="AP3444" s="29">
        <v>125</v>
      </c>
    </row>
    <row r="3445" spans="41:42" x14ac:dyDescent="0.35">
      <c r="AO3445" s="29">
        <v>235</v>
      </c>
      <c r="AP3445" s="29">
        <v>125</v>
      </c>
    </row>
    <row r="3446" spans="41:42" x14ac:dyDescent="0.35">
      <c r="AO3446" s="29">
        <v>235</v>
      </c>
      <c r="AP3446" s="29">
        <v>125</v>
      </c>
    </row>
    <row r="3447" spans="41:42" x14ac:dyDescent="0.35">
      <c r="AO3447" s="29">
        <v>235</v>
      </c>
      <c r="AP3447" s="29">
        <v>125</v>
      </c>
    </row>
    <row r="3448" spans="41:42" x14ac:dyDescent="0.35">
      <c r="AO3448" s="29">
        <v>235</v>
      </c>
      <c r="AP3448" s="29">
        <v>125</v>
      </c>
    </row>
    <row r="3449" spans="41:42" x14ac:dyDescent="0.35">
      <c r="AO3449" s="29">
        <v>235</v>
      </c>
      <c r="AP3449" s="29">
        <v>125</v>
      </c>
    </row>
    <row r="3450" spans="41:42" x14ac:dyDescent="0.35">
      <c r="AO3450" s="29">
        <v>235</v>
      </c>
      <c r="AP3450" s="29">
        <v>125</v>
      </c>
    </row>
    <row r="3451" spans="41:42" x14ac:dyDescent="0.35">
      <c r="AO3451" s="29">
        <v>235</v>
      </c>
      <c r="AP3451" s="29">
        <v>125</v>
      </c>
    </row>
    <row r="3452" spans="41:42" x14ac:dyDescent="0.35">
      <c r="AO3452" s="29">
        <v>235</v>
      </c>
      <c r="AP3452" s="29">
        <v>125</v>
      </c>
    </row>
    <row r="3453" spans="41:42" x14ac:dyDescent="0.35">
      <c r="AO3453" s="29">
        <v>235</v>
      </c>
      <c r="AP3453" s="29">
        <v>125</v>
      </c>
    </row>
    <row r="3454" spans="41:42" x14ac:dyDescent="0.35">
      <c r="AO3454" s="29">
        <v>235</v>
      </c>
      <c r="AP3454" s="29">
        <v>125</v>
      </c>
    </row>
    <row r="3455" spans="41:42" x14ac:dyDescent="0.35">
      <c r="AO3455" s="29">
        <v>235</v>
      </c>
      <c r="AP3455" s="29">
        <v>125</v>
      </c>
    </row>
    <row r="3456" spans="41:42" x14ac:dyDescent="0.35">
      <c r="AO3456" s="29">
        <v>235</v>
      </c>
      <c r="AP3456" s="29">
        <v>125</v>
      </c>
    </row>
    <row r="3457" spans="41:42" x14ac:dyDescent="0.35">
      <c r="AO3457" s="29">
        <v>235</v>
      </c>
      <c r="AP3457" s="29">
        <v>125</v>
      </c>
    </row>
    <row r="3458" spans="41:42" x14ac:dyDescent="0.35">
      <c r="AO3458" s="29">
        <v>235</v>
      </c>
      <c r="AP3458" s="29">
        <v>125</v>
      </c>
    </row>
    <row r="3459" spans="41:42" x14ac:dyDescent="0.35">
      <c r="AO3459" s="29">
        <v>235</v>
      </c>
      <c r="AP3459" s="29">
        <v>125</v>
      </c>
    </row>
    <row r="3460" spans="41:42" x14ac:dyDescent="0.35">
      <c r="AO3460" s="29">
        <v>235</v>
      </c>
      <c r="AP3460" s="29">
        <v>125</v>
      </c>
    </row>
    <row r="3461" spans="41:42" x14ac:dyDescent="0.35">
      <c r="AO3461" s="29">
        <v>235</v>
      </c>
      <c r="AP3461" s="29">
        <v>125</v>
      </c>
    </row>
    <row r="3462" spans="41:42" x14ac:dyDescent="0.35">
      <c r="AO3462" s="29">
        <v>235</v>
      </c>
      <c r="AP3462" s="29">
        <v>125</v>
      </c>
    </row>
    <row r="3463" spans="41:42" x14ac:dyDescent="0.35">
      <c r="AO3463" s="29">
        <v>235</v>
      </c>
      <c r="AP3463" s="29">
        <v>125</v>
      </c>
    </row>
    <row r="3464" spans="41:42" x14ac:dyDescent="0.35">
      <c r="AO3464" s="29">
        <v>235</v>
      </c>
      <c r="AP3464" s="29">
        <v>125</v>
      </c>
    </row>
    <row r="3465" spans="41:42" x14ac:dyDescent="0.35">
      <c r="AO3465" s="29">
        <v>235</v>
      </c>
      <c r="AP3465" s="29">
        <v>125</v>
      </c>
    </row>
    <row r="3466" spans="41:42" x14ac:dyDescent="0.35">
      <c r="AO3466" s="29">
        <v>235</v>
      </c>
      <c r="AP3466" s="29">
        <v>125</v>
      </c>
    </row>
    <row r="3467" spans="41:42" x14ac:dyDescent="0.35">
      <c r="AO3467" s="29">
        <v>235</v>
      </c>
      <c r="AP3467" s="29">
        <v>125</v>
      </c>
    </row>
    <row r="3468" spans="41:42" x14ac:dyDescent="0.35">
      <c r="AO3468" s="29">
        <v>235</v>
      </c>
      <c r="AP3468" s="29">
        <v>125</v>
      </c>
    </row>
    <row r="3469" spans="41:42" x14ac:dyDescent="0.35">
      <c r="AO3469" s="29">
        <v>235</v>
      </c>
      <c r="AP3469" s="29">
        <v>125</v>
      </c>
    </row>
    <row r="3470" spans="41:42" x14ac:dyDescent="0.35">
      <c r="AO3470" s="29">
        <v>235</v>
      </c>
      <c r="AP3470" s="29">
        <v>125</v>
      </c>
    </row>
    <row r="3471" spans="41:42" x14ac:dyDescent="0.35">
      <c r="AO3471" s="29">
        <v>235</v>
      </c>
      <c r="AP3471" s="29">
        <v>125</v>
      </c>
    </row>
    <row r="3472" spans="41:42" x14ac:dyDescent="0.35">
      <c r="AO3472" s="29">
        <v>235</v>
      </c>
      <c r="AP3472" s="29">
        <v>125</v>
      </c>
    </row>
    <row r="3473" spans="41:42" x14ac:dyDescent="0.35">
      <c r="AO3473" s="29">
        <v>235</v>
      </c>
      <c r="AP3473" s="29">
        <v>125</v>
      </c>
    </row>
    <row r="3474" spans="41:42" x14ac:dyDescent="0.35">
      <c r="AO3474" s="29">
        <v>235</v>
      </c>
      <c r="AP3474" s="29">
        <v>125</v>
      </c>
    </row>
    <row r="3475" spans="41:42" x14ac:dyDescent="0.35">
      <c r="AO3475" s="29">
        <v>235</v>
      </c>
      <c r="AP3475" s="29">
        <v>125</v>
      </c>
    </row>
    <row r="3476" spans="41:42" x14ac:dyDescent="0.35">
      <c r="AO3476" s="29">
        <v>235</v>
      </c>
      <c r="AP3476" s="29">
        <v>125</v>
      </c>
    </row>
    <row r="3477" spans="41:42" x14ac:dyDescent="0.35">
      <c r="AO3477" s="29">
        <v>235</v>
      </c>
      <c r="AP3477" s="29">
        <v>125</v>
      </c>
    </row>
    <row r="3478" spans="41:42" x14ac:dyDescent="0.35">
      <c r="AO3478" s="29">
        <v>235</v>
      </c>
      <c r="AP3478" s="29">
        <v>125</v>
      </c>
    </row>
    <row r="3479" spans="41:42" x14ac:dyDescent="0.35">
      <c r="AO3479" s="29">
        <v>235</v>
      </c>
      <c r="AP3479" s="29">
        <v>125</v>
      </c>
    </row>
    <row r="3480" spans="41:42" x14ac:dyDescent="0.35">
      <c r="AO3480" s="29">
        <v>235</v>
      </c>
      <c r="AP3480" s="29">
        <v>125</v>
      </c>
    </row>
    <row r="3481" spans="41:42" x14ac:dyDescent="0.35">
      <c r="AO3481" s="29">
        <v>235</v>
      </c>
      <c r="AP3481" s="29">
        <v>125</v>
      </c>
    </row>
    <row r="3482" spans="41:42" x14ac:dyDescent="0.35">
      <c r="AO3482" s="29">
        <v>235</v>
      </c>
      <c r="AP3482" s="29">
        <v>125</v>
      </c>
    </row>
    <row r="3483" spans="41:42" x14ac:dyDescent="0.35">
      <c r="AO3483" s="29">
        <v>235</v>
      </c>
      <c r="AP3483" s="29">
        <v>125</v>
      </c>
    </row>
    <row r="3484" spans="41:42" x14ac:dyDescent="0.35">
      <c r="AO3484" s="29">
        <v>235</v>
      </c>
      <c r="AP3484" s="29">
        <v>125</v>
      </c>
    </row>
    <row r="3485" spans="41:42" x14ac:dyDescent="0.35">
      <c r="AO3485" s="29">
        <v>235</v>
      </c>
      <c r="AP3485" s="29">
        <v>125</v>
      </c>
    </row>
    <row r="3486" spans="41:42" x14ac:dyDescent="0.35">
      <c r="AO3486" s="29">
        <v>235</v>
      </c>
      <c r="AP3486" s="29">
        <v>125</v>
      </c>
    </row>
    <row r="3487" spans="41:42" x14ac:dyDescent="0.35">
      <c r="AO3487" s="29">
        <v>235</v>
      </c>
      <c r="AP3487" s="29">
        <v>125</v>
      </c>
    </row>
    <row r="3488" spans="41:42" x14ac:dyDescent="0.35">
      <c r="AO3488" s="29">
        <v>235</v>
      </c>
      <c r="AP3488" s="29">
        <v>125</v>
      </c>
    </row>
    <row r="3489" spans="41:42" x14ac:dyDescent="0.35">
      <c r="AO3489" s="29">
        <v>235</v>
      </c>
      <c r="AP3489" s="29">
        <v>125</v>
      </c>
    </row>
    <row r="3490" spans="41:42" x14ac:dyDescent="0.35">
      <c r="AO3490" s="29">
        <v>235</v>
      </c>
      <c r="AP3490" s="29">
        <v>125</v>
      </c>
    </row>
    <row r="3491" spans="41:42" x14ac:dyDescent="0.35">
      <c r="AO3491" s="29">
        <v>235</v>
      </c>
      <c r="AP3491" s="29">
        <v>125</v>
      </c>
    </row>
    <row r="3492" spans="41:42" x14ac:dyDescent="0.35">
      <c r="AO3492" s="29">
        <v>235</v>
      </c>
      <c r="AP3492" s="29">
        <v>125</v>
      </c>
    </row>
    <row r="3493" spans="41:42" x14ac:dyDescent="0.35">
      <c r="AO3493" s="29">
        <v>235</v>
      </c>
      <c r="AP3493" s="29">
        <v>125</v>
      </c>
    </row>
    <row r="3494" spans="41:42" x14ac:dyDescent="0.35">
      <c r="AO3494" s="29">
        <v>235</v>
      </c>
      <c r="AP3494" s="29">
        <v>125</v>
      </c>
    </row>
    <row r="3495" spans="41:42" x14ac:dyDescent="0.35">
      <c r="AO3495" s="29">
        <v>235</v>
      </c>
      <c r="AP3495" s="29">
        <v>125</v>
      </c>
    </row>
    <row r="3496" spans="41:42" x14ac:dyDescent="0.35">
      <c r="AO3496" s="29">
        <v>235</v>
      </c>
      <c r="AP3496" s="29">
        <v>125</v>
      </c>
    </row>
    <row r="3497" spans="41:42" x14ac:dyDescent="0.35">
      <c r="AO3497" s="29">
        <v>235</v>
      </c>
      <c r="AP3497" s="29">
        <v>125</v>
      </c>
    </row>
    <row r="3498" spans="41:42" x14ac:dyDescent="0.35">
      <c r="AO3498" s="29">
        <v>235</v>
      </c>
      <c r="AP3498" s="29">
        <v>125</v>
      </c>
    </row>
    <row r="3499" spans="41:42" x14ac:dyDescent="0.35">
      <c r="AO3499" s="29">
        <v>235</v>
      </c>
      <c r="AP3499" s="29">
        <v>125</v>
      </c>
    </row>
    <row r="3500" spans="41:42" x14ac:dyDescent="0.35">
      <c r="AO3500" s="29">
        <v>235</v>
      </c>
      <c r="AP3500" s="29">
        <v>125</v>
      </c>
    </row>
    <row r="3501" spans="41:42" x14ac:dyDescent="0.35">
      <c r="AO3501" s="29">
        <v>235</v>
      </c>
      <c r="AP3501" s="29">
        <v>125</v>
      </c>
    </row>
    <row r="3502" spans="41:42" x14ac:dyDescent="0.35">
      <c r="AO3502" s="29">
        <v>235</v>
      </c>
      <c r="AP3502" s="29">
        <v>125</v>
      </c>
    </row>
    <row r="3503" spans="41:42" x14ac:dyDescent="0.35">
      <c r="AO3503" s="29">
        <v>235</v>
      </c>
      <c r="AP3503" s="29">
        <v>125</v>
      </c>
    </row>
    <row r="3504" spans="41:42" x14ac:dyDescent="0.35">
      <c r="AO3504" s="29">
        <v>235</v>
      </c>
      <c r="AP3504" s="29">
        <v>125</v>
      </c>
    </row>
    <row r="3505" spans="41:42" x14ac:dyDescent="0.35">
      <c r="AO3505" s="29">
        <v>235</v>
      </c>
      <c r="AP3505" s="29">
        <v>125</v>
      </c>
    </row>
    <row r="3506" spans="41:42" x14ac:dyDescent="0.35">
      <c r="AO3506" s="29">
        <v>235</v>
      </c>
      <c r="AP3506" s="29">
        <v>125</v>
      </c>
    </row>
    <row r="3507" spans="41:42" x14ac:dyDescent="0.35">
      <c r="AO3507" s="29">
        <v>235</v>
      </c>
      <c r="AP3507" s="29">
        <v>125</v>
      </c>
    </row>
    <row r="3508" spans="41:42" x14ac:dyDescent="0.35">
      <c r="AO3508" s="29">
        <v>235</v>
      </c>
      <c r="AP3508" s="29">
        <v>125</v>
      </c>
    </row>
    <row r="3509" spans="41:42" x14ac:dyDescent="0.35">
      <c r="AO3509" s="29">
        <v>235</v>
      </c>
      <c r="AP3509" s="29">
        <v>125</v>
      </c>
    </row>
    <row r="3510" spans="41:42" x14ac:dyDescent="0.35">
      <c r="AO3510" s="29">
        <v>235</v>
      </c>
      <c r="AP3510" s="29">
        <v>125</v>
      </c>
    </row>
    <row r="3511" spans="41:42" x14ac:dyDescent="0.35">
      <c r="AO3511" s="29">
        <v>235</v>
      </c>
      <c r="AP3511" s="29">
        <v>125</v>
      </c>
    </row>
    <row r="3512" spans="41:42" x14ac:dyDescent="0.35">
      <c r="AO3512" s="29">
        <v>235</v>
      </c>
      <c r="AP3512" s="29">
        <v>125</v>
      </c>
    </row>
    <row r="3513" spans="41:42" x14ac:dyDescent="0.35">
      <c r="AO3513" s="29">
        <v>235</v>
      </c>
      <c r="AP3513" s="29">
        <v>125</v>
      </c>
    </row>
    <row r="3514" spans="41:42" x14ac:dyDescent="0.35">
      <c r="AO3514" s="29">
        <v>235</v>
      </c>
      <c r="AP3514" s="29">
        <v>125</v>
      </c>
    </row>
    <row r="3515" spans="41:42" x14ac:dyDescent="0.35">
      <c r="AO3515" s="29">
        <v>235</v>
      </c>
      <c r="AP3515" s="29">
        <v>125</v>
      </c>
    </row>
    <row r="3516" spans="41:42" x14ac:dyDescent="0.35">
      <c r="AO3516" s="29">
        <v>235</v>
      </c>
      <c r="AP3516" s="29">
        <v>125</v>
      </c>
    </row>
    <row r="3517" spans="41:42" x14ac:dyDescent="0.35">
      <c r="AO3517" s="29">
        <v>235</v>
      </c>
      <c r="AP3517" s="29">
        <v>125</v>
      </c>
    </row>
    <row r="3518" spans="41:42" x14ac:dyDescent="0.35">
      <c r="AO3518" s="29">
        <v>235</v>
      </c>
      <c r="AP3518" s="29">
        <v>125</v>
      </c>
    </row>
    <row r="3519" spans="41:42" x14ac:dyDescent="0.35">
      <c r="AO3519" s="29">
        <v>235</v>
      </c>
      <c r="AP3519" s="29">
        <v>125</v>
      </c>
    </row>
    <row r="3520" spans="41:42" x14ac:dyDescent="0.35">
      <c r="AO3520" s="29">
        <v>235</v>
      </c>
      <c r="AP3520" s="29">
        <v>125</v>
      </c>
    </row>
    <row r="3521" spans="41:42" x14ac:dyDescent="0.35">
      <c r="AO3521" s="29">
        <v>235</v>
      </c>
      <c r="AP3521" s="29">
        <v>125</v>
      </c>
    </row>
    <row r="3522" spans="41:42" x14ac:dyDescent="0.35">
      <c r="AO3522" s="29">
        <v>235</v>
      </c>
      <c r="AP3522" s="29">
        <v>125</v>
      </c>
    </row>
    <row r="3523" spans="41:42" x14ac:dyDescent="0.35">
      <c r="AO3523" s="29">
        <v>235</v>
      </c>
      <c r="AP3523" s="29">
        <v>125</v>
      </c>
    </row>
    <row r="3524" spans="41:42" x14ac:dyDescent="0.35">
      <c r="AO3524" s="29">
        <v>235</v>
      </c>
      <c r="AP3524" s="29">
        <v>125</v>
      </c>
    </row>
    <row r="3525" spans="41:42" x14ac:dyDescent="0.35">
      <c r="AO3525" s="29">
        <v>235</v>
      </c>
      <c r="AP3525" s="29">
        <v>125</v>
      </c>
    </row>
    <row r="3526" spans="41:42" x14ac:dyDescent="0.35">
      <c r="AO3526" s="29">
        <v>235</v>
      </c>
      <c r="AP3526" s="29">
        <v>125</v>
      </c>
    </row>
    <row r="3527" spans="41:42" x14ac:dyDescent="0.35">
      <c r="AO3527" s="29">
        <v>235</v>
      </c>
      <c r="AP3527" s="29">
        <v>125</v>
      </c>
    </row>
    <row r="3528" spans="41:42" x14ac:dyDescent="0.35">
      <c r="AO3528" s="29">
        <v>235</v>
      </c>
      <c r="AP3528" s="29">
        <v>125</v>
      </c>
    </row>
    <row r="3529" spans="41:42" x14ac:dyDescent="0.35">
      <c r="AO3529" s="29">
        <v>235</v>
      </c>
      <c r="AP3529" s="29">
        <v>125</v>
      </c>
    </row>
    <row r="3530" spans="41:42" x14ac:dyDescent="0.35">
      <c r="AO3530" s="29">
        <v>235</v>
      </c>
      <c r="AP3530" s="29">
        <v>125</v>
      </c>
    </row>
    <row r="3531" spans="41:42" x14ac:dyDescent="0.35">
      <c r="AO3531" s="29">
        <v>235</v>
      </c>
      <c r="AP3531" s="29">
        <v>125</v>
      </c>
    </row>
    <row r="3532" spans="41:42" x14ac:dyDescent="0.35">
      <c r="AO3532" s="29">
        <v>235</v>
      </c>
      <c r="AP3532" s="29">
        <v>125</v>
      </c>
    </row>
    <row r="3533" spans="41:42" x14ac:dyDescent="0.35">
      <c r="AO3533" s="29">
        <v>235</v>
      </c>
      <c r="AP3533" s="29">
        <v>125</v>
      </c>
    </row>
    <row r="3534" spans="41:42" x14ac:dyDescent="0.35">
      <c r="AO3534" s="29">
        <v>235</v>
      </c>
      <c r="AP3534" s="29">
        <v>125</v>
      </c>
    </row>
    <row r="3535" spans="41:42" x14ac:dyDescent="0.35">
      <c r="AO3535" s="29">
        <v>235</v>
      </c>
      <c r="AP3535" s="29">
        <v>125</v>
      </c>
    </row>
    <row r="3536" spans="41:42" x14ac:dyDescent="0.35">
      <c r="AO3536" s="29">
        <v>235</v>
      </c>
      <c r="AP3536" s="29">
        <v>125</v>
      </c>
    </row>
    <row r="3537" spans="41:42" x14ac:dyDescent="0.35">
      <c r="AO3537" s="29">
        <v>235</v>
      </c>
      <c r="AP3537" s="29">
        <v>125</v>
      </c>
    </row>
    <row r="3538" spans="41:42" x14ac:dyDescent="0.35">
      <c r="AO3538" s="29">
        <v>235</v>
      </c>
      <c r="AP3538" s="29">
        <v>125</v>
      </c>
    </row>
    <row r="3539" spans="41:42" x14ac:dyDescent="0.35">
      <c r="AO3539" s="29">
        <v>235</v>
      </c>
      <c r="AP3539" s="29">
        <v>125</v>
      </c>
    </row>
    <row r="3540" spans="41:42" x14ac:dyDescent="0.35">
      <c r="AO3540" s="29">
        <v>235</v>
      </c>
      <c r="AP3540" s="29">
        <v>125</v>
      </c>
    </row>
    <row r="3541" spans="41:42" x14ac:dyDescent="0.35">
      <c r="AO3541" s="29">
        <v>235</v>
      </c>
      <c r="AP3541" s="29">
        <v>125</v>
      </c>
    </row>
    <row r="3542" spans="41:42" x14ac:dyDescent="0.35">
      <c r="AO3542" s="29">
        <v>235</v>
      </c>
      <c r="AP3542" s="29">
        <v>125</v>
      </c>
    </row>
    <row r="3543" spans="41:42" x14ac:dyDescent="0.35">
      <c r="AO3543" s="29">
        <v>235</v>
      </c>
      <c r="AP3543" s="29">
        <v>125</v>
      </c>
    </row>
    <row r="3544" spans="41:42" x14ac:dyDescent="0.35">
      <c r="AO3544" s="29">
        <v>235</v>
      </c>
      <c r="AP3544" s="29">
        <v>125</v>
      </c>
    </row>
    <row r="3545" spans="41:42" x14ac:dyDescent="0.35">
      <c r="AO3545" s="29">
        <v>235</v>
      </c>
      <c r="AP3545" s="29">
        <v>125</v>
      </c>
    </row>
    <row r="3546" spans="41:42" x14ac:dyDescent="0.35">
      <c r="AO3546" s="29">
        <v>235</v>
      </c>
      <c r="AP3546" s="29">
        <v>125</v>
      </c>
    </row>
    <row r="3547" spans="41:42" x14ac:dyDescent="0.35">
      <c r="AO3547" s="29">
        <v>235</v>
      </c>
      <c r="AP3547" s="29">
        <v>125</v>
      </c>
    </row>
    <row r="3548" spans="41:42" x14ac:dyDescent="0.35">
      <c r="AO3548" s="29">
        <v>235</v>
      </c>
      <c r="AP3548" s="29">
        <v>125</v>
      </c>
    </row>
    <row r="3549" spans="41:42" x14ac:dyDescent="0.35">
      <c r="AO3549" s="29">
        <v>235</v>
      </c>
      <c r="AP3549" s="29">
        <v>125</v>
      </c>
    </row>
    <row r="3550" spans="41:42" x14ac:dyDescent="0.35">
      <c r="AO3550" s="29">
        <v>235</v>
      </c>
      <c r="AP3550" s="29">
        <v>125</v>
      </c>
    </row>
    <row r="3551" spans="41:42" x14ac:dyDescent="0.35">
      <c r="AO3551" s="29">
        <v>235</v>
      </c>
      <c r="AP3551" s="29">
        <v>125</v>
      </c>
    </row>
    <row r="3552" spans="41:42" x14ac:dyDescent="0.35">
      <c r="AO3552" s="29">
        <v>235</v>
      </c>
      <c r="AP3552" s="29">
        <v>125</v>
      </c>
    </row>
    <row r="3553" spans="41:42" x14ac:dyDescent="0.35">
      <c r="AO3553" s="29">
        <v>235</v>
      </c>
      <c r="AP3553" s="29">
        <v>125</v>
      </c>
    </row>
    <row r="3554" spans="41:42" x14ac:dyDescent="0.35">
      <c r="AO3554" s="29">
        <v>235</v>
      </c>
      <c r="AP3554" s="29">
        <v>125</v>
      </c>
    </row>
    <row r="3555" spans="41:42" x14ac:dyDescent="0.35">
      <c r="AO3555" s="29">
        <v>235</v>
      </c>
      <c r="AP3555" s="29">
        <v>125</v>
      </c>
    </row>
    <row r="3556" spans="41:42" x14ac:dyDescent="0.35">
      <c r="AO3556" s="29">
        <v>235</v>
      </c>
      <c r="AP3556" s="29">
        <v>125</v>
      </c>
    </row>
    <row r="3557" spans="41:42" x14ac:dyDescent="0.35">
      <c r="AO3557" s="29">
        <v>235</v>
      </c>
      <c r="AP3557" s="29">
        <v>125</v>
      </c>
    </row>
    <row r="3558" spans="41:42" x14ac:dyDescent="0.35">
      <c r="AO3558" s="29">
        <v>235</v>
      </c>
      <c r="AP3558" s="29">
        <v>125</v>
      </c>
    </row>
    <row r="3559" spans="41:42" x14ac:dyDescent="0.35">
      <c r="AO3559" s="29">
        <v>235</v>
      </c>
      <c r="AP3559" s="29">
        <v>125</v>
      </c>
    </row>
    <row r="3560" spans="41:42" x14ac:dyDescent="0.35">
      <c r="AO3560" s="29">
        <v>235</v>
      </c>
      <c r="AP3560" s="29">
        <v>125</v>
      </c>
    </row>
    <row r="3561" spans="41:42" x14ac:dyDescent="0.35">
      <c r="AO3561" s="29">
        <v>235</v>
      </c>
      <c r="AP3561" s="29">
        <v>125</v>
      </c>
    </row>
    <row r="3562" spans="41:42" x14ac:dyDescent="0.35">
      <c r="AO3562" s="29">
        <v>235</v>
      </c>
      <c r="AP3562" s="29">
        <v>125</v>
      </c>
    </row>
    <row r="3563" spans="41:42" x14ac:dyDescent="0.35">
      <c r="AO3563" s="29">
        <v>235</v>
      </c>
      <c r="AP3563" s="29">
        <v>125</v>
      </c>
    </row>
    <row r="3564" spans="41:42" x14ac:dyDescent="0.35">
      <c r="AO3564" s="29">
        <v>235</v>
      </c>
      <c r="AP3564" s="29">
        <v>125</v>
      </c>
    </row>
    <row r="3565" spans="41:42" x14ac:dyDescent="0.35">
      <c r="AO3565" s="29">
        <v>235</v>
      </c>
      <c r="AP3565" s="29">
        <v>125</v>
      </c>
    </row>
    <row r="3566" spans="41:42" x14ac:dyDescent="0.35">
      <c r="AO3566" s="29">
        <v>235</v>
      </c>
      <c r="AP3566" s="29">
        <v>125</v>
      </c>
    </row>
    <row r="3567" spans="41:42" x14ac:dyDescent="0.35">
      <c r="AO3567" s="29">
        <v>235</v>
      </c>
      <c r="AP3567" s="29">
        <v>125</v>
      </c>
    </row>
    <row r="3568" spans="41:42" x14ac:dyDescent="0.35">
      <c r="AO3568" s="29">
        <v>235</v>
      </c>
      <c r="AP3568" s="29">
        <v>125</v>
      </c>
    </row>
    <row r="3569" spans="41:42" x14ac:dyDescent="0.35">
      <c r="AO3569" s="29">
        <v>235</v>
      </c>
      <c r="AP3569" s="29">
        <v>125</v>
      </c>
    </row>
    <row r="3570" spans="41:42" x14ac:dyDescent="0.35">
      <c r="AO3570" s="29">
        <v>235</v>
      </c>
      <c r="AP3570" s="29">
        <v>125</v>
      </c>
    </row>
    <row r="3571" spans="41:42" x14ac:dyDescent="0.35">
      <c r="AO3571" s="29">
        <v>235</v>
      </c>
      <c r="AP3571" s="29">
        <v>125</v>
      </c>
    </row>
    <row r="3572" spans="41:42" x14ac:dyDescent="0.35">
      <c r="AO3572" s="29">
        <v>235</v>
      </c>
      <c r="AP3572" s="29">
        <v>125</v>
      </c>
    </row>
    <row r="3573" spans="41:42" x14ac:dyDescent="0.35">
      <c r="AO3573" s="29">
        <v>235</v>
      </c>
      <c r="AP3573" s="29">
        <v>125</v>
      </c>
    </row>
    <row r="3574" spans="41:42" x14ac:dyDescent="0.35">
      <c r="AO3574" s="29">
        <v>235</v>
      </c>
      <c r="AP3574" s="29">
        <v>125</v>
      </c>
    </row>
    <row r="3575" spans="41:42" x14ac:dyDescent="0.35">
      <c r="AO3575" s="29">
        <v>235</v>
      </c>
      <c r="AP3575" s="29">
        <v>125</v>
      </c>
    </row>
    <row r="3576" spans="41:42" x14ac:dyDescent="0.35">
      <c r="AO3576" s="29">
        <v>235</v>
      </c>
      <c r="AP3576" s="29">
        <v>125</v>
      </c>
    </row>
    <row r="3577" spans="41:42" x14ac:dyDescent="0.35">
      <c r="AO3577" s="29">
        <v>235</v>
      </c>
      <c r="AP3577" s="29">
        <v>125</v>
      </c>
    </row>
    <row r="3578" spans="41:42" x14ac:dyDescent="0.35">
      <c r="AO3578" s="29">
        <v>235</v>
      </c>
      <c r="AP3578" s="29">
        <v>125</v>
      </c>
    </row>
    <row r="3579" spans="41:42" x14ac:dyDescent="0.35">
      <c r="AO3579" s="29">
        <v>235</v>
      </c>
      <c r="AP3579" s="29">
        <v>125</v>
      </c>
    </row>
    <row r="3580" spans="41:42" x14ac:dyDescent="0.35">
      <c r="AO3580" s="29">
        <v>235</v>
      </c>
      <c r="AP3580" s="29">
        <v>125</v>
      </c>
    </row>
    <row r="3581" spans="41:42" x14ac:dyDescent="0.35">
      <c r="AO3581" s="29">
        <v>235</v>
      </c>
      <c r="AP3581" s="29">
        <v>125</v>
      </c>
    </row>
    <row r="3582" spans="41:42" x14ac:dyDescent="0.35">
      <c r="AO3582" s="29">
        <v>235</v>
      </c>
      <c r="AP3582" s="29">
        <v>125</v>
      </c>
    </row>
    <row r="3583" spans="41:42" x14ac:dyDescent="0.35">
      <c r="AO3583" s="29">
        <v>235</v>
      </c>
      <c r="AP3583" s="29">
        <v>125</v>
      </c>
    </row>
    <row r="3584" spans="41:42" x14ac:dyDescent="0.35">
      <c r="AO3584" s="29">
        <v>235</v>
      </c>
      <c r="AP3584" s="29">
        <v>125</v>
      </c>
    </row>
    <row r="3585" spans="41:42" x14ac:dyDescent="0.35">
      <c r="AO3585" s="29">
        <v>235</v>
      </c>
      <c r="AP3585" s="29">
        <v>125</v>
      </c>
    </row>
    <row r="3586" spans="41:42" x14ac:dyDescent="0.35">
      <c r="AO3586" s="29">
        <v>235</v>
      </c>
      <c r="AP3586" s="29">
        <v>125</v>
      </c>
    </row>
    <row r="3587" spans="41:42" x14ac:dyDescent="0.35">
      <c r="AO3587" s="29">
        <v>235</v>
      </c>
      <c r="AP3587" s="29">
        <v>125</v>
      </c>
    </row>
    <row r="3588" spans="41:42" x14ac:dyDescent="0.35">
      <c r="AO3588" s="29">
        <v>235</v>
      </c>
      <c r="AP3588" s="29">
        <v>125</v>
      </c>
    </row>
    <row r="3589" spans="41:42" x14ac:dyDescent="0.35">
      <c r="AO3589" s="29">
        <v>235</v>
      </c>
      <c r="AP3589" s="29">
        <v>125</v>
      </c>
    </row>
    <row r="3590" spans="41:42" x14ac:dyDescent="0.35">
      <c r="AO3590" s="29">
        <v>235</v>
      </c>
      <c r="AP3590" s="29">
        <v>125</v>
      </c>
    </row>
    <row r="3591" spans="41:42" x14ac:dyDescent="0.35">
      <c r="AO3591" s="29">
        <v>235</v>
      </c>
      <c r="AP3591" s="29">
        <v>125</v>
      </c>
    </row>
    <row r="3592" spans="41:42" x14ac:dyDescent="0.35">
      <c r="AO3592" s="29">
        <v>235</v>
      </c>
      <c r="AP3592" s="29">
        <v>125</v>
      </c>
    </row>
    <row r="3593" spans="41:42" x14ac:dyDescent="0.35">
      <c r="AO3593" s="29">
        <v>235</v>
      </c>
      <c r="AP3593" s="29">
        <v>125</v>
      </c>
    </row>
    <row r="3594" spans="41:42" x14ac:dyDescent="0.35">
      <c r="AO3594" s="29">
        <v>235</v>
      </c>
      <c r="AP3594" s="29">
        <v>125</v>
      </c>
    </row>
    <row r="3595" spans="41:42" x14ac:dyDescent="0.35">
      <c r="AO3595" s="29">
        <v>235</v>
      </c>
      <c r="AP3595" s="29">
        <v>125</v>
      </c>
    </row>
    <row r="3596" spans="41:42" x14ac:dyDescent="0.35">
      <c r="AO3596" s="29">
        <v>235</v>
      </c>
      <c r="AP3596" s="29">
        <v>125</v>
      </c>
    </row>
    <row r="3597" spans="41:42" x14ac:dyDescent="0.35">
      <c r="AO3597" s="29">
        <v>235</v>
      </c>
      <c r="AP3597" s="29">
        <v>125</v>
      </c>
    </row>
    <row r="3598" spans="41:42" x14ac:dyDescent="0.35">
      <c r="AO3598" s="29">
        <v>235</v>
      </c>
      <c r="AP3598" s="29">
        <v>125</v>
      </c>
    </row>
    <row r="3599" spans="41:42" x14ac:dyDescent="0.35">
      <c r="AO3599" s="29">
        <v>235</v>
      </c>
      <c r="AP3599" s="29">
        <v>125</v>
      </c>
    </row>
    <row r="3600" spans="41:42" x14ac:dyDescent="0.35">
      <c r="AO3600" s="29">
        <v>235</v>
      </c>
      <c r="AP3600" s="29">
        <v>125</v>
      </c>
    </row>
    <row r="3601" spans="41:42" x14ac:dyDescent="0.35">
      <c r="AO3601" s="29">
        <v>235</v>
      </c>
      <c r="AP3601" s="29">
        <v>125</v>
      </c>
    </row>
    <row r="3602" spans="41:42" x14ac:dyDescent="0.35">
      <c r="AO3602" s="29">
        <v>235</v>
      </c>
      <c r="AP3602" s="29">
        <v>125</v>
      </c>
    </row>
    <row r="3603" spans="41:42" x14ac:dyDescent="0.35">
      <c r="AO3603" s="29">
        <v>235</v>
      </c>
      <c r="AP3603" s="29">
        <v>125</v>
      </c>
    </row>
    <row r="3604" spans="41:42" x14ac:dyDescent="0.35">
      <c r="AO3604" s="29">
        <v>235</v>
      </c>
      <c r="AP3604" s="29">
        <v>125</v>
      </c>
    </row>
    <row r="3605" spans="41:42" x14ac:dyDescent="0.35">
      <c r="AO3605" s="29">
        <v>235</v>
      </c>
      <c r="AP3605" s="29">
        <v>125</v>
      </c>
    </row>
    <row r="3606" spans="41:42" x14ac:dyDescent="0.35">
      <c r="AO3606" s="29">
        <v>235</v>
      </c>
      <c r="AP3606" s="29">
        <v>125</v>
      </c>
    </row>
    <row r="3607" spans="41:42" x14ac:dyDescent="0.35">
      <c r="AO3607" s="29">
        <v>235</v>
      </c>
      <c r="AP3607" s="29">
        <v>125</v>
      </c>
    </row>
    <row r="3608" spans="41:42" x14ac:dyDescent="0.35">
      <c r="AO3608" s="29">
        <v>235</v>
      </c>
      <c r="AP3608" s="29">
        <v>125</v>
      </c>
    </row>
    <row r="3609" spans="41:42" x14ac:dyDescent="0.35">
      <c r="AO3609" s="29">
        <v>235</v>
      </c>
      <c r="AP3609" s="29">
        <v>125</v>
      </c>
    </row>
    <row r="3610" spans="41:42" x14ac:dyDescent="0.35">
      <c r="AO3610" s="29">
        <v>235</v>
      </c>
      <c r="AP3610" s="29">
        <v>125</v>
      </c>
    </row>
    <row r="3611" spans="41:42" x14ac:dyDescent="0.35">
      <c r="AO3611" s="29">
        <v>235</v>
      </c>
      <c r="AP3611" s="29">
        <v>125</v>
      </c>
    </row>
    <row r="3612" spans="41:42" x14ac:dyDescent="0.35">
      <c r="AO3612" s="29">
        <v>235</v>
      </c>
      <c r="AP3612" s="29">
        <v>125</v>
      </c>
    </row>
    <row r="3613" spans="41:42" x14ac:dyDescent="0.35">
      <c r="AO3613" s="29">
        <v>235</v>
      </c>
      <c r="AP3613" s="29">
        <v>125</v>
      </c>
    </row>
    <row r="3614" spans="41:42" x14ac:dyDescent="0.35">
      <c r="AO3614" s="29">
        <v>235</v>
      </c>
      <c r="AP3614" s="29">
        <v>125</v>
      </c>
    </row>
    <row r="3615" spans="41:42" x14ac:dyDescent="0.35">
      <c r="AO3615" s="29">
        <v>235</v>
      </c>
      <c r="AP3615" s="29">
        <v>125</v>
      </c>
    </row>
    <row r="3616" spans="41:42" x14ac:dyDescent="0.35">
      <c r="AO3616" s="29">
        <v>235</v>
      </c>
      <c r="AP3616" s="29">
        <v>125</v>
      </c>
    </row>
    <row r="3617" spans="41:42" x14ac:dyDescent="0.35">
      <c r="AO3617" s="29">
        <v>235</v>
      </c>
      <c r="AP3617" s="29">
        <v>125</v>
      </c>
    </row>
    <row r="3618" spans="41:42" x14ac:dyDescent="0.35">
      <c r="AO3618" s="29">
        <v>235</v>
      </c>
      <c r="AP3618" s="29">
        <v>125</v>
      </c>
    </row>
    <row r="3619" spans="41:42" x14ac:dyDescent="0.35">
      <c r="AO3619" s="29">
        <v>235</v>
      </c>
      <c r="AP3619" s="29">
        <v>125</v>
      </c>
    </row>
    <row r="3620" spans="41:42" x14ac:dyDescent="0.35">
      <c r="AO3620" s="29">
        <v>235</v>
      </c>
      <c r="AP3620" s="29">
        <v>125</v>
      </c>
    </row>
    <row r="3621" spans="41:42" x14ac:dyDescent="0.35">
      <c r="AO3621" s="29">
        <v>235</v>
      </c>
      <c r="AP3621" s="29">
        <v>125</v>
      </c>
    </row>
    <row r="3622" spans="41:42" x14ac:dyDescent="0.35">
      <c r="AO3622" s="29">
        <v>235</v>
      </c>
      <c r="AP3622" s="29">
        <v>125</v>
      </c>
    </row>
    <row r="3623" spans="41:42" x14ac:dyDescent="0.35">
      <c r="AO3623" s="29">
        <v>235</v>
      </c>
      <c r="AP3623" s="29">
        <v>125</v>
      </c>
    </row>
    <row r="3624" spans="41:42" x14ac:dyDescent="0.35">
      <c r="AO3624" s="29">
        <v>235</v>
      </c>
      <c r="AP3624" s="29">
        <v>125</v>
      </c>
    </row>
    <row r="3625" spans="41:42" x14ac:dyDescent="0.35">
      <c r="AO3625" s="29">
        <v>235</v>
      </c>
      <c r="AP3625" s="29">
        <v>125</v>
      </c>
    </row>
    <row r="3626" spans="41:42" x14ac:dyDescent="0.35">
      <c r="AO3626" s="29">
        <v>235</v>
      </c>
      <c r="AP3626" s="29">
        <v>125</v>
      </c>
    </row>
    <row r="3627" spans="41:42" x14ac:dyDescent="0.35">
      <c r="AO3627" s="29">
        <v>235</v>
      </c>
      <c r="AP3627" s="29">
        <v>125</v>
      </c>
    </row>
    <row r="3628" spans="41:42" x14ac:dyDescent="0.35">
      <c r="AO3628" s="29">
        <v>235</v>
      </c>
      <c r="AP3628" s="29">
        <v>125</v>
      </c>
    </row>
    <row r="3629" spans="41:42" x14ac:dyDescent="0.35">
      <c r="AO3629" s="29">
        <v>235</v>
      </c>
      <c r="AP3629" s="29">
        <v>125</v>
      </c>
    </row>
    <row r="3630" spans="41:42" x14ac:dyDescent="0.35">
      <c r="AO3630" s="29">
        <v>235</v>
      </c>
      <c r="AP3630" s="29">
        <v>125</v>
      </c>
    </row>
    <row r="3631" spans="41:42" x14ac:dyDescent="0.35">
      <c r="AO3631" s="29">
        <v>235</v>
      </c>
      <c r="AP3631" s="29">
        <v>125</v>
      </c>
    </row>
    <row r="3632" spans="41:42" x14ac:dyDescent="0.35">
      <c r="AO3632" s="29">
        <v>235</v>
      </c>
      <c r="AP3632" s="29">
        <v>125</v>
      </c>
    </row>
    <row r="3633" spans="41:42" x14ac:dyDescent="0.35">
      <c r="AO3633" s="29">
        <v>235</v>
      </c>
      <c r="AP3633" s="29">
        <v>125</v>
      </c>
    </row>
    <row r="3634" spans="41:42" x14ac:dyDescent="0.35">
      <c r="AO3634" s="29">
        <v>235</v>
      </c>
      <c r="AP3634" s="29">
        <v>125</v>
      </c>
    </row>
    <row r="3635" spans="41:42" x14ac:dyDescent="0.35">
      <c r="AO3635" s="29">
        <v>235</v>
      </c>
      <c r="AP3635" s="29">
        <v>125</v>
      </c>
    </row>
    <row r="3636" spans="41:42" x14ac:dyDescent="0.35">
      <c r="AO3636" s="29">
        <v>235</v>
      </c>
      <c r="AP3636" s="29">
        <v>125</v>
      </c>
    </row>
    <row r="3637" spans="41:42" x14ac:dyDescent="0.35">
      <c r="AO3637" s="29">
        <v>235</v>
      </c>
      <c r="AP3637" s="29">
        <v>125</v>
      </c>
    </row>
  </sheetData>
  <conditionalFormatting sqref="K1:K1227 K1484:K1496 G1520">
    <cfRule type="cellIs" dxfId="717" priority="111" stopIfTrue="1" operator="greaterThanOrEqual">
      <formula>235</formula>
    </cfRule>
  </conditionalFormatting>
  <conditionalFormatting sqref="K1:K1302">
    <cfRule type="cellIs" dxfId="716" priority="57" stopIfTrue="1" operator="greaterThanOrEqual">
      <formula>235</formula>
    </cfRule>
  </conditionalFormatting>
  <conditionalFormatting sqref="K1003 G1520">
    <cfRule type="cellIs" dxfId="715" priority="112" stopIfTrue="1" operator="greaterThanOrEqual">
      <formula>235</formula>
    </cfRule>
  </conditionalFormatting>
  <conditionalFormatting sqref="K1007">
    <cfRule type="cellIs" dxfId="714" priority="109" stopIfTrue="1" operator="greaterThanOrEqual">
      <formula>235</formula>
    </cfRule>
  </conditionalFormatting>
  <conditionalFormatting sqref="K1021">
    <cfRule type="cellIs" dxfId="713" priority="106" stopIfTrue="1" operator="greaterThanOrEqual">
      <formula>235</formula>
    </cfRule>
  </conditionalFormatting>
  <conditionalFormatting sqref="K1023:K1028">
    <cfRule type="cellIs" dxfId="712" priority="103" stopIfTrue="1" operator="greaterThanOrEqual">
      <formula>235</formula>
    </cfRule>
  </conditionalFormatting>
  <conditionalFormatting sqref="K1086">
    <cfRule type="cellIs" dxfId="711" priority="91" stopIfTrue="1" operator="greaterThanOrEqual">
      <formula>235</formula>
    </cfRule>
  </conditionalFormatting>
  <conditionalFormatting sqref="K1094">
    <cfRule type="cellIs" dxfId="710" priority="88" stopIfTrue="1" operator="greaterThanOrEqual">
      <formula>235</formula>
    </cfRule>
  </conditionalFormatting>
  <conditionalFormatting sqref="K1107">
    <cfRule type="cellIs" dxfId="709" priority="85" stopIfTrue="1" operator="greaterThanOrEqual">
      <formula>235</formula>
    </cfRule>
  </conditionalFormatting>
  <conditionalFormatting sqref="K1148">
    <cfRule type="cellIs" dxfId="708" priority="75" stopIfTrue="1" operator="greaterThanOrEqual">
      <formula>235</formula>
    </cfRule>
  </conditionalFormatting>
  <conditionalFormatting sqref="K1153">
    <cfRule type="cellIs" dxfId="707" priority="73" stopIfTrue="1" operator="greaterThanOrEqual">
      <formula>235</formula>
    </cfRule>
  </conditionalFormatting>
  <conditionalFormatting sqref="K1193">
    <cfRule type="cellIs" dxfId="706" priority="65" stopIfTrue="1" operator="greaterThanOrEqual">
      <formula>235</formula>
    </cfRule>
  </conditionalFormatting>
  <conditionalFormatting sqref="K1247">
    <cfRule type="cellIs" dxfId="705" priority="47" stopIfTrue="1" operator="greaterThanOrEqual">
      <formula>235</formula>
    </cfRule>
    <cfRule type="cellIs" priority="48" stopIfTrue="1" operator="greaterThanOrEqual">
      <formula>235</formula>
    </cfRule>
    <cfRule type="cellIs" dxfId="704" priority="49" stopIfTrue="1" operator="greaterThanOrEqual">
      <formula>235</formula>
    </cfRule>
    <cfRule type="cellIs" dxfId="703" priority="50" stopIfTrue="1" operator="greaterThanOrEqual">
      <formula>235</formula>
    </cfRule>
    <cfRule type="cellIs" dxfId="702" priority="51" stopIfTrue="1" operator="greaterThanOrEqual">
      <formula>235</formula>
    </cfRule>
  </conditionalFormatting>
  <conditionalFormatting sqref="K1260">
    <cfRule type="cellIs" dxfId="701" priority="39" stopIfTrue="1" operator="greaterThanOrEqual">
      <formula>235</formula>
    </cfRule>
    <cfRule type="cellIs" priority="40" stopIfTrue="1" operator="greaterThanOrEqual">
      <formula>235</formula>
    </cfRule>
    <cfRule type="cellIs" dxfId="700" priority="41" stopIfTrue="1" operator="greaterThanOrEqual">
      <formula>235</formula>
    </cfRule>
    <cfRule type="cellIs" dxfId="699" priority="42" stopIfTrue="1" operator="greaterThanOrEqual">
      <formula>235</formula>
    </cfRule>
    <cfRule type="cellIs" dxfId="698" priority="43" stopIfTrue="1" operator="greaterThanOrEqual">
      <formula>235</formula>
    </cfRule>
  </conditionalFormatting>
  <conditionalFormatting sqref="K1293">
    <cfRule type="cellIs" dxfId="697" priority="28" stopIfTrue="1" operator="greaterThanOrEqual">
      <formula>235</formula>
    </cfRule>
    <cfRule type="cellIs" priority="29" stopIfTrue="1" operator="greaterThanOrEqual">
      <formula>235</formula>
    </cfRule>
    <cfRule type="cellIs" dxfId="696" priority="30" stopIfTrue="1" operator="greaterThanOrEqual">
      <formula>235</formula>
    </cfRule>
    <cfRule type="cellIs" dxfId="695" priority="31" stopIfTrue="1" operator="greaterThanOrEqual">
      <formula>235</formula>
    </cfRule>
    <cfRule type="cellIs" dxfId="694" priority="32" stopIfTrue="1" operator="greaterThanOrEqual">
      <formula>235</formula>
    </cfRule>
  </conditionalFormatting>
  <conditionalFormatting sqref="K1303">
    <cfRule type="cellIs" dxfId="693" priority="23" stopIfTrue="1" operator="greaterThanOrEqual">
      <formula>235</formula>
    </cfRule>
    <cfRule type="cellIs" priority="24" stopIfTrue="1" operator="greaterThanOrEqual">
      <formula>235</formula>
    </cfRule>
    <cfRule type="cellIs" dxfId="692" priority="25" stopIfTrue="1" operator="greaterThanOrEqual">
      <formula>235</formula>
    </cfRule>
  </conditionalFormatting>
  <conditionalFormatting sqref="K1303:K1482 K1498:K65539">
    <cfRule type="cellIs" dxfId="691" priority="26" stopIfTrue="1" operator="greaterThanOrEqual">
      <formula>235</formula>
    </cfRule>
    <cfRule type="cellIs" dxfId="690" priority="27" stopIfTrue="1" operator="greaterThanOrEqual">
      <formula>235</formula>
    </cfRule>
  </conditionalFormatting>
  <conditionalFormatting sqref="K1:L1 K2:K884 K886:K895 K897:K936 K938:K965 K967:K1000 K1005:K1006 K1008:K1020 K1022 K1025:K1027 K1029:K1147 K1149:K1152 K1154:K1161 K1167:K1227 K1484:K1496 K1229 K1231:K1234 K1236:K1246 K1248:K1259 K1261:K1266 K1269:K1292 K1294:K1302">
    <cfRule type="cellIs" dxfId="689" priority="121" stopIfTrue="1" operator="greaterThanOrEqual">
      <formula>235</formula>
    </cfRule>
  </conditionalFormatting>
  <conditionalFormatting sqref="M4:M1502">
    <cfRule type="cellIs" dxfId="688" priority="21" stopIfTrue="1" operator="greaterThanOrEqual">
      <formula>125</formula>
    </cfRule>
  </conditionalFormatting>
  <conditionalFormatting sqref="M1231:M1234 M1236:M1239">
    <cfRule type="cellIs" dxfId="687" priority="56" stopIfTrue="1" operator="greaterThanOrEqual">
      <formula>125</formula>
    </cfRule>
  </conditionalFormatting>
  <conditionalFormatting sqref="M1506">
    <cfRule type="cellIs" dxfId="686" priority="20" stopIfTrue="1" operator="greaterThanOrEqual">
      <formula>125</formula>
    </cfRule>
  </conditionalFormatting>
  <conditionalFormatting sqref="M1511">
    <cfRule type="cellIs" dxfId="685" priority="18" stopIfTrue="1" operator="greaterThanOrEqual">
      <formula>125</formula>
    </cfRule>
  </conditionalFormatting>
  <conditionalFormatting sqref="M1516">
    <cfRule type="cellIs" dxfId="684" priority="16" stopIfTrue="1" operator="greaterThanOrEqual">
      <formula>125</formula>
    </cfRule>
  </conditionalFormatting>
  <conditionalFormatting sqref="M1521">
    <cfRule type="cellIs" dxfId="683" priority="14" stopIfTrue="1" operator="greaterThanOrEqual">
      <formula>125</formula>
    </cfRule>
  </conditionalFormatting>
  <conditionalFormatting sqref="M1526">
    <cfRule type="cellIs" dxfId="682" priority="12" stopIfTrue="1" operator="greaterThanOrEqual">
      <formula>125</formula>
    </cfRule>
  </conditionalFormatting>
  <conditionalFormatting sqref="M1531">
    <cfRule type="cellIs" dxfId="681" priority="10" stopIfTrue="1" operator="greaterThanOrEqual">
      <formula>125</formula>
    </cfRule>
  </conditionalFormatting>
  <conditionalFormatting sqref="M1536">
    <cfRule type="cellIs" dxfId="680" priority="8" stopIfTrue="1" operator="greaterThanOrEqual">
      <formula>125</formula>
    </cfRule>
  </conditionalFormatting>
  <conditionalFormatting sqref="M1541">
    <cfRule type="cellIs" dxfId="679" priority="6" stopIfTrue="1" operator="greaterThanOrEqual">
      <formula>125</formula>
    </cfRule>
  </conditionalFormatting>
  <conditionalFormatting sqref="M1546">
    <cfRule type="cellIs" dxfId="678" priority="4" stopIfTrue="1" operator="greaterThanOrEqual">
      <formula>125</formula>
    </cfRule>
  </conditionalFormatting>
  <conditionalFormatting sqref="M1551">
    <cfRule type="cellIs" dxfId="677" priority="2" stopIfTrue="1" operator="greaterThanOrEqual">
      <formula>125</formula>
    </cfRule>
  </conditionalFormatting>
  <conditionalFormatting sqref="M970:N970">
    <cfRule type="cellIs" dxfId="676" priority="120" stopIfTrue="1" operator="greaterThanOrEqual">
      <formula>125</formula>
    </cfRule>
  </conditionalFormatting>
  <conditionalFormatting sqref="M975:N975">
    <cfRule type="cellIs" dxfId="675" priority="119" stopIfTrue="1" operator="greaterThanOrEqual">
      <formula>125</formula>
    </cfRule>
  </conditionalFormatting>
  <conditionalFormatting sqref="M980:N980">
    <cfRule type="cellIs" dxfId="674" priority="118" stopIfTrue="1" operator="greaterThanOrEqual">
      <formula>125</formula>
    </cfRule>
  </conditionalFormatting>
  <conditionalFormatting sqref="M985:N985">
    <cfRule type="cellIs" dxfId="673" priority="117" stopIfTrue="1" operator="greaterThanOrEqual">
      <formula>125</formula>
    </cfRule>
  </conditionalFormatting>
  <conditionalFormatting sqref="M990:N990">
    <cfRule type="cellIs" dxfId="672" priority="116" stopIfTrue="1" operator="greaterThanOrEqual">
      <formula>125</formula>
    </cfRule>
  </conditionalFormatting>
  <conditionalFormatting sqref="M995:N995">
    <cfRule type="cellIs" dxfId="671" priority="115" stopIfTrue="1" operator="greaterThanOrEqual">
      <formula>125</formula>
    </cfRule>
  </conditionalFormatting>
  <conditionalFormatting sqref="M1000:N1000">
    <cfRule type="cellIs" dxfId="670" priority="114" stopIfTrue="1" operator="greaterThanOrEqual">
      <formula>125</formula>
    </cfRule>
  </conditionalFormatting>
  <conditionalFormatting sqref="M1005:N1005">
    <cfRule type="cellIs" dxfId="669" priority="113" stopIfTrue="1" operator="greaterThanOrEqual">
      <formula>125</formula>
    </cfRule>
  </conditionalFormatting>
  <conditionalFormatting sqref="M1010:N1010">
    <cfRule type="cellIs" dxfId="668" priority="110" stopIfTrue="1" operator="greaterThanOrEqual">
      <formula>125</formula>
    </cfRule>
  </conditionalFormatting>
  <conditionalFormatting sqref="M1015:N1015">
    <cfRule type="cellIs" dxfId="667" priority="108" stopIfTrue="1" operator="greaterThanOrEqual">
      <formula>125</formula>
    </cfRule>
  </conditionalFormatting>
  <conditionalFormatting sqref="M1020:N1020">
    <cfRule type="cellIs" dxfId="666" priority="107" stopIfTrue="1" operator="greaterThanOrEqual">
      <formula>125</formula>
    </cfRule>
  </conditionalFormatting>
  <conditionalFormatting sqref="M1025:N1025">
    <cfRule type="cellIs" dxfId="665" priority="105" stopIfTrue="1" operator="greaterThanOrEqual">
      <formula>125</formula>
    </cfRule>
  </conditionalFormatting>
  <conditionalFormatting sqref="M1030:N1030">
    <cfRule type="cellIs" dxfId="664" priority="104" stopIfTrue="1" operator="greaterThanOrEqual">
      <formula>125</formula>
    </cfRule>
  </conditionalFormatting>
  <conditionalFormatting sqref="M1035:N1035">
    <cfRule type="cellIs" dxfId="663" priority="102" stopIfTrue="1" operator="greaterThanOrEqual">
      <formula>125</formula>
    </cfRule>
  </conditionalFormatting>
  <conditionalFormatting sqref="M1040:N1040">
    <cfRule type="cellIs" dxfId="662" priority="101" stopIfTrue="1" operator="greaterThanOrEqual">
      <formula>125</formula>
    </cfRule>
  </conditionalFormatting>
  <conditionalFormatting sqref="M1045:N1045">
    <cfRule type="cellIs" dxfId="661" priority="100" stopIfTrue="1" operator="greaterThanOrEqual">
      <formula>125</formula>
    </cfRule>
  </conditionalFormatting>
  <conditionalFormatting sqref="M1050:N1050">
    <cfRule type="cellIs" dxfId="660" priority="99" stopIfTrue="1" operator="greaterThanOrEqual">
      <formula>125</formula>
    </cfRule>
  </conditionalFormatting>
  <conditionalFormatting sqref="M1056:N1056">
    <cfRule type="cellIs" dxfId="659" priority="98" stopIfTrue="1" operator="greaterThanOrEqual">
      <formula>125</formula>
    </cfRule>
  </conditionalFormatting>
  <conditionalFormatting sqref="M1061:N1061">
    <cfRule type="cellIs" dxfId="658" priority="97" stopIfTrue="1" operator="greaterThanOrEqual">
      <formula>125</formula>
    </cfRule>
  </conditionalFormatting>
  <conditionalFormatting sqref="M1066:N1066">
    <cfRule type="cellIs" dxfId="657" priority="96" stopIfTrue="1" operator="greaterThanOrEqual">
      <formula>125</formula>
    </cfRule>
  </conditionalFormatting>
  <conditionalFormatting sqref="M1071:N1071">
    <cfRule type="cellIs" dxfId="656" priority="95" stopIfTrue="1" operator="greaterThanOrEqual">
      <formula>125</formula>
    </cfRule>
  </conditionalFormatting>
  <conditionalFormatting sqref="M1076:N1076">
    <cfRule type="cellIs" dxfId="655" priority="94" stopIfTrue="1" operator="greaterThanOrEqual">
      <formula>125</formula>
    </cfRule>
  </conditionalFormatting>
  <conditionalFormatting sqref="M1081:N1081">
    <cfRule type="cellIs" dxfId="654" priority="93" stopIfTrue="1" operator="greaterThanOrEqual">
      <formula>125</formula>
    </cfRule>
  </conditionalFormatting>
  <conditionalFormatting sqref="M1086:N1086">
    <cfRule type="cellIs" dxfId="653" priority="92" stopIfTrue="1" operator="greaterThanOrEqual">
      <formula>125</formula>
    </cfRule>
  </conditionalFormatting>
  <conditionalFormatting sqref="M1091:N1091">
    <cfRule type="cellIs" dxfId="652" priority="90" stopIfTrue="1" operator="greaterThanOrEqual">
      <formula>125</formula>
    </cfRule>
  </conditionalFormatting>
  <conditionalFormatting sqref="M1096:N1096">
    <cfRule type="cellIs" dxfId="651" priority="89" stopIfTrue="1" operator="greaterThanOrEqual">
      <formula>125</formula>
    </cfRule>
  </conditionalFormatting>
  <conditionalFormatting sqref="M1101:N1101">
    <cfRule type="cellIs" dxfId="650" priority="87" stopIfTrue="1" operator="greaterThanOrEqual">
      <formula>125</formula>
    </cfRule>
  </conditionalFormatting>
  <conditionalFormatting sqref="M1106:N1106">
    <cfRule type="cellIs" dxfId="649" priority="86" stopIfTrue="1" operator="greaterThanOrEqual">
      <formula>125</formula>
    </cfRule>
  </conditionalFormatting>
  <conditionalFormatting sqref="M1111:N1111">
    <cfRule type="cellIs" dxfId="648" priority="84" stopIfTrue="1" operator="greaterThanOrEqual">
      <formula>125</formula>
    </cfRule>
  </conditionalFormatting>
  <conditionalFormatting sqref="M1116:N1116">
    <cfRule type="cellIs" dxfId="647" priority="83" stopIfTrue="1" operator="greaterThanOrEqual">
      <formula>125</formula>
    </cfRule>
  </conditionalFormatting>
  <conditionalFormatting sqref="M1121:N1121">
    <cfRule type="cellIs" dxfId="646" priority="82" stopIfTrue="1" operator="greaterThanOrEqual">
      <formula>125</formula>
    </cfRule>
  </conditionalFormatting>
  <conditionalFormatting sqref="M1126:N1126">
    <cfRule type="cellIs" dxfId="645" priority="81" stopIfTrue="1" operator="greaterThanOrEqual">
      <formula>125</formula>
    </cfRule>
  </conditionalFormatting>
  <conditionalFormatting sqref="M1131:N1131">
    <cfRule type="cellIs" dxfId="644" priority="80" stopIfTrue="1" operator="greaterThanOrEqual">
      <formula>125</formula>
    </cfRule>
  </conditionalFormatting>
  <conditionalFormatting sqref="M1135:N1135">
    <cfRule type="cellIs" dxfId="643" priority="79" stopIfTrue="1" operator="greaterThanOrEqual">
      <formula>125</formula>
    </cfRule>
  </conditionalFormatting>
  <conditionalFormatting sqref="M1140:N1140">
    <cfRule type="cellIs" dxfId="642" priority="78" stopIfTrue="1" operator="greaterThanOrEqual">
      <formula>125</formula>
    </cfRule>
  </conditionalFormatting>
  <conditionalFormatting sqref="M1145:N1145">
    <cfRule type="cellIs" dxfId="641" priority="77" stopIfTrue="1" operator="greaterThanOrEqual">
      <formula>125</formula>
    </cfRule>
  </conditionalFormatting>
  <conditionalFormatting sqref="M1151:N1151">
    <cfRule type="cellIs" dxfId="640" priority="76" stopIfTrue="1" operator="greaterThanOrEqual">
      <formula>125</formula>
    </cfRule>
  </conditionalFormatting>
  <conditionalFormatting sqref="M1156:N1156">
    <cfRule type="cellIs" dxfId="639" priority="74" stopIfTrue="1" operator="greaterThanOrEqual">
      <formula>125</formula>
    </cfRule>
  </conditionalFormatting>
  <conditionalFormatting sqref="M1161:N1161">
    <cfRule type="cellIs" dxfId="638" priority="72" stopIfTrue="1" operator="greaterThanOrEqual">
      <formula>125</formula>
    </cfRule>
  </conditionalFormatting>
  <conditionalFormatting sqref="M1166:N1166">
    <cfRule type="cellIs" dxfId="637" priority="71" stopIfTrue="1" operator="greaterThanOrEqual">
      <formula>125</formula>
    </cfRule>
  </conditionalFormatting>
  <conditionalFormatting sqref="M1171:N1171">
    <cfRule type="cellIs" dxfId="636" priority="70" stopIfTrue="1" operator="greaterThanOrEqual">
      <formula>125</formula>
    </cfRule>
  </conditionalFormatting>
  <conditionalFormatting sqref="M1176:N1176">
    <cfRule type="cellIs" dxfId="635" priority="69" stopIfTrue="1" operator="greaterThanOrEqual">
      <formula>125</formula>
    </cfRule>
  </conditionalFormatting>
  <conditionalFormatting sqref="M1181:N1181">
    <cfRule type="cellIs" dxfId="634" priority="68" stopIfTrue="1" operator="greaterThanOrEqual">
      <formula>125</formula>
    </cfRule>
  </conditionalFormatting>
  <conditionalFormatting sqref="M1186:N1186">
    <cfRule type="cellIs" dxfId="633" priority="67" stopIfTrue="1" operator="greaterThanOrEqual">
      <formula>125</formula>
    </cfRule>
  </conditionalFormatting>
  <conditionalFormatting sqref="M1191:N1191">
    <cfRule type="cellIs" dxfId="632" priority="66" stopIfTrue="1" operator="greaterThanOrEqual">
      <formula>125</formula>
    </cfRule>
  </conditionalFormatting>
  <conditionalFormatting sqref="M1195:N1195">
    <cfRule type="cellIs" dxfId="631" priority="64" stopIfTrue="1" operator="greaterThanOrEqual">
      <formula>125</formula>
    </cfRule>
  </conditionalFormatting>
  <conditionalFormatting sqref="M1200:N1200">
    <cfRule type="cellIs" dxfId="630" priority="63" stopIfTrue="1" operator="greaterThanOrEqual">
      <formula>125</formula>
    </cfRule>
  </conditionalFormatting>
  <conditionalFormatting sqref="M1205:N1205">
    <cfRule type="cellIs" dxfId="629" priority="62" stopIfTrue="1" operator="greaterThanOrEqual">
      <formula>125</formula>
    </cfRule>
  </conditionalFormatting>
  <conditionalFormatting sqref="M1210:N1210">
    <cfRule type="cellIs" dxfId="628" priority="61" stopIfTrue="1" operator="greaterThanOrEqual">
      <formula>125</formula>
    </cfRule>
  </conditionalFormatting>
  <conditionalFormatting sqref="M1214:N1214">
    <cfRule type="cellIs" dxfId="627" priority="60" stopIfTrue="1" operator="greaterThanOrEqual">
      <formula>125</formula>
    </cfRule>
  </conditionalFormatting>
  <conditionalFormatting sqref="M1219:N1219">
    <cfRule type="cellIs" dxfId="626" priority="59" stopIfTrue="1" operator="greaterThanOrEqual">
      <formula>125</formula>
    </cfRule>
  </conditionalFormatting>
  <conditionalFormatting sqref="M1224:N1224">
    <cfRule type="cellIs" dxfId="625" priority="58" stopIfTrue="1" operator="greaterThanOrEqual">
      <formula>125</formula>
    </cfRule>
  </conditionalFormatting>
  <conditionalFormatting sqref="M1230:N1230">
    <cfRule type="cellIs" dxfId="624" priority="55" stopIfTrue="1" operator="greaterThanOrEqual">
      <formula>125</formula>
    </cfRule>
  </conditionalFormatting>
  <conditionalFormatting sqref="M1235:N1235">
    <cfRule type="cellIs" dxfId="623" priority="54" stopIfTrue="1" operator="greaterThanOrEqual">
      <formula>125</formula>
    </cfRule>
  </conditionalFormatting>
  <conditionalFormatting sqref="M1240:N1240">
    <cfRule type="cellIs" dxfId="622" priority="53" stopIfTrue="1" operator="greaterThanOrEqual">
      <formula>125</formula>
    </cfRule>
  </conditionalFormatting>
  <conditionalFormatting sqref="M1245:N1245">
    <cfRule type="cellIs" dxfId="621" priority="52" stopIfTrue="1" operator="greaterThanOrEqual">
      <formula>125</formula>
    </cfRule>
  </conditionalFormatting>
  <conditionalFormatting sqref="M1250:N1250">
    <cfRule type="cellIs" dxfId="620" priority="46" stopIfTrue="1" operator="greaterThanOrEqual">
      <formula>125</formula>
    </cfRule>
  </conditionalFormatting>
  <conditionalFormatting sqref="M1255:N1255">
    <cfRule type="cellIs" dxfId="619" priority="45" stopIfTrue="1" operator="greaterThanOrEqual">
      <formula>125</formula>
    </cfRule>
  </conditionalFormatting>
  <conditionalFormatting sqref="M1260:N1260">
    <cfRule type="cellIs" dxfId="618" priority="44" stopIfTrue="1" operator="greaterThanOrEqual">
      <formula>125</formula>
    </cfRule>
  </conditionalFormatting>
  <conditionalFormatting sqref="M1264:N1264">
    <cfRule type="cellIs" dxfId="617" priority="38" stopIfTrue="1" operator="greaterThanOrEqual">
      <formula>125</formula>
    </cfRule>
  </conditionalFormatting>
  <conditionalFormatting sqref="M1269:N1269">
    <cfRule type="cellIs" dxfId="616" priority="37" stopIfTrue="1" operator="greaterThanOrEqual">
      <formula>125</formula>
    </cfRule>
  </conditionalFormatting>
  <conditionalFormatting sqref="M1274:N1274">
    <cfRule type="cellIs" dxfId="615" priority="36" stopIfTrue="1" operator="greaterThanOrEqual">
      <formula>125</formula>
    </cfRule>
  </conditionalFormatting>
  <conditionalFormatting sqref="M1279:N1279">
    <cfRule type="cellIs" dxfId="614" priority="35" stopIfTrue="1" operator="greaterThanOrEqual">
      <formula>125</formula>
    </cfRule>
  </conditionalFormatting>
  <conditionalFormatting sqref="M1284:N1284">
    <cfRule type="cellIs" dxfId="613" priority="34" stopIfTrue="1" operator="greaterThanOrEqual">
      <formula>125</formula>
    </cfRule>
  </conditionalFormatting>
  <conditionalFormatting sqref="M1288:N1288">
    <cfRule type="cellIs" dxfId="612" priority="33" stopIfTrue="1" operator="greaterThanOrEqual">
      <formula>125</formula>
    </cfRule>
  </conditionalFormatting>
  <conditionalFormatting sqref="N4:N1502">
    <cfRule type="cellIs" dxfId="611" priority="22" stopIfTrue="1" operator="greaterThanOrEqual">
      <formula>125</formula>
    </cfRule>
  </conditionalFormatting>
  <conditionalFormatting sqref="N1506">
    <cfRule type="cellIs" dxfId="610" priority="19" stopIfTrue="1" operator="greaterThanOrEqual">
      <formula>125</formula>
    </cfRule>
  </conditionalFormatting>
  <conditionalFormatting sqref="N1511">
    <cfRule type="cellIs" dxfId="609" priority="17" stopIfTrue="1" operator="greaterThanOrEqual">
      <formula>125</formula>
    </cfRule>
  </conditionalFormatting>
  <conditionalFormatting sqref="N1516">
    <cfRule type="cellIs" dxfId="608" priority="15" stopIfTrue="1" operator="greaterThanOrEqual">
      <formula>125</formula>
    </cfRule>
  </conditionalFormatting>
  <conditionalFormatting sqref="N1521">
    <cfRule type="cellIs" dxfId="607" priority="13" stopIfTrue="1" operator="greaterThanOrEqual">
      <formula>125</formula>
    </cfRule>
  </conditionalFormatting>
  <conditionalFormatting sqref="N1526">
    <cfRule type="cellIs" dxfId="606" priority="11" stopIfTrue="1" operator="greaterThanOrEqual">
      <formula>125</formula>
    </cfRule>
  </conditionalFormatting>
  <conditionalFormatting sqref="N1531">
    <cfRule type="cellIs" dxfId="605" priority="9" stopIfTrue="1" operator="greaterThanOrEqual">
      <formula>125</formula>
    </cfRule>
  </conditionalFormatting>
  <conditionalFormatting sqref="N1536">
    <cfRule type="cellIs" dxfId="604" priority="7" stopIfTrue="1" operator="greaterThanOrEqual">
      <formula>125</formula>
    </cfRule>
  </conditionalFormatting>
  <conditionalFormatting sqref="N1541">
    <cfRule type="cellIs" dxfId="603" priority="5" stopIfTrue="1" operator="greaterThanOrEqual">
      <formula>125</formula>
    </cfRule>
  </conditionalFormatting>
  <conditionalFormatting sqref="N1546">
    <cfRule type="cellIs" dxfId="602" priority="3" stopIfTrue="1" operator="greaterThanOrEqual">
      <formula>125</formula>
    </cfRule>
  </conditionalFormatting>
  <conditionalFormatting sqref="N1551">
    <cfRule type="cellIs" dxfId="601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1E99-16D4-40BB-A991-B160A326E536}">
  <dimension ref="A1:IG1555"/>
  <sheetViews>
    <sheetView zoomScale="75" zoomScaleNormal="75" workbookViewId="0">
      <pane ySplit="3" topLeftCell="A1540" activePane="bottomLeft" state="frozen"/>
      <selection pane="bottomLeft" activeCell="A1552" sqref="A1552"/>
    </sheetView>
  </sheetViews>
  <sheetFormatPr defaultColWidth="8.54296875" defaultRowHeight="15.5" x14ac:dyDescent="0.35"/>
  <cols>
    <col min="1" max="1" width="11.36328125" style="264" customWidth="1"/>
    <col min="2" max="2" width="10.453125" style="257" customWidth="1"/>
    <col min="3" max="3" width="9.453125" style="261" customWidth="1"/>
    <col min="4" max="4" width="9.453125" style="257" customWidth="1"/>
    <col min="5" max="7" width="10.453125" style="257" customWidth="1"/>
    <col min="8" max="8" width="8.453125" style="257" hidden="1" customWidth="1"/>
    <col min="9" max="10" width="10.453125" style="257" hidden="1" customWidth="1"/>
    <col min="11" max="11" width="10.453125" style="257" customWidth="1"/>
    <col min="12" max="12" width="9.453125" style="257" customWidth="1"/>
    <col min="13" max="13" width="9.453125" style="46" customWidth="1"/>
    <col min="14" max="14" width="10.453125" style="47" customWidth="1"/>
    <col min="15" max="241" width="10.453125" style="264" customWidth="1"/>
    <col min="242" max="16384" width="8.54296875" style="257"/>
  </cols>
  <sheetData>
    <row r="1" spans="1:37" x14ac:dyDescent="0.35">
      <c r="A1" s="260" t="s">
        <v>517</v>
      </c>
      <c r="E1" s="262" t="s">
        <v>518</v>
      </c>
      <c r="G1" s="262"/>
      <c r="K1" s="29">
        <v>39.805582999999999</v>
      </c>
      <c r="L1" s="29">
        <v>-86.149638999999993</v>
      </c>
      <c r="N1" s="263" t="s">
        <v>519</v>
      </c>
    </row>
    <row r="2" spans="1:37" x14ac:dyDescent="0.35">
      <c r="A2" s="264" t="s">
        <v>93</v>
      </c>
      <c r="B2" s="264" t="s">
        <v>94</v>
      </c>
      <c r="C2" s="265" t="s">
        <v>11</v>
      </c>
      <c r="D2" s="264" t="s">
        <v>13</v>
      </c>
      <c r="E2" s="264" t="s">
        <v>15</v>
      </c>
      <c r="F2" s="264" t="s">
        <v>9</v>
      </c>
      <c r="G2" s="264" t="s">
        <v>5</v>
      </c>
      <c r="H2" s="264" t="s">
        <v>95</v>
      </c>
      <c r="I2" s="264" t="s">
        <v>96</v>
      </c>
      <c r="J2" s="264" t="s">
        <v>97</v>
      </c>
      <c r="K2" s="295" t="s">
        <v>98</v>
      </c>
      <c r="L2" s="257" t="s">
        <v>99</v>
      </c>
      <c r="M2" s="266" t="s">
        <v>100</v>
      </c>
      <c r="O2" s="39" t="s">
        <v>40</v>
      </c>
      <c r="P2" s="39" t="s">
        <v>44</v>
      </c>
      <c r="Q2" s="39" t="s">
        <v>46</v>
      </c>
      <c r="R2" s="39" t="s">
        <v>48</v>
      </c>
      <c r="S2" s="39" t="s">
        <v>50</v>
      </c>
      <c r="T2" s="39" t="s">
        <v>56</v>
      </c>
      <c r="U2" s="39" t="s">
        <v>52</v>
      </c>
      <c r="V2" s="39" t="s">
        <v>54</v>
      </c>
      <c r="W2" s="39" t="s">
        <v>58</v>
      </c>
      <c r="X2" s="39" t="s">
        <v>30</v>
      </c>
      <c r="Y2" s="39" t="s">
        <v>28</v>
      </c>
      <c r="Z2" s="39" t="s">
        <v>26</v>
      </c>
      <c r="AA2" s="39" t="s">
        <v>34</v>
      </c>
      <c r="AB2" s="39" t="s">
        <v>101</v>
      </c>
      <c r="AC2" s="39" t="s">
        <v>21</v>
      </c>
      <c r="AD2" s="39" t="s">
        <v>37</v>
      </c>
      <c r="AE2" s="39" t="s">
        <v>102</v>
      </c>
      <c r="AF2" s="291" t="s">
        <v>72</v>
      </c>
      <c r="AG2" s="291" t="s">
        <v>63</v>
      </c>
      <c r="AH2" s="40" t="s">
        <v>64</v>
      </c>
      <c r="AI2" s="40" t="s">
        <v>70</v>
      </c>
      <c r="AJ2" s="40" t="s">
        <v>62</v>
      </c>
      <c r="AK2" s="40" t="s">
        <v>74</v>
      </c>
    </row>
    <row r="3" spans="1:37" x14ac:dyDescent="0.35">
      <c r="B3" s="264" t="s">
        <v>103</v>
      </c>
      <c r="C3" s="265" t="s">
        <v>104</v>
      </c>
      <c r="D3" s="264" t="s">
        <v>105</v>
      </c>
      <c r="E3" s="264" t="s">
        <v>106</v>
      </c>
      <c r="F3" s="264" t="s">
        <v>2</v>
      </c>
      <c r="G3" s="264" t="s">
        <v>107</v>
      </c>
      <c r="H3" s="264" t="s">
        <v>108</v>
      </c>
      <c r="I3" s="264" t="s">
        <v>109</v>
      </c>
      <c r="J3" s="264" t="s">
        <v>110</v>
      </c>
      <c r="K3" s="257" t="s">
        <v>111</v>
      </c>
    </row>
    <row r="4" spans="1:37" x14ac:dyDescent="0.35">
      <c r="A4" s="267">
        <v>35438</v>
      </c>
      <c r="B4" s="264">
        <v>110841</v>
      </c>
      <c r="C4" s="265">
        <v>518</v>
      </c>
      <c r="D4" s="264">
        <v>0.33200000000000002</v>
      </c>
      <c r="E4" s="264">
        <v>12.63</v>
      </c>
      <c r="F4" s="264">
        <v>7.98</v>
      </c>
      <c r="G4" s="264">
        <v>2.5499999999999998</v>
      </c>
      <c r="H4" s="264" t="s">
        <v>306</v>
      </c>
      <c r="I4" s="264">
        <v>0.1</v>
      </c>
      <c r="J4" s="264">
        <v>14.5</v>
      </c>
      <c r="K4" s="268">
        <v>400</v>
      </c>
    </row>
    <row r="5" spans="1:37" x14ac:dyDescent="0.35">
      <c r="A5" s="267">
        <v>35443</v>
      </c>
      <c r="B5" s="264">
        <v>113910</v>
      </c>
      <c r="C5" s="265">
        <v>610</v>
      </c>
      <c r="D5" s="264">
        <v>0.39100000000000001</v>
      </c>
      <c r="E5" s="264">
        <v>12.94</v>
      </c>
      <c r="F5" s="264">
        <v>7.92</v>
      </c>
      <c r="G5" s="264">
        <v>0.14000000000000001</v>
      </c>
      <c r="H5" s="264" t="s">
        <v>306</v>
      </c>
      <c r="I5" s="264" t="s">
        <v>520</v>
      </c>
      <c r="J5" s="264">
        <v>14.5</v>
      </c>
      <c r="K5" s="257">
        <v>100</v>
      </c>
    </row>
    <row r="6" spans="1:37" x14ac:dyDescent="0.35">
      <c r="A6" s="267">
        <v>35451</v>
      </c>
      <c r="B6" s="264">
        <v>104657</v>
      </c>
      <c r="C6" s="265">
        <v>665</v>
      </c>
      <c r="D6" s="264">
        <v>0.42499999999999999</v>
      </c>
      <c r="E6" s="264">
        <v>12.95</v>
      </c>
      <c r="F6" s="264">
        <v>7.81</v>
      </c>
      <c r="G6" s="264">
        <v>0.54</v>
      </c>
      <c r="H6" s="264" t="s">
        <v>306</v>
      </c>
      <c r="I6" s="264" t="s">
        <v>521</v>
      </c>
      <c r="J6" s="264">
        <v>15.3</v>
      </c>
      <c r="K6" s="257">
        <v>100</v>
      </c>
    </row>
    <row r="7" spans="1:37" x14ac:dyDescent="0.35">
      <c r="A7" s="267">
        <v>35453</v>
      </c>
      <c r="B7" s="264">
        <v>93445</v>
      </c>
      <c r="C7" s="265">
        <v>491</v>
      </c>
      <c r="D7" s="264">
        <v>0.31399999999999995</v>
      </c>
      <c r="E7" s="264">
        <v>13.24</v>
      </c>
      <c r="F7" s="264">
        <v>7.88</v>
      </c>
      <c r="G7" s="264">
        <v>0.73</v>
      </c>
      <c r="H7" s="264" t="s">
        <v>306</v>
      </c>
      <c r="I7" s="264">
        <v>0.2</v>
      </c>
      <c r="J7" s="264">
        <v>15.2</v>
      </c>
      <c r="K7" s="268">
        <v>4000</v>
      </c>
    </row>
    <row r="8" spans="1:37" x14ac:dyDescent="0.35">
      <c r="A8" s="267">
        <v>35458</v>
      </c>
      <c r="B8" s="264">
        <v>104203</v>
      </c>
      <c r="C8" s="265">
        <v>506</v>
      </c>
      <c r="D8" s="264">
        <v>0.32399999999999995</v>
      </c>
      <c r="E8" s="264">
        <v>13.11</v>
      </c>
      <c r="F8" s="264">
        <v>7.81</v>
      </c>
      <c r="G8" s="264">
        <v>0.23</v>
      </c>
      <c r="H8" s="264" t="s">
        <v>306</v>
      </c>
      <c r="I8" s="264">
        <v>0.9</v>
      </c>
      <c r="J8" s="264">
        <v>14.9</v>
      </c>
      <c r="K8" s="268">
        <v>2200</v>
      </c>
      <c r="L8" s="257">
        <f>AVERAGE(K4:K8)</f>
        <v>1360</v>
      </c>
      <c r="M8" s="46">
        <f>GEOMEAN(K4:K8)</f>
        <v>512.04547512890952</v>
      </c>
      <c r="N8" s="47" t="s">
        <v>309</v>
      </c>
    </row>
    <row r="9" spans="1:37" x14ac:dyDescent="0.35">
      <c r="A9" s="267">
        <v>35465</v>
      </c>
      <c r="B9" s="264">
        <v>103311</v>
      </c>
      <c r="C9" s="265">
        <v>593</v>
      </c>
      <c r="D9" s="264">
        <v>0.38</v>
      </c>
      <c r="E9" s="264">
        <v>12.44</v>
      </c>
      <c r="F9" s="264">
        <v>7.82</v>
      </c>
      <c r="G9" s="264">
        <v>3.17</v>
      </c>
      <c r="H9" s="264" t="s">
        <v>306</v>
      </c>
      <c r="I9" s="264">
        <v>1.9</v>
      </c>
      <c r="J9" s="264">
        <v>14.9</v>
      </c>
      <c r="K9" s="268">
        <v>11400</v>
      </c>
    </row>
    <row r="10" spans="1:37" x14ac:dyDescent="0.35">
      <c r="A10" s="267">
        <v>35472</v>
      </c>
      <c r="B10" s="264">
        <v>100708</v>
      </c>
      <c r="C10" s="265">
        <v>567</v>
      </c>
      <c r="D10" s="264">
        <v>0.36299999999999999</v>
      </c>
      <c r="E10" s="264">
        <v>12.22</v>
      </c>
      <c r="F10" s="264">
        <v>7.85</v>
      </c>
      <c r="G10" s="264">
        <v>2.52</v>
      </c>
      <c r="H10" s="264" t="s">
        <v>306</v>
      </c>
      <c r="I10" s="264">
        <v>0.1</v>
      </c>
      <c r="J10" s="264">
        <v>14.7</v>
      </c>
      <c r="K10" s="268">
        <v>2400</v>
      </c>
    </row>
    <row r="11" spans="1:37" x14ac:dyDescent="0.35">
      <c r="A11" s="267">
        <v>35479</v>
      </c>
      <c r="B11" s="264">
        <v>103524</v>
      </c>
      <c r="C11" s="265">
        <v>593</v>
      </c>
      <c r="D11" s="264">
        <v>0.38</v>
      </c>
      <c r="E11" s="264">
        <v>12.27</v>
      </c>
      <c r="F11" s="264">
        <v>7.83</v>
      </c>
      <c r="G11" s="264">
        <v>4.08</v>
      </c>
      <c r="H11" s="264" t="s">
        <v>112</v>
      </c>
      <c r="I11" s="264">
        <v>0.1</v>
      </c>
      <c r="J11" s="264">
        <v>14.5</v>
      </c>
      <c r="K11" s="257">
        <v>50</v>
      </c>
    </row>
    <row r="12" spans="1:37" x14ac:dyDescent="0.35">
      <c r="A12" s="267">
        <v>35481</v>
      </c>
      <c r="B12" s="264">
        <v>100200</v>
      </c>
      <c r="C12" s="265">
        <v>597</v>
      </c>
      <c r="D12" s="264">
        <v>0.38200000000000001</v>
      </c>
      <c r="E12" s="264">
        <v>12.06</v>
      </c>
      <c r="F12" s="264">
        <v>7.9</v>
      </c>
      <c r="G12" s="264">
        <v>3.99</v>
      </c>
      <c r="H12" s="264" t="s">
        <v>112</v>
      </c>
      <c r="I12" s="264">
        <v>0.2</v>
      </c>
      <c r="J12" s="264">
        <v>13.2</v>
      </c>
      <c r="K12" s="257">
        <v>50</v>
      </c>
    </row>
    <row r="13" spans="1:37" x14ac:dyDescent="0.35">
      <c r="A13" s="267">
        <v>35486</v>
      </c>
      <c r="B13" s="264">
        <v>102208</v>
      </c>
      <c r="C13" s="265">
        <v>600</v>
      </c>
      <c r="D13" s="264">
        <v>0.38399999999999995</v>
      </c>
      <c r="E13" s="264">
        <v>13.76</v>
      </c>
      <c r="F13" s="264">
        <v>7.97</v>
      </c>
      <c r="G13" s="264">
        <v>2.57</v>
      </c>
      <c r="H13" s="264" t="s">
        <v>112</v>
      </c>
      <c r="I13" s="264">
        <v>0.1</v>
      </c>
      <c r="J13" s="264">
        <v>15.2</v>
      </c>
      <c r="K13" s="257">
        <v>50</v>
      </c>
      <c r="L13" s="257">
        <f>AVERAGE(K9:K13)</f>
        <v>2790</v>
      </c>
      <c r="M13" s="46">
        <f>GEOMEAN(K9:K13)</f>
        <v>321.22195519688034</v>
      </c>
      <c r="N13" s="47" t="s">
        <v>310</v>
      </c>
    </row>
    <row r="14" spans="1:37" x14ac:dyDescent="0.35">
      <c r="A14" s="267">
        <v>35493</v>
      </c>
      <c r="B14" s="264">
        <v>95347</v>
      </c>
      <c r="C14" s="265">
        <v>466</v>
      </c>
      <c r="D14" s="264">
        <v>0.29799999999999999</v>
      </c>
      <c r="E14" s="264">
        <v>11.7</v>
      </c>
      <c r="F14" s="264">
        <v>7.89</v>
      </c>
      <c r="G14" s="264">
        <v>6.19</v>
      </c>
      <c r="H14" s="264" t="s">
        <v>112</v>
      </c>
      <c r="I14" s="264">
        <v>0.6</v>
      </c>
      <c r="J14" s="264">
        <v>15</v>
      </c>
      <c r="K14" s="257">
        <v>50</v>
      </c>
    </row>
    <row r="15" spans="1:37" x14ac:dyDescent="0.35">
      <c r="A15" s="267">
        <v>35500</v>
      </c>
      <c r="B15" s="264">
        <v>103141</v>
      </c>
      <c r="C15" s="265">
        <v>512</v>
      </c>
      <c r="D15" s="264">
        <v>0.32800000000000001</v>
      </c>
      <c r="E15" s="264">
        <v>11.67</v>
      </c>
      <c r="F15" s="264">
        <v>7.85</v>
      </c>
      <c r="G15" s="264">
        <v>6.32</v>
      </c>
      <c r="H15" s="264" t="s">
        <v>112</v>
      </c>
      <c r="I15" s="264">
        <v>0.5</v>
      </c>
      <c r="J15" s="264">
        <v>14.9</v>
      </c>
      <c r="K15" s="257">
        <v>10</v>
      </c>
    </row>
    <row r="16" spans="1:37" x14ac:dyDescent="0.35">
      <c r="A16" s="267">
        <v>35507</v>
      </c>
      <c r="B16" s="264">
        <v>103836</v>
      </c>
      <c r="C16" s="265">
        <v>523</v>
      </c>
      <c r="D16" s="264">
        <v>0.33500000000000002</v>
      </c>
      <c r="E16" s="264">
        <v>11.48</v>
      </c>
      <c r="F16" s="264">
        <v>7.87</v>
      </c>
      <c r="G16" s="264">
        <v>6.27</v>
      </c>
      <c r="H16" s="264" t="s">
        <v>112</v>
      </c>
      <c r="I16" s="264">
        <v>0</v>
      </c>
      <c r="J16" s="264">
        <v>14.5</v>
      </c>
      <c r="K16" s="268">
        <v>510</v>
      </c>
    </row>
    <row r="17" spans="1:241" x14ac:dyDescent="0.35">
      <c r="A17" s="267">
        <v>35514</v>
      </c>
      <c r="B17" s="264">
        <v>101233</v>
      </c>
      <c r="C17" s="265">
        <v>575</v>
      </c>
      <c r="D17" s="264">
        <v>0.36799999999999999</v>
      </c>
      <c r="E17" s="264">
        <v>11.36</v>
      </c>
      <c r="F17" s="264">
        <v>7.84</v>
      </c>
      <c r="G17" s="264">
        <v>8</v>
      </c>
      <c r="H17" s="264" t="s">
        <v>112</v>
      </c>
      <c r="I17" s="264">
        <v>0.1</v>
      </c>
      <c r="J17" s="264">
        <v>14.3</v>
      </c>
      <c r="K17" s="257">
        <v>30</v>
      </c>
    </row>
    <row r="18" spans="1:241" x14ac:dyDescent="0.35">
      <c r="A18" s="267">
        <v>35516</v>
      </c>
      <c r="B18" s="264">
        <v>111822</v>
      </c>
      <c r="C18" s="265">
        <v>570</v>
      </c>
      <c r="D18" s="264">
        <v>0.36499999999999999</v>
      </c>
      <c r="E18" s="264">
        <v>12.05</v>
      </c>
      <c r="F18" s="264">
        <v>7.94</v>
      </c>
      <c r="G18" s="264">
        <v>8.34</v>
      </c>
      <c r="H18" s="264" t="s">
        <v>112</v>
      </c>
      <c r="I18" s="264">
        <v>0.6</v>
      </c>
      <c r="J18" s="264">
        <v>13.9</v>
      </c>
      <c r="K18" s="257">
        <v>80</v>
      </c>
      <c r="L18" s="257">
        <f>AVERAGE(K14:K18)</f>
        <v>136</v>
      </c>
      <c r="M18" s="46">
        <f>GEOMEAN(K14:K18)</f>
        <v>57.193975424677987</v>
      </c>
      <c r="N18" s="47" t="s">
        <v>311</v>
      </c>
    </row>
    <row r="19" spans="1:241" x14ac:dyDescent="0.35">
      <c r="A19" s="267">
        <v>35521</v>
      </c>
      <c r="B19" s="264">
        <v>100515</v>
      </c>
      <c r="C19" s="265">
        <v>560</v>
      </c>
      <c r="D19" s="264">
        <v>0.35899999999999999</v>
      </c>
      <c r="E19" s="264">
        <v>12.03</v>
      </c>
      <c r="F19" s="264">
        <v>8.14</v>
      </c>
      <c r="G19" s="264">
        <v>7.82</v>
      </c>
      <c r="H19" s="264" t="s">
        <v>112</v>
      </c>
      <c r="I19" s="264">
        <v>0.8</v>
      </c>
      <c r="J19" s="264">
        <v>15.2</v>
      </c>
      <c r="K19" s="257">
        <v>20</v>
      </c>
    </row>
    <row r="20" spans="1:241" x14ac:dyDescent="0.35">
      <c r="A20" s="267">
        <v>35528</v>
      </c>
      <c r="B20" s="264">
        <v>105621</v>
      </c>
      <c r="C20" s="265">
        <v>592</v>
      </c>
      <c r="D20" s="264">
        <v>0.379</v>
      </c>
      <c r="E20" s="264">
        <v>11.47</v>
      </c>
      <c r="F20" s="264">
        <v>8.1199999999999992</v>
      </c>
      <c r="G20" s="264">
        <v>10.38</v>
      </c>
      <c r="H20" s="264" t="s">
        <v>112</v>
      </c>
      <c r="I20" s="264">
        <v>0.2</v>
      </c>
      <c r="J20" s="264">
        <v>14.9</v>
      </c>
      <c r="K20" s="268">
        <v>250</v>
      </c>
    </row>
    <row r="21" spans="1:241" x14ac:dyDescent="0.35">
      <c r="A21" s="267">
        <v>35537</v>
      </c>
      <c r="B21" s="264">
        <v>103905</v>
      </c>
      <c r="C21" s="265">
        <v>620</v>
      </c>
      <c r="D21" s="264">
        <v>0.39700000000000002</v>
      </c>
      <c r="E21" s="264">
        <v>11.91</v>
      </c>
      <c r="F21" s="264">
        <v>8.01</v>
      </c>
      <c r="G21" s="264">
        <v>9.85</v>
      </c>
      <c r="H21" s="264" t="s">
        <v>112</v>
      </c>
      <c r="I21" s="264">
        <v>0.6</v>
      </c>
      <c r="J21" s="264">
        <v>14.7</v>
      </c>
      <c r="K21" s="257">
        <v>120</v>
      </c>
    </row>
    <row r="22" spans="1:241" x14ac:dyDescent="0.35">
      <c r="A22" s="267">
        <v>35542</v>
      </c>
      <c r="B22" s="264">
        <v>103243</v>
      </c>
      <c r="C22" s="265">
        <v>617</v>
      </c>
      <c r="D22" s="264">
        <v>0.39500000000000002</v>
      </c>
      <c r="E22" s="264">
        <v>11.18</v>
      </c>
      <c r="F22" s="264">
        <v>8.07</v>
      </c>
      <c r="G22" s="264">
        <v>11.95</v>
      </c>
      <c r="H22" s="264" t="s">
        <v>112</v>
      </c>
      <c r="I22" s="264">
        <v>1.3</v>
      </c>
      <c r="J22" s="264">
        <v>14.4</v>
      </c>
      <c r="K22" s="257">
        <v>10</v>
      </c>
    </row>
    <row r="23" spans="1:241" x14ac:dyDescent="0.35">
      <c r="A23" s="267">
        <v>35549</v>
      </c>
      <c r="B23" s="264">
        <v>110115</v>
      </c>
      <c r="C23" s="265">
        <v>634</v>
      </c>
      <c r="D23" s="264">
        <v>0.40500000000000003</v>
      </c>
      <c r="E23" s="264">
        <v>10.33</v>
      </c>
      <c r="F23" s="264">
        <v>7.98</v>
      </c>
      <c r="G23" s="264">
        <v>14.58</v>
      </c>
      <c r="H23" s="264" t="s">
        <v>112</v>
      </c>
      <c r="I23" s="264">
        <v>1.7</v>
      </c>
      <c r="J23" s="264">
        <v>14.9</v>
      </c>
      <c r="K23" s="257">
        <v>210</v>
      </c>
      <c r="L23" s="257">
        <f>AVERAGE(K19:K23)</f>
        <v>122</v>
      </c>
      <c r="M23" s="46">
        <f>GEOMEAN(K19:K23)</f>
        <v>66.080619989867657</v>
      </c>
      <c r="N23" s="47" t="s">
        <v>522</v>
      </c>
    </row>
    <row r="24" spans="1:241" x14ac:dyDescent="0.35">
      <c r="A24" s="267">
        <v>35551</v>
      </c>
      <c r="B24" s="264">
        <v>105317</v>
      </c>
      <c r="C24" s="265">
        <v>673</v>
      </c>
      <c r="D24" s="264">
        <v>0.43099999999999999</v>
      </c>
      <c r="E24" s="264">
        <v>9.26</v>
      </c>
      <c r="F24" s="264">
        <v>7.83</v>
      </c>
      <c r="G24" s="264">
        <v>13.29</v>
      </c>
      <c r="H24" s="264" t="s">
        <v>112</v>
      </c>
      <c r="I24" s="264">
        <v>1.5</v>
      </c>
      <c r="J24" s="264">
        <v>14.6</v>
      </c>
      <c r="K24" s="257">
        <v>90</v>
      </c>
    </row>
    <row r="25" spans="1:241" x14ac:dyDescent="0.35">
      <c r="A25" s="267">
        <v>35556</v>
      </c>
      <c r="B25" s="257">
        <v>105756</v>
      </c>
      <c r="C25" s="261">
        <v>620</v>
      </c>
      <c r="D25" s="257">
        <v>3.97</v>
      </c>
      <c r="E25" s="257">
        <v>10.89</v>
      </c>
      <c r="F25" s="257">
        <v>7.79</v>
      </c>
      <c r="G25" s="257">
        <v>13.34</v>
      </c>
      <c r="H25" s="264" t="s">
        <v>112</v>
      </c>
      <c r="I25" s="257">
        <v>0.5</v>
      </c>
      <c r="J25" s="257">
        <v>7.6</v>
      </c>
      <c r="K25" s="257">
        <v>80</v>
      </c>
    </row>
    <row r="26" spans="1:241" x14ac:dyDescent="0.35">
      <c r="A26" s="267">
        <v>35563</v>
      </c>
      <c r="B26" s="264">
        <v>92631</v>
      </c>
      <c r="C26" s="265">
        <v>644</v>
      </c>
      <c r="D26" s="264">
        <v>0.41200000000000003</v>
      </c>
      <c r="E26" s="264">
        <v>9.2899999999999991</v>
      </c>
      <c r="F26" s="264">
        <v>8.16</v>
      </c>
      <c r="G26" s="264">
        <v>13.9</v>
      </c>
      <c r="H26" s="264" t="s">
        <v>112</v>
      </c>
      <c r="I26" s="264">
        <v>1.6</v>
      </c>
      <c r="J26" s="264">
        <v>15.3</v>
      </c>
      <c r="K26" s="257">
        <v>100</v>
      </c>
    </row>
    <row r="27" spans="1:241" x14ac:dyDescent="0.35">
      <c r="A27" s="267">
        <v>35570</v>
      </c>
      <c r="B27" s="264">
        <v>102938</v>
      </c>
      <c r="C27" s="265">
        <v>629</v>
      </c>
      <c r="D27" s="264">
        <v>4.03</v>
      </c>
      <c r="E27" s="264">
        <v>9.57</v>
      </c>
      <c r="F27" s="264">
        <v>7.85</v>
      </c>
      <c r="G27" s="264">
        <v>16.510000000000002</v>
      </c>
      <c r="H27" s="264" t="s">
        <v>112</v>
      </c>
      <c r="I27" s="257">
        <v>2</v>
      </c>
      <c r="J27" s="257">
        <v>90.6</v>
      </c>
      <c r="K27" s="268">
        <v>360</v>
      </c>
    </row>
    <row r="28" spans="1:241" s="273" customFormat="1" x14ac:dyDescent="0.35">
      <c r="A28" s="269">
        <v>35579</v>
      </c>
      <c r="B28" s="270">
        <v>94739</v>
      </c>
      <c r="C28" s="271">
        <v>575</v>
      </c>
      <c r="D28" s="270">
        <v>0.36799999999999999</v>
      </c>
      <c r="E28" s="270">
        <v>7.67</v>
      </c>
      <c r="F28" s="270">
        <v>7.96</v>
      </c>
      <c r="G28" s="270">
        <v>16</v>
      </c>
      <c r="H28" s="264" t="s">
        <v>112</v>
      </c>
      <c r="I28" s="270">
        <v>1.4</v>
      </c>
      <c r="J28" s="270">
        <v>15.1</v>
      </c>
      <c r="K28" s="273">
        <v>510</v>
      </c>
      <c r="L28" s="273">
        <f>AVERAGE(K24:K28)</f>
        <v>228</v>
      </c>
      <c r="M28" s="46">
        <f>GEOMEAN(K24:K28)</f>
        <v>167.5872732047394</v>
      </c>
      <c r="N28" s="47" t="s">
        <v>523</v>
      </c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270"/>
      <c r="IF28" s="270"/>
      <c r="IG28" s="270"/>
    </row>
    <row r="29" spans="1:241" x14ac:dyDescent="0.35">
      <c r="A29" s="267">
        <v>35586</v>
      </c>
      <c r="B29" s="264">
        <v>103144</v>
      </c>
      <c r="C29" s="265">
        <v>565</v>
      </c>
      <c r="D29" s="264">
        <v>0.36099999999999999</v>
      </c>
      <c r="E29" s="264">
        <v>9.0299999999999994</v>
      </c>
      <c r="F29" s="264">
        <v>8.1300000000000008</v>
      </c>
      <c r="G29" s="264">
        <v>16.399999999999999</v>
      </c>
      <c r="H29" s="264" t="s">
        <v>112</v>
      </c>
      <c r="I29" s="264">
        <v>0.4</v>
      </c>
      <c r="J29" s="264">
        <v>14.9</v>
      </c>
      <c r="K29" s="257">
        <v>130</v>
      </c>
    </row>
    <row r="30" spans="1:241" x14ac:dyDescent="0.35">
      <c r="A30" s="267">
        <v>35591</v>
      </c>
      <c r="B30" s="264">
        <v>120629</v>
      </c>
      <c r="C30" s="265">
        <v>557</v>
      </c>
      <c r="D30" s="264">
        <v>0.35599999999999998</v>
      </c>
      <c r="E30" s="264">
        <v>9.08</v>
      </c>
      <c r="F30" s="264">
        <v>8.18</v>
      </c>
      <c r="G30" s="264">
        <v>18.100000000000001</v>
      </c>
      <c r="H30" s="264" t="s">
        <v>112</v>
      </c>
      <c r="I30" s="264">
        <v>2.7</v>
      </c>
      <c r="J30" s="264">
        <v>14.8</v>
      </c>
      <c r="K30" s="257">
        <v>60</v>
      </c>
    </row>
    <row r="31" spans="1:241" x14ac:dyDescent="0.35">
      <c r="A31" s="267">
        <v>35598</v>
      </c>
      <c r="B31" s="264">
        <v>95814</v>
      </c>
      <c r="C31" s="265">
        <v>579</v>
      </c>
      <c r="D31" s="264">
        <v>0.371</v>
      </c>
      <c r="E31" s="264">
        <v>7.49</v>
      </c>
      <c r="F31" s="264">
        <v>7.95</v>
      </c>
      <c r="G31" s="264">
        <v>19.73</v>
      </c>
      <c r="H31" s="264" t="s">
        <v>112</v>
      </c>
      <c r="I31" s="264">
        <v>2.4</v>
      </c>
      <c r="J31" s="264">
        <v>15.1</v>
      </c>
      <c r="K31" s="268">
        <v>270</v>
      </c>
    </row>
    <row r="32" spans="1:241" s="273" customFormat="1" x14ac:dyDescent="0.35">
      <c r="A32" s="269">
        <v>35599</v>
      </c>
      <c r="B32" s="270">
        <v>101152</v>
      </c>
      <c r="C32" s="271">
        <v>534</v>
      </c>
      <c r="D32" s="270">
        <v>0.34200000000000003</v>
      </c>
      <c r="E32" s="270">
        <v>6.82</v>
      </c>
      <c r="F32" s="270">
        <v>7.97</v>
      </c>
      <c r="G32" s="270">
        <v>20.65</v>
      </c>
      <c r="H32" s="264" t="s">
        <v>112</v>
      </c>
      <c r="I32" s="270">
        <v>1.7</v>
      </c>
      <c r="J32" s="270">
        <v>15</v>
      </c>
      <c r="K32" s="273">
        <v>22300</v>
      </c>
      <c r="M32" s="46"/>
      <c r="N32" s="47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70"/>
    </row>
    <row r="33" spans="1:14" x14ac:dyDescent="0.35">
      <c r="A33" s="267">
        <v>35605</v>
      </c>
      <c r="B33" s="264">
        <v>104007</v>
      </c>
      <c r="C33" s="265">
        <v>556</v>
      </c>
      <c r="D33" s="264">
        <v>0.35599999999999998</v>
      </c>
      <c r="E33" s="264">
        <v>7.36</v>
      </c>
      <c r="F33" s="264">
        <v>8.0299999999999994</v>
      </c>
      <c r="G33" s="264">
        <v>25.34</v>
      </c>
      <c r="H33" s="264" t="s">
        <v>112</v>
      </c>
      <c r="I33" s="264">
        <v>1</v>
      </c>
      <c r="J33" s="264">
        <v>14.7</v>
      </c>
      <c r="K33" s="268">
        <v>1400</v>
      </c>
      <c r="L33" s="257">
        <f>AVERAGE(K29:K33)</f>
        <v>4832</v>
      </c>
      <c r="M33" s="46">
        <f>GEOMEAN(K29:K33)</f>
        <v>580.20070625364906</v>
      </c>
      <c r="N33" s="47" t="s">
        <v>524</v>
      </c>
    </row>
    <row r="34" spans="1:14" x14ac:dyDescent="0.35">
      <c r="A34" s="267">
        <v>35634</v>
      </c>
      <c r="B34" s="257">
        <v>104642</v>
      </c>
      <c r="C34" s="261">
        <v>612</v>
      </c>
      <c r="D34" s="257">
        <v>0.39200000000000002</v>
      </c>
      <c r="E34" s="257">
        <v>5.03</v>
      </c>
      <c r="F34" s="257">
        <v>7.57</v>
      </c>
      <c r="G34" s="257">
        <v>23.95</v>
      </c>
      <c r="H34" s="264" t="s">
        <v>112</v>
      </c>
      <c r="I34" s="257">
        <v>1.1000000000000001</v>
      </c>
      <c r="J34" s="257" t="s">
        <v>525</v>
      </c>
      <c r="K34" s="268">
        <v>22700</v>
      </c>
    </row>
    <row r="35" spans="1:14" x14ac:dyDescent="0.35">
      <c r="A35" s="267">
        <v>35661</v>
      </c>
      <c r="B35" s="264">
        <v>111004</v>
      </c>
      <c r="C35" s="265">
        <v>483</v>
      </c>
      <c r="D35" s="264">
        <v>0.309</v>
      </c>
      <c r="E35" s="264">
        <v>6.2</v>
      </c>
      <c r="F35" s="264">
        <v>7.68</v>
      </c>
      <c r="G35" s="264">
        <v>21.96</v>
      </c>
      <c r="H35" s="264" t="s">
        <v>112</v>
      </c>
      <c r="I35" s="264">
        <v>1.6</v>
      </c>
      <c r="J35" s="264" t="s">
        <v>526</v>
      </c>
      <c r="K35" s="274">
        <v>11100</v>
      </c>
    </row>
    <row r="36" spans="1:14" x14ac:dyDescent="0.35">
      <c r="A36" s="267">
        <v>35696</v>
      </c>
      <c r="B36" s="264" t="s">
        <v>527</v>
      </c>
      <c r="C36" s="265">
        <v>637</v>
      </c>
      <c r="D36" s="264">
        <v>0.40700000000000003</v>
      </c>
      <c r="E36" s="264" t="s">
        <v>528</v>
      </c>
      <c r="F36" s="264" t="s">
        <v>319</v>
      </c>
      <c r="G36" s="264" t="s">
        <v>529</v>
      </c>
      <c r="H36" s="264" t="s">
        <v>112</v>
      </c>
      <c r="I36" s="264" t="s">
        <v>530</v>
      </c>
      <c r="J36" s="264" t="s">
        <v>321</v>
      </c>
      <c r="K36" s="274">
        <v>240</v>
      </c>
    </row>
    <row r="37" spans="1:14" x14ac:dyDescent="0.35">
      <c r="A37" s="267">
        <v>35724</v>
      </c>
      <c r="B37" s="264" t="s">
        <v>531</v>
      </c>
      <c r="C37" s="265">
        <v>621</v>
      </c>
      <c r="D37" s="264">
        <v>0.39700000000000002</v>
      </c>
      <c r="E37" s="264" t="s">
        <v>532</v>
      </c>
      <c r="F37" s="264" t="s">
        <v>319</v>
      </c>
      <c r="G37" s="264" t="s">
        <v>533</v>
      </c>
      <c r="H37" s="264" t="s">
        <v>112</v>
      </c>
      <c r="I37" s="264" t="s">
        <v>534</v>
      </c>
      <c r="J37" s="264" t="s">
        <v>354</v>
      </c>
      <c r="K37" s="264">
        <v>230</v>
      </c>
    </row>
    <row r="38" spans="1:14" x14ac:dyDescent="0.35">
      <c r="A38" s="267">
        <v>35747</v>
      </c>
      <c r="B38" s="264" t="s">
        <v>535</v>
      </c>
      <c r="C38" s="265">
        <v>738</v>
      </c>
      <c r="D38" s="264">
        <v>0.47199999999999998</v>
      </c>
      <c r="E38" s="264" t="s">
        <v>536</v>
      </c>
      <c r="F38" s="264" t="s">
        <v>537</v>
      </c>
      <c r="G38" s="264" t="s">
        <v>538</v>
      </c>
      <c r="H38" s="264" t="s">
        <v>112</v>
      </c>
      <c r="I38" s="264">
        <v>0.4</v>
      </c>
      <c r="J38" s="264" t="s">
        <v>331</v>
      </c>
      <c r="K38" s="264">
        <v>120</v>
      </c>
    </row>
    <row r="39" spans="1:14" x14ac:dyDescent="0.35">
      <c r="A39" s="267">
        <v>35775</v>
      </c>
      <c r="B39" s="264" t="s">
        <v>539</v>
      </c>
      <c r="C39" s="265">
        <v>645</v>
      </c>
      <c r="D39" s="264">
        <v>0.41300000000000003</v>
      </c>
      <c r="E39" s="264" t="s">
        <v>540</v>
      </c>
      <c r="F39" s="264" t="s">
        <v>541</v>
      </c>
      <c r="G39" s="264" t="s">
        <v>542</v>
      </c>
      <c r="H39" s="264" t="s">
        <v>112</v>
      </c>
      <c r="I39" s="264" t="s">
        <v>543</v>
      </c>
      <c r="J39" s="264" t="s">
        <v>544</v>
      </c>
      <c r="K39" s="274">
        <v>700</v>
      </c>
    </row>
    <row r="40" spans="1:14" x14ac:dyDescent="0.35">
      <c r="A40" s="267">
        <v>35823</v>
      </c>
      <c r="B40" s="264" t="s">
        <v>545</v>
      </c>
      <c r="C40" s="265">
        <v>613</v>
      </c>
      <c r="D40" s="264">
        <v>0.39200000000000002</v>
      </c>
      <c r="E40" s="264" t="s">
        <v>546</v>
      </c>
      <c r="F40" s="264" t="s">
        <v>547</v>
      </c>
      <c r="G40" s="264" t="s">
        <v>548</v>
      </c>
      <c r="H40" s="264" t="s">
        <v>112</v>
      </c>
      <c r="I40" s="264" t="s">
        <v>549</v>
      </c>
      <c r="J40" s="264" t="s">
        <v>550</v>
      </c>
      <c r="K40" s="264">
        <v>80</v>
      </c>
    </row>
    <row r="41" spans="1:14" x14ac:dyDescent="0.35">
      <c r="A41" s="267">
        <v>35845</v>
      </c>
      <c r="B41" s="264" t="s">
        <v>551</v>
      </c>
      <c r="C41" s="265">
        <v>637</v>
      </c>
      <c r="D41" s="264">
        <v>0.40800000000000003</v>
      </c>
      <c r="E41" s="264" t="s">
        <v>552</v>
      </c>
      <c r="F41" s="264" t="s">
        <v>344</v>
      </c>
      <c r="G41" s="264" t="s">
        <v>553</v>
      </c>
      <c r="H41" s="264" t="s">
        <v>112</v>
      </c>
      <c r="I41" s="264">
        <v>0.1</v>
      </c>
      <c r="J41" s="264" t="s">
        <v>346</v>
      </c>
      <c r="K41" s="274">
        <v>640</v>
      </c>
    </row>
    <row r="42" spans="1:14" x14ac:dyDescent="0.35">
      <c r="A42" s="267">
        <v>35857</v>
      </c>
      <c r="B42" s="264">
        <v>95832</v>
      </c>
      <c r="C42" s="265">
        <v>230</v>
      </c>
      <c r="D42" s="264">
        <v>0.14699999999999999</v>
      </c>
      <c r="E42" s="264">
        <v>12.18</v>
      </c>
      <c r="F42" s="264">
        <v>6.12</v>
      </c>
      <c r="G42" s="264">
        <v>4.58</v>
      </c>
      <c r="H42" s="264" t="s">
        <v>112</v>
      </c>
      <c r="I42" s="264">
        <v>0.4</v>
      </c>
      <c r="J42" s="264" t="s">
        <v>347</v>
      </c>
      <c r="K42" s="257">
        <v>90</v>
      </c>
    </row>
    <row r="43" spans="1:14" x14ac:dyDescent="0.35">
      <c r="A43" s="267">
        <v>35864</v>
      </c>
      <c r="B43" s="264">
        <v>101121</v>
      </c>
      <c r="C43" s="265">
        <v>258</v>
      </c>
      <c r="D43" s="264">
        <v>0.16500000000000001</v>
      </c>
      <c r="E43" s="264">
        <v>11.9</v>
      </c>
      <c r="F43" s="264">
        <v>8.09</v>
      </c>
      <c r="G43" s="264">
        <v>4.43</v>
      </c>
      <c r="H43" s="264" t="s">
        <v>112</v>
      </c>
      <c r="I43" s="264">
        <v>0.3</v>
      </c>
      <c r="J43" s="264" t="s">
        <v>358</v>
      </c>
      <c r="K43" s="268">
        <v>600</v>
      </c>
    </row>
    <row r="44" spans="1:14" x14ac:dyDescent="0.35">
      <c r="A44" s="267">
        <v>35871</v>
      </c>
      <c r="B44" s="264">
        <v>100623</v>
      </c>
      <c r="C44" s="265">
        <v>632</v>
      </c>
      <c r="D44" s="264">
        <v>0.40500000000000003</v>
      </c>
      <c r="E44" s="264">
        <v>12.43</v>
      </c>
      <c r="F44" s="264">
        <v>7.78</v>
      </c>
      <c r="G44" s="264">
        <v>5.31</v>
      </c>
      <c r="H44" s="264" t="s">
        <v>112</v>
      </c>
      <c r="I44" s="264">
        <v>0.3</v>
      </c>
      <c r="J44" s="264" t="s">
        <v>359</v>
      </c>
      <c r="K44" s="268">
        <v>8000</v>
      </c>
    </row>
    <row r="45" spans="1:14" x14ac:dyDescent="0.35">
      <c r="A45" s="267">
        <v>35878</v>
      </c>
      <c r="B45" s="264">
        <v>102027</v>
      </c>
      <c r="C45" s="265">
        <v>394</v>
      </c>
      <c r="D45" s="264">
        <v>0.252</v>
      </c>
      <c r="E45" s="264">
        <v>12.03</v>
      </c>
      <c r="F45" s="264">
        <v>8.02</v>
      </c>
      <c r="G45" s="264">
        <v>5.04</v>
      </c>
      <c r="H45" s="264" t="s">
        <v>112</v>
      </c>
      <c r="I45" s="264">
        <v>0.3</v>
      </c>
      <c r="J45" s="264" t="s">
        <v>349</v>
      </c>
      <c r="K45" s="257">
        <v>50</v>
      </c>
    </row>
    <row r="46" spans="1:14" x14ac:dyDescent="0.35">
      <c r="A46" s="267">
        <v>35885</v>
      </c>
      <c r="B46" s="264">
        <v>94347</v>
      </c>
      <c r="C46" s="265">
        <v>514</v>
      </c>
      <c r="D46" s="264">
        <v>0.32899999999999996</v>
      </c>
      <c r="E46" s="264">
        <v>9.4700000000000006</v>
      </c>
      <c r="F46" s="264">
        <v>8.06</v>
      </c>
      <c r="G46" s="264">
        <v>12.74</v>
      </c>
      <c r="H46" s="264" t="s">
        <v>112</v>
      </c>
      <c r="I46" s="264">
        <v>0.1</v>
      </c>
      <c r="J46" s="264" t="s">
        <v>554</v>
      </c>
      <c r="K46" s="257">
        <v>170</v>
      </c>
      <c r="L46" s="257">
        <f>AVERAGE(K42:K46)</f>
        <v>1782</v>
      </c>
      <c r="M46" s="46">
        <f>GEOMEAN(K42:K46)</f>
        <v>325.82209701663368</v>
      </c>
      <c r="N46" s="47" t="s">
        <v>351</v>
      </c>
    </row>
    <row r="47" spans="1:14" x14ac:dyDescent="0.35">
      <c r="A47" s="275">
        <v>35887</v>
      </c>
      <c r="B47" s="264">
        <v>93026</v>
      </c>
      <c r="C47" s="265">
        <v>530</v>
      </c>
      <c r="D47" s="264">
        <v>0.33899999999999997</v>
      </c>
      <c r="E47" s="264">
        <v>10.44</v>
      </c>
      <c r="F47" s="264">
        <v>8.06</v>
      </c>
      <c r="G47" s="264">
        <v>10.97</v>
      </c>
      <c r="H47" s="264" t="s">
        <v>112</v>
      </c>
      <c r="I47" s="264">
        <v>0</v>
      </c>
      <c r="J47" s="264" t="s">
        <v>331</v>
      </c>
      <c r="K47" s="257">
        <v>150</v>
      </c>
    </row>
    <row r="48" spans="1:14" x14ac:dyDescent="0.35">
      <c r="A48" s="275">
        <v>35892</v>
      </c>
      <c r="B48" s="276">
        <v>84328</v>
      </c>
      <c r="C48" s="277">
        <v>590</v>
      </c>
      <c r="D48" s="276">
        <v>0.377</v>
      </c>
      <c r="E48" s="276">
        <v>9.51</v>
      </c>
      <c r="F48" s="276">
        <v>8.14</v>
      </c>
      <c r="G48" s="276">
        <v>12.83</v>
      </c>
      <c r="H48" s="276" t="s">
        <v>112</v>
      </c>
      <c r="I48" s="276">
        <v>0.2</v>
      </c>
      <c r="J48" s="276" t="s">
        <v>357</v>
      </c>
      <c r="K48" s="257">
        <v>140</v>
      </c>
    </row>
    <row r="49" spans="1:14" x14ac:dyDescent="0.35">
      <c r="A49" s="275">
        <v>35899</v>
      </c>
      <c r="B49" s="264">
        <v>91905</v>
      </c>
      <c r="C49" s="265">
        <v>508</v>
      </c>
      <c r="D49" s="264">
        <v>0.32500000000000001</v>
      </c>
      <c r="E49" s="264">
        <v>9.5299999999999994</v>
      </c>
      <c r="F49" s="264">
        <v>8.2100000000000009</v>
      </c>
      <c r="G49" s="264">
        <v>12.79</v>
      </c>
      <c r="H49" s="264" t="s">
        <v>112</v>
      </c>
      <c r="I49" s="264">
        <v>0.1</v>
      </c>
      <c r="J49" s="264" t="s">
        <v>353</v>
      </c>
      <c r="K49" s="268">
        <v>450</v>
      </c>
    </row>
    <row r="50" spans="1:14" x14ac:dyDescent="0.35">
      <c r="A50" s="275">
        <v>35906</v>
      </c>
      <c r="B50" s="264">
        <v>91815</v>
      </c>
      <c r="C50" s="265">
        <v>542</v>
      </c>
      <c r="D50" s="264">
        <v>0.34700000000000003</v>
      </c>
      <c r="E50" s="264">
        <v>9.4</v>
      </c>
      <c r="F50" s="264">
        <v>8</v>
      </c>
      <c r="G50" s="264">
        <v>13.3</v>
      </c>
      <c r="H50" s="264" t="s">
        <v>112</v>
      </c>
      <c r="I50" s="264">
        <v>0.4</v>
      </c>
      <c r="J50" s="264" t="s">
        <v>357</v>
      </c>
      <c r="K50" s="268">
        <v>900</v>
      </c>
    </row>
    <row r="51" spans="1:14" x14ac:dyDescent="0.35">
      <c r="A51" s="275">
        <v>35913</v>
      </c>
      <c r="B51" s="276">
        <v>110141</v>
      </c>
      <c r="C51" s="277">
        <v>499</v>
      </c>
      <c r="D51" s="276">
        <v>0.32</v>
      </c>
      <c r="E51" s="276">
        <v>12.39</v>
      </c>
      <c r="F51" s="276">
        <v>7.92</v>
      </c>
      <c r="G51" s="276">
        <v>12.99</v>
      </c>
      <c r="H51" s="276" t="s">
        <v>112</v>
      </c>
      <c r="I51" s="276">
        <v>0.3</v>
      </c>
      <c r="J51" s="276" t="s">
        <v>355</v>
      </c>
      <c r="K51" s="257">
        <v>70</v>
      </c>
      <c r="L51" s="257">
        <f>AVERAGE(K47:K51)</f>
        <v>342</v>
      </c>
      <c r="M51" s="46">
        <f>GEOMEAN(K47:K51)</f>
        <v>226.44069105070534</v>
      </c>
      <c r="N51" s="47" t="s">
        <v>356</v>
      </c>
    </row>
    <row r="52" spans="1:14" x14ac:dyDescent="0.35">
      <c r="A52" s="275">
        <v>35920</v>
      </c>
      <c r="B52" s="264">
        <v>85428</v>
      </c>
      <c r="C52" s="265">
        <v>243</v>
      </c>
      <c r="D52" s="264">
        <v>0.156</v>
      </c>
      <c r="E52" s="264">
        <v>8.9600000000000009</v>
      </c>
      <c r="F52" s="264">
        <v>8.01</v>
      </c>
      <c r="G52" s="264">
        <v>15.66</v>
      </c>
      <c r="H52" s="264" t="s">
        <v>112</v>
      </c>
      <c r="I52" s="264">
        <v>0.1</v>
      </c>
      <c r="J52" s="264" t="s">
        <v>357</v>
      </c>
      <c r="K52" s="268">
        <v>500</v>
      </c>
    </row>
    <row r="53" spans="1:14" x14ac:dyDescent="0.35">
      <c r="A53" s="278">
        <v>35922</v>
      </c>
      <c r="B53" s="270">
        <v>103536</v>
      </c>
      <c r="C53" s="271">
        <v>377</v>
      </c>
      <c r="D53" s="270">
        <v>0.24099999999999999</v>
      </c>
      <c r="E53" s="270">
        <v>8.0500000000000007</v>
      </c>
      <c r="F53" s="270">
        <v>7.8</v>
      </c>
      <c r="G53" s="270">
        <v>15.75</v>
      </c>
      <c r="H53" s="270" t="s">
        <v>112</v>
      </c>
      <c r="I53" s="270">
        <v>0.5</v>
      </c>
      <c r="J53" s="270" t="s">
        <v>358</v>
      </c>
      <c r="K53" s="268">
        <v>6000</v>
      </c>
    </row>
    <row r="54" spans="1:14" x14ac:dyDescent="0.35">
      <c r="A54" s="275">
        <v>35927</v>
      </c>
      <c r="B54" s="264"/>
      <c r="C54" s="265">
        <v>0</v>
      </c>
      <c r="D54" s="264">
        <v>0</v>
      </c>
      <c r="F54" s="297" t="s">
        <v>555</v>
      </c>
      <c r="G54" s="264"/>
      <c r="K54" s="268">
        <v>290</v>
      </c>
    </row>
    <row r="55" spans="1:14" x14ac:dyDescent="0.35">
      <c r="A55" s="275">
        <v>35934</v>
      </c>
      <c r="B55" s="264">
        <v>90907</v>
      </c>
      <c r="C55" s="265">
        <v>529</v>
      </c>
      <c r="D55" s="264">
        <v>0.33899999999999997</v>
      </c>
      <c r="E55" s="264">
        <v>7.61</v>
      </c>
      <c r="F55" s="264">
        <v>7.74</v>
      </c>
      <c r="G55" s="264">
        <v>21.39</v>
      </c>
      <c r="H55" s="264" t="s">
        <v>112</v>
      </c>
      <c r="I55" s="264">
        <v>0.4</v>
      </c>
      <c r="J55" s="264" t="s">
        <v>346</v>
      </c>
      <c r="K55" s="257">
        <v>140</v>
      </c>
    </row>
    <row r="56" spans="1:14" x14ac:dyDescent="0.35">
      <c r="A56" s="275">
        <v>35942</v>
      </c>
      <c r="B56" s="264">
        <v>102200</v>
      </c>
      <c r="C56" s="265">
        <v>479</v>
      </c>
      <c r="D56" s="264">
        <v>0.307</v>
      </c>
      <c r="E56" s="264">
        <v>7.86</v>
      </c>
      <c r="F56" s="264">
        <v>7.89</v>
      </c>
      <c r="G56" s="264">
        <v>20.41</v>
      </c>
      <c r="H56" s="264" t="s">
        <v>112</v>
      </c>
      <c r="I56" s="264">
        <v>0.3</v>
      </c>
      <c r="J56" s="264" t="s">
        <v>350</v>
      </c>
      <c r="K56" s="257">
        <v>230</v>
      </c>
      <c r="L56" s="257">
        <f>AVERAGE(K52:K56)</f>
        <v>1432</v>
      </c>
      <c r="M56" s="46">
        <f>GEOMEAN(K52:K56)</f>
        <v>489.18713245597024</v>
      </c>
      <c r="N56" s="47" t="s">
        <v>360</v>
      </c>
    </row>
    <row r="57" spans="1:14" x14ac:dyDescent="0.35">
      <c r="A57" s="275">
        <v>35948</v>
      </c>
      <c r="B57" s="264">
        <v>102612</v>
      </c>
      <c r="C57" s="265">
        <v>165</v>
      </c>
      <c r="D57" s="264">
        <v>0.105</v>
      </c>
      <c r="E57" s="264">
        <v>8.1999999999999993</v>
      </c>
      <c r="F57" s="264">
        <v>7.72</v>
      </c>
      <c r="G57" s="264">
        <v>20.48</v>
      </c>
      <c r="H57" s="264" t="s">
        <v>112</v>
      </c>
      <c r="I57" s="264">
        <v>0.2</v>
      </c>
      <c r="J57" s="264" t="s">
        <v>355</v>
      </c>
      <c r="K57" s="268">
        <v>8000</v>
      </c>
    </row>
    <row r="58" spans="1:14" x14ac:dyDescent="0.35">
      <c r="A58" s="275">
        <v>35955</v>
      </c>
      <c r="B58" s="264">
        <v>95156</v>
      </c>
      <c r="C58" s="265">
        <v>19</v>
      </c>
      <c r="D58" s="264">
        <v>1.1999999999999999E-2</v>
      </c>
      <c r="E58" s="264">
        <v>8.1300000000000008</v>
      </c>
      <c r="F58" s="264">
        <v>7.54</v>
      </c>
      <c r="G58" s="264">
        <v>17.03</v>
      </c>
      <c r="H58" s="264" t="s">
        <v>112</v>
      </c>
      <c r="I58" s="264">
        <v>0.1</v>
      </c>
      <c r="J58" s="264" t="s">
        <v>361</v>
      </c>
      <c r="K58" s="268">
        <v>50000</v>
      </c>
    </row>
    <row r="59" spans="1:14" x14ac:dyDescent="0.35">
      <c r="A59" s="275">
        <v>35962</v>
      </c>
      <c r="B59" s="264">
        <v>90214</v>
      </c>
      <c r="C59" s="265">
        <v>321</v>
      </c>
      <c r="D59" s="264">
        <v>0.20499999999999999</v>
      </c>
      <c r="E59" s="264">
        <v>7.31</v>
      </c>
      <c r="F59" s="264">
        <v>7.48</v>
      </c>
      <c r="G59" s="264">
        <v>20.78</v>
      </c>
      <c r="H59" s="264" t="s">
        <v>112</v>
      </c>
      <c r="I59" s="264">
        <v>0.1</v>
      </c>
      <c r="J59" s="264" t="s">
        <v>362</v>
      </c>
      <c r="K59" s="268">
        <v>3400</v>
      </c>
    </row>
    <row r="60" spans="1:14" x14ac:dyDescent="0.35">
      <c r="A60" s="275">
        <v>35969</v>
      </c>
      <c r="B60" s="264">
        <v>101847</v>
      </c>
      <c r="C60" s="265">
        <v>324</v>
      </c>
      <c r="D60" s="264">
        <v>0.20699999999999999</v>
      </c>
      <c r="E60" s="264">
        <v>8.27</v>
      </c>
      <c r="F60" s="264">
        <v>7.56</v>
      </c>
      <c r="G60" s="264">
        <v>22.33</v>
      </c>
      <c r="H60" s="264" t="s">
        <v>112</v>
      </c>
      <c r="I60" s="264">
        <v>0.3</v>
      </c>
      <c r="J60" s="264" t="s">
        <v>350</v>
      </c>
      <c r="K60" s="268">
        <v>7300</v>
      </c>
    </row>
    <row r="61" spans="1:14" x14ac:dyDescent="0.35">
      <c r="A61" s="275">
        <v>35976</v>
      </c>
      <c r="B61" s="264">
        <v>95742</v>
      </c>
      <c r="C61" s="265">
        <v>515</v>
      </c>
      <c r="D61" s="264">
        <v>0.32899999999999996</v>
      </c>
      <c r="E61" s="264">
        <v>7.58</v>
      </c>
      <c r="F61" s="264">
        <v>7.62</v>
      </c>
      <c r="G61" s="264">
        <v>24.32</v>
      </c>
      <c r="H61" s="264" t="s">
        <v>112</v>
      </c>
      <c r="I61" s="264">
        <v>0</v>
      </c>
      <c r="J61" s="264" t="s">
        <v>363</v>
      </c>
      <c r="K61" s="268">
        <v>1300</v>
      </c>
      <c r="L61" s="257">
        <f>AVERAGE(K57:K61)</f>
        <v>14000</v>
      </c>
      <c r="M61" s="46">
        <f>GEOMEAN(K57:K61)</f>
        <v>6639.8921326289419</v>
      </c>
      <c r="N61" s="47" t="s">
        <v>364</v>
      </c>
    </row>
    <row r="62" spans="1:14" x14ac:dyDescent="0.35">
      <c r="A62" s="275">
        <v>35983</v>
      </c>
      <c r="B62" s="276">
        <v>100202</v>
      </c>
      <c r="C62" s="277">
        <v>523</v>
      </c>
      <c r="D62" s="276">
        <v>0.33500000000000002</v>
      </c>
      <c r="E62" s="276">
        <v>6.97</v>
      </c>
      <c r="F62" s="276">
        <v>7.58</v>
      </c>
      <c r="G62" s="276">
        <v>24.56</v>
      </c>
      <c r="H62" s="276" t="s">
        <v>112</v>
      </c>
      <c r="I62" s="276">
        <v>0.6</v>
      </c>
      <c r="J62" s="276" t="s">
        <v>365</v>
      </c>
      <c r="K62" s="268">
        <v>400</v>
      </c>
    </row>
    <row r="63" spans="1:14" x14ac:dyDescent="0.35">
      <c r="A63" s="275">
        <v>35990</v>
      </c>
      <c r="B63" s="257">
        <v>94327</v>
      </c>
      <c r="C63" s="261">
        <v>604</v>
      </c>
      <c r="D63" s="257">
        <v>0.38600000000000001</v>
      </c>
      <c r="E63" s="257">
        <v>4.21</v>
      </c>
      <c r="F63" s="257">
        <v>7.35</v>
      </c>
      <c r="G63" s="257">
        <v>23.84</v>
      </c>
      <c r="H63" s="276" t="s">
        <v>112</v>
      </c>
      <c r="I63" s="257">
        <v>1.1000000000000001</v>
      </c>
      <c r="J63" s="257">
        <v>63.2</v>
      </c>
      <c r="K63" s="257">
        <v>100</v>
      </c>
    </row>
    <row r="64" spans="1:14" x14ac:dyDescent="0.35">
      <c r="A64" s="275">
        <v>35997</v>
      </c>
      <c r="B64" s="257">
        <v>93249</v>
      </c>
      <c r="C64" s="261">
        <v>485</v>
      </c>
      <c r="D64" s="257">
        <v>0.31</v>
      </c>
      <c r="E64" s="257">
        <v>7.42</v>
      </c>
      <c r="F64" s="257">
        <v>7.39</v>
      </c>
      <c r="G64" s="257">
        <v>26.46</v>
      </c>
      <c r="H64" s="276" t="s">
        <v>112</v>
      </c>
      <c r="I64" s="257">
        <v>0.6</v>
      </c>
      <c r="J64" s="257">
        <v>52.6</v>
      </c>
      <c r="K64" s="268">
        <v>2300</v>
      </c>
    </row>
    <row r="65" spans="1:14" x14ac:dyDescent="0.35">
      <c r="A65" s="275">
        <v>35999</v>
      </c>
      <c r="B65" s="264">
        <v>91559</v>
      </c>
      <c r="C65" s="265">
        <v>468</v>
      </c>
      <c r="D65" s="264">
        <v>0.29899999999999999</v>
      </c>
      <c r="E65" s="264">
        <v>7.5</v>
      </c>
      <c r="F65" s="264">
        <v>7.81</v>
      </c>
      <c r="G65" s="264">
        <v>25.6</v>
      </c>
      <c r="H65" s="264" t="s">
        <v>112</v>
      </c>
      <c r="I65" s="264">
        <v>0.4</v>
      </c>
      <c r="J65" s="264" t="s">
        <v>365</v>
      </c>
      <c r="K65" s="268">
        <v>3200</v>
      </c>
    </row>
    <row r="66" spans="1:14" x14ac:dyDescent="0.35">
      <c r="A66" s="275">
        <v>36004</v>
      </c>
      <c r="B66" s="264">
        <v>100222</v>
      </c>
      <c r="C66" s="265">
        <v>561</v>
      </c>
      <c r="D66" s="264">
        <v>0.35899999999999999</v>
      </c>
      <c r="E66" s="264">
        <v>7.68</v>
      </c>
      <c r="F66" s="264">
        <v>7.64</v>
      </c>
      <c r="G66" s="264">
        <v>24.05</v>
      </c>
      <c r="H66" s="264" t="s">
        <v>112</v>
      </c>
      <c r="I66" s="264" t="s">
        <v>366</v>
      </c>
      <c r="J66" s="264" t="s">
        <v>346</v>
      </c>
      <c r="K66" s="257">
        <v>200</v>
      </c>
      <c r="L66" s="257">
        <f>AVERAGE(K62:K66)</f>
        <v>1240</v>
      </c>
      <c r="M66" s="46">
        <f>GEOMEAN(K62:K66)</f>
        <v>567.53618989923109</v>
      </c>
      <c r="N66" s="47" t="s">
        <v>367</v>
      </c>
    </row>
    <row r="67" spans="1:14" x14ac:dyDescent="0.35">
      <c r="A67" s="275">
        <v>36011</v>
      </c>
      <c r="B67" s="257">
        <v>94001</v>
      </c>
      <c r="C67" s="261">
        <v>623</v>
      </c>
      <c r="D67" s="257">
        <v>0.39899999999999997</v>
      </c>
      <c r="E67" s="257">
        <v>7.51</v>
      </c>
      <c r="F67" s="257">
        <v>7.2</v>
      </c>
      <c r="G67" s="257">
        <v>23.22</v>
      </c>
      <c r="H67" s="264" t="s">
        <v>112</v>
      </c>
      <c r="I67" s="257">
        <v>1.9</v>
      </c>
      <c r="J67" s="257">
        <v>43.8</v>
      </c>
      <c r="K67" s="268">
        <v>3600</v>
      </c>
    </row>
    <row r="68" spans="1:14" x14ac:dyDescent="0.35">
      <c r="A68" s="275">
        <v>36018</v>
      </c>
      <c r="B68" s="257">
        <v>115046</v>
      </c>
      <c r="C68" s="261">
        <v>563</v>
      </c>
      <c r="D68" s="257">
        <v>0.36</v>
      </c>
      <c r="E68" s="257">
        <v>9.0399999999999991</v>
      </c>
      <c r="F68" s="264" t="s">
        <v>368</v>
      </c>
      <c r="G68" s="257">
        <v>24.78</v>
      </c>
      <c r="H68" s="264" t="s">
        <v>112</v>
      </c>
      <c r="I68" s="257">
        <v>1.3</v>
      </c>
      <c r="J68" s="257">
        <v>53.1</v>
      </c>
      <c r="K68" s="268">
        <v>1400</v>
      </c>
    </row>
    <row r="69" spans="1:14" x14ac:dyDescent="0.35">
      <c r="A69" s="275">
        <v>36025</v>
      </c>
      <c r="B69" s="257">
        <v>92219</v>
      </c>
      <c r="C69" s="261">
        <v>584</v>
      </c>
      <c r="D69" s="257">
        <v>0.374</v>
      </c>
      <c r="E69" s="257">
        <v>7.25</v>
      </c>
      <c r="F69" s="264" t="s">
        <v>368</v>
      </c>
      <c r="G69" s="257">
        <v>23.4</v>
      </c>
      <c r="H69" s="264" t="s">
        <v>112</v>
      </c>
      <c r="I69" s="257">
        <v>1.2</v>
      </c>
      <c r="J69" s="257">
        <v>49.9</v>
      </c>
      <c r="K69" s="268">
        <v>1300</v>
      </c>
    </row>
    <row r="70" spans="1:14" x14ac:dyDescent="0.35">
      <c r="A70" s="275">
        <v>36027</v>
      </c>
      <c r="B70" s="257">
        <v>93543</v>
      </c>
      <c r="C70" s="261">
        <v>618</v>
      </c>
      <c r="D70" s="257">
        <v>0.39600000000000002</v>
      </c>
      <c r="E70" s="257">
        <v>6.76</v>
      </c>
      <c r="F70" s="264" t="s">
        <v>368</v>
      </c>
      <c r="G70" s="257">
        <v>21.15</v>
      </c>
      <c r="H70" s="264" t="s">
        <v>112</v>
      </c>
      <c r="I70" s="257">
        <v>1.4</v>
      </c>
      <c r="J70" s="257">
        <v>40.6</v>
      </c>
      <c r="K70" s="268">
        <v>5500</v>
      </c>
    </row>
    <row r="71" spans="1:14" x14ac:dyDescent="0.35">
      <c r="A71" s="275">
        <v>36032</v>
      </c>
      <c r="B71" s="257">
        <v>100216</v>
      </c>
      <c r="C71" s="261">
        <v>734</v>
      </c>
      <c r="D71" s="257">
        <v>0.46899999999999997</v>
      </c>
      <c r="E71" s="257">
        <v>3.58</v>
      </c>
      <c r="F71" s="264" t="s">
        <v>368</v>
      </c>
      <c r="G71" s="257">
        <v>22.05</v>
      </c>
      <c r="H71" s="264" t="s">
        <v>112</v>
      </c>
      <c r="I71" s="257">
        <v>1.4</v>
      </c>
      <c r="J71" s="257">
        <v>57.2</v>
      </c>
      <c r="K71" s="268">
        <v>80000</v>
      </c>
      <c r="L71" s="257">
        <f>AVERAGE(K67:K71)</f>
        <v>18360</v>
      </c>
      <c r="M71" s="46">
        <f>GEOMEAN(K67:K71)</f>
        <v>4920.0023822074963</v>
      </c>
      <c r="N71" s="47" t="s">
        <v>369</v>
      </c>
    </row>
    <row r="72" spans="1:14" x14ac:dyDescent="0.35">
      <c r="A72" s="275">
        <v>36039</v>
      </c>
      <c r="B72" s="257">
        <v>100224</v>
      </c>
      <c r="C72" s="261">
        <v>904</v>
      </c>
      <c r="D72" s="257">
        <v>0.57799999999999996</v>
      </c>
      <c r="E72" s="257">
        <v>4.16</v>
      </c>
      <c r="F72" s="264" t="s">
        <v>368</v>
      </c>
      <c r="G72" s="257">
        <v>18.98</v>
      </c>
      <c r="H72" s="264" t="s">
        <v>112</v>
      </c>
      <c r="I72" s="257">
        <v>1.5</v>
      </c>
      <c r="J72" s="257">
        <v>54.8</v>
      </c>
      <c r="K72" s="268">
        <v>500</v>
      </c>
    </row>
    <row r="73" spans="1:14" x14ac:dyDescent="0.35">
      <c r="A73" s="275">
        <v>36046</v>
      </c>
      <c r="B73" s="257">
        <v>104058</v>
      </c>
      <c r="C73" s="261">
        <v>487</v>
      </c>
      <c r="D73" s="257">
        <v>0.312</v>
      </c>
      <c r="E73" s="257">
        <v>6.62</v>
      </c>
      <c r="F73" s="264" t="s">
        <v>368</v>
      </c>
      <c r="G73" s="257">
        <v>20.49</v>
      </c>
      <c r="H73" s="264" t="s">
        <v>112</v>
      </c>
      <c r="I73" s="257">
        <v>0.1</v>
      </c>
      <c r="J73" s="257">
        <v>43.8</v>
      </c>
      <c r="K73" s="268">
        <v>400</v>
      </c>
    </row>
    <row r="74" spans="1:14" x14ac:dyDescent="0.35">
      <c r="A74" s="275">
        <v>36053</v>
      </c>
      <c r="B74" s="257">
        <v>102446</v>
      </c>
      <c r="C74" s="261">
        <v>674</v>
      </c>
      <c r="D74" s="257">
        <v>0.43099999999999999</v>
      </c>
      <c r="E74" s="257">
        <v>6.27</v>
      </c>
      <c r="F74" s="264" t="s">
        <v>368</v>
      </c>
      <c r="G74" s="257">
        <v>21.04</v>
      </c>
      <c r="H74" s="264" t="s">
        <v>112</v>
      </c>
      <c r="I74" s="257">
        <v>1.6</v>
      </c>
      <c r="J74" s="257">
        <v>48.8</v>
      </c>
      <c r="K74" s="268">
        <v>300</v>
      </c>
    </row>
    <row r="75" spans="1:14" x14ac:dyDescent="0.35">
      <c r="A75" s="275">
        <v>36060</v>
      </c>
      <c r="B75" s="264">
        <v>92732</v>
      </c>
      <c r="C75" s="265">
        <v>410</v>
      </c>
      <c r="D75" s="264">
        <v>0.26200000000000001</v>
      </c>
      <c r="E75" s="264">
        <v>4.5999999999999996</v>
      </c>
      <c r="F75" s="264" t="s">
        <v>368</v>
      </c>
      <c r="G75" s="264">
        <v>20.27</v>
      </c>
      <c r="H75" s="264" t="s">
        <v>112</v>
      </c>
      <c r="I75" s="264">
        <v>0.8</v>
      </c>
      <c r="J75" s="264">
        <v>52</v>
      </c>
      <c r="K75" s="268">
        <v>78000</v>
      </c>
    </row>
    <row r="76" spans="1:14" x14ac:dyDescent="0.35">
      <c r="A76" s="275">
        <v>36067</v>
      </c>
      <c r="B76" s="257">
        <v>91413</v>
      </c>
      <c r="C76" s="261">
        <v>960</v>
      </c>
      <c r="D76" s="257">
        <v>0.61499999999999999</v>
      </c>
      <c r="E76" s="257">
        <v>3.81</v>
      </c>
      <c r="F76" s="264" t="s">
        <v>368</v>
      </c>
      <c r="G76" s="257">
        <v>17.559999999999999</v>
      </c>
      <c r="H76" s="264" t="s">
        <v>112</v>
      </c>
      <c r="I76" s="257">
        <v>1.4</v>
      </c>
      <c r="J76" s="257">
        <v>49.5</v>
      </c>
      <c r="K76" s="268">
        <v>300</v>
      </c>
      <c r="L76" s="257">
        <f>AVERAGE(K72:K76)</f>
        <v>15900</v>
      </c>
      <c r="M76" s="46">
        <f>GEOMEAN(K72:K76)</f>
        <v>1070.2208843280678</v>
      </c>
      <c r="N76" s="47" t="s">
        <v>370</v>
      </c>
    </row>
    <row r="77" spans="1:14" x14ac:dyDescent="0.35">
      <c r="A77" s="275">
        <v>36074</v>
      </c>
      <c r="B77" s="257">
        <v>102150</v>
      </c>
      <c r="C77" s="261">
        <v>629</v>
      </c>
      <c r="D77" s="257">
        <v>0.40300000000000002</v>
      </c>
      <c r="E77" s="257">
        <v>7.42</v>
      </c>
      <c r="F77" s="264" t="s">
        <v>368</v>
      </c>
      <c r="G77" s="257">
        <v>18.2</v>
      </c>
      <c r="H77" s="264" t="s">
        <v>112</v>
      </c>
      <c r="I77" s="257">
        <v>1.6</v>
      </c>
      <c r="J77" s="257">
        <v>40.1</v>
      </c>
      <c r="K77" s="268">
        <v>400</v>
      </c>
    </row>
    <row r="78" spans="1:14" x14ac:dyDescent="0.35">
      <c r="A78" s="275">
        <v>36081</v>
      </c>
      <c r="B78" s="264">
        <v>101934</v>
      </c>
      <c r="C78" s="265">
        <v>757</v>
      </c>
      <c r="D78" s="264">
        <v>0.4</v>
      </c>
      <c r="E78" s="264">
        <v>9.36</v>
      </c>
      <c r="F78" s="264" t="s">
        <v>368</v>
      </c>
      <c r="G78" s="264">
        <v>13.85</v>
      </c>
      <c r="H78" s="264" t="s">
        <v>112</v>
      </c>
      <c r="I78" s="264">
        <v>1.1000000000000001</v>
      </c>
      <c r="J78" s="264" t="s">
        <v>321</v>
      </c>
      <c r="K78" s="268">
        <v>300</v>
      </c>
    </row>
    <row r="79" spans="1:14" x14ac:dyDescent="0.35">
      <c r="A79" s="275">
        <v>36083</v>
      </c>
      <c r="B79" s="264">
        <v>101709</v>
      </c>
      <c r="C79" s="265">
        <v>779</v>
      </c>
      <c r="D79" s="264">
        <v>0.498</v>
      </c>
      <c r="E79" s="264">
        <v>6.25</v>
      </c>
      <c r="F79" s="264">
        <v>7.16</v>
      </c>
      <c r="G79" s="264">
        <v>13.06</v>
      </c>
      <c r="H79" s="264" t="s">
        <v>112</v>
      </c>
      <c r="I79" s="264">
        <v>1.7</v>
      </c>
      <c r="J79" s="264" t="s">
        <v>321</v>
      </c>
      <c r="K79" s="257">
        <v>200</v>
      </c>
    </row>
    <row r="80" spans="1:14" x14ac:dyDescent="0.35">
      <c r="A80" s="275">
        <v>36088</v>
      </c>
      <c r="B80" s="264">
        <v>101450</v>
      </c>
      <c r="C80" s="265">
        <v>587</v>
      </c>
      <c r="D80" s="264">
        <v>0.376</v>
      </c>
      <c r="E80" s="264">
        <v>6.19</v>
      </c>
      <c r="F80" s="264">
        <v>7.42</v>
      </c>
      <c r="G80" s="264">
        <v>13.12</v>
      </c>
      <c r="H80" s="264" t="s">
        <v>112</v>
      </c>
      <c r="I80" s="264">
        <v>0.8</v>
      </c>
      <c r="J80" s="264" t="s">
        <v>361</v>
      </c>
      <c r="K80" s="268">
        <v>7000</v>
      </c>
    </row>
    <row r="81" spans="1:14" x14ac:dyDescent="0.35">
      <c r="A81" s="275">
        <v>36095</v>
      </c>
      <c r="B81" s="264">
        <v>102230</v>
      </c>
      <c r="C81" s="265">
        <v>648</v>
      </c>
      <c r="D81" s="264">
        <v>0.41499999999999998</v>
      </c>
      <c r="E81" s="264">
        <v>6.66</v>
      </c>
      <c r="F81" s="264">
        <v>7.5</v>
      </c>
      <c r="G81" s="264">
        <v>12.74</v>
      </c>
      <c r="H81" s="264" t="s">
        <v>112</v>
      </c>
      <c r="I81" s="264">
        <v>1.6</v>
      </c>
      <c r="J81" s="264" t="s">
        <v>355</v>
      </c>
      <c r="K81" s="268">
        <v>400</v>
      </c>
      <c r="L81" s="257">
        <f>AVERAGE(K77:K81)</f>
        <v>1660</v>
      </c>
      <c r="M81" s="46">
        <f>GEOMEAN(K77:K81)</f>
        <v>582.73869171523836</v>
      </c>
      <c r="N81" s="47" t="s">
        <v>372</v>
      </c>
    </row>
    <row r="82" spans="1:14" x14ac:dyDescent="0.35">
      <c r="A82" s="275">
        <v>36102</v>
      </c>
      <c r="B82" s="264">
        <v>100008</v>
      </c>
      <c r="C82" s="265">
        <v>615</v>
      </c>
      <c r="D82" s="264">
        <v>0.39399999999999996</v>
      </c>
      <c r="E82" s="264">
        <v>6.4</v>
      </c>
      <c r="F82" s="264">
        <v>7.4</v>
      </c>
      <c r="G82" s="264">
        <v>11.46</v>
      </c>
      <c r="H82" s="264" t="s">
        <v>112</v>
      </c>
      <c r="I82" s="264">
        <v>1.3</v>
      </c>
      <c r="J82" s="264" t="s">
        <v>335</v>
      </c>
      <c r="K82" s="268">
        <v>1900</v>
      </c>
    </row>
    <row r="83" spans="1:14" x14ac:dyDescent="0.35">
      <c r="A83" s="275">
        <v>36104</v>
      </c>
      <c r="B83" s="264">
        <v>101353</v>
      </c>
      <c r="C83" s="265">
        <v>579</v>
      </c>
      <c r="D83" s="264">
        <v>0.371</v>
      </c>
      <c r="E83" s="264">
        <v>7.84</v>
      </c>
      <c r="F83" s="264">
        <v>7.3</v>
      </c>
      <c r="G83" s="264">
        <v>7.52</v>
      </c>
      <c r="H83" s="264" t="s">
        <v>112</v>
      </c>
      <c r="I83" s="264">
        <v>1.4</v>
      </c>
      <c r="J83" s="264" t="s">
        <v>355</v>
      </c>
      <c r="K83" s="268">
        <v>400</v>
      </c>
    </row>
    <row r="84" spans="1:14" x14ac:dyDescent="0.35">
      <c r="A84" s="275">
        <v>36109</v>
      </c>
      <c r="B84" s="264">
        <v>92151</v>
      </c>
      <c r="C84" s="265">
        <v>559</v>
      </c>
      <c r="D84" s="264">
        <v>0.35700000000000004</v>
      </c>
      <c r="E84" s="264">
        <v>6.96</v>
      </c>
      <c r="F84" s="264">
        <v>7.32</v>
      </c>
      <c r="G84" s="264">
        <v>11.2</v>
      </c>
      <c r="H84" s="264" t="s">
        <v>112</v>
      </c>
      <c r="I84" s="264">
        <v>1.1000000000000001</v>
      </c>
      <c r="J84" s="264" t="s">
        <v>348</v>
      </c>
      <c r="K84" s="268">
        <v>46000</v>
      </c>
    </row>
    <row r="85" spans="1:14" x14ac:dyDescent="0.35">
      <c r="A85" s="275">
        <v>36116</v>
      </c>
      <c r="B85" s="264">
        <v>100147</v>
      </c>
      <c r="C85" s="265">
        <v>597</v>
      </c>
      <c r="D85" s="264">
        <v>0.38200000000000001</v>
      </c>
      <c r="E85" s="264">
        <v>7.15</v>
      </c>
      <c r="F85" s="264">
        <v>7.37</v>
      </c>
      <c r="G85" s="264">
        <v>9.4600000000000009</v>
      </c>
      <c r="H85" s="264" t="s">
        <v>112</v>
      </c>
      <c r="I85" s="264">
        <v>0.6</v>
      </c>
      <c r="J85" s="264" t="s">
        <v>346</v>
      </c>
      <c r="K85" s="257">
        <v>200</v>
      </c>
    </row>
    <row r="86" spans="1:14" x14ac:dyDescent="0.35">
      <c r="A86" s="44">
        <v>36123</v>
      </c>
      <c r="B86" s="34">
        <v>95411</v>
      </c>
      <c r="C86" s="41">
        <v>592</v>
      </c>
      <c r="D86" s="34">
        <v>0.379</v>
      </c>
      <c r="E86" s="34">
        <v>9.16</v>
      </c>
      <c r="F86" s="34">
        <v>7.37</v>
      </c>
      <c r="G86" s="34">
        <v>7.57</v>
      </c>
      <c r="H86" s="34" t="s">
        <v>112</v>
      </c>
      <c r="I86" s="34">
        <v>1.6</v>
      </c>
      <c r="J86" s="34" t="s">
        <v>358</v>
      </c>
      <c r="K86" s="257">
        <v>100</v>
      </c>
      <c r="L86" s="257">
        <f>AVERAGE(K82:K86)</f>
        <v>9720</v>
      </c>
      <c r="M86" s="46">
        <f>GEOMEAN(K82:K86)</f>
        <v>930.93698346609517</v>
      </c>
      <c r="N86" s="47" t="s">
        <v>373</v>
      </c>
    </row>
    <row r="87" spans="1:14" x14ac:dyDescent="0.35">
      <c r="A87" s="44">
        <v>36130</v>
      </c>
      <c r="B87" s="34">
        <v>100418</v>
      </c>
      <c r="C87" s="41">
        <v>562</v>
      </c>
      <c r="D87" s="34">
        <v>0.36</v>
      </c>
      <c r="E87" s="34">
        <v>7.68</v>
      </c>
      <c r="F87" s="34">
        <v>7.54</v>
      </c>
      <c r="G87" s="34">
        <v>9.67</v>
      </c>
      <c r="H87" s="34" t="s">
        <v>112</v>
      </c>
      <c r="I87" s="34">
        <v>0</v>
      </c>
      <c r="J87" s="34" t="s">
        <v>357</v>
      </c>
      <c r="K87" s="281">
        <v>400</v>
      </c>
    </row>
    <row r="88" spans="1:14" x14ac:dyDescent="0.35">
      <c r="A88" s="44">
        <v>36137</v>
      </c>
      <c r="B88" s="34">
        <v>100457</v>
      </c>
      <c r="C88" s="41">
        <v>550</v>
      </c>
      <c r="D88" s="34">
        <v>0.35200000000000004</v>
      </c>
      <c r="E88" s="34">
        <v>8.34</v>
      </c>
      <c r="F88" s="34">
        <v>7.42</v>
      </c>
      <c r="G88" s="34">
        <v>10.4</v>
      </c>
      <c r="H88" s="34" t="s">
        <v>112</v>
      </c>
      <c r="I88" s="34">
        <v>1.1000000000000001</v>
      </c>
      <c r="J88" s="34" t="s">
        <v>346</v>
      </c>
      <c r="K88" s="268">
        <v>2400</v>
      </c>
    </row>
    <row r="89" spans="1:14" x14ac:dyDescent="0.35">
      <c r="A89" s="44">
        <v>36144</v>
      </c>
      <c r="B89" s="34">
        <v>104123</v>
      </c>
      <c r="C89" s="41">
        <v>593.4</v>
      </c>
      <c r="D89" s="34">
        <v>0.37980000000000008</v>
      </c>
      <c r="E89" s="34">
        <v>10.66</v>
      </c>
      <c r="F89" s="34">
        <v>7.59</v>
      </c>
      <c r="G89" s="34">
        <v>4.9000000000000004</v>
      </c>
      <c r="H89" s="34" t="s">
        <v>112</v>
      </c>
      <c r="I89" s="34">
        <v>2.79</v>
      </c>
      <c r="J89" s="34">
        <v>49.7</v>
      </c>
      <c r="K89" s="257">
        <v>100</v>
      </c>
    </row>
    <row r="90" spans="1:14" x14ac:dyDescent="0.35">
      <c r="A90" s="44">
        <v>36151</v>
      </c>
      <c r="B90" s="34">
        <v>104734</v>
      </c>
      <c r="C90" s="41">
        <v>512.20000000000005</v>
      </c>
      <c r="D90" s="34">
        <v>0.32820000000000005</v>
      </c>
      <c r="E90" s="34">
        <v>13.92</v>
      </c>
      <c r="F90" s="34">
        <v>8.02</v>
      </c>
      <c r="G90" s="34">
        <v>3.17</v>
      </c>
      <c r="H90" s="34" t="s">
        <v>112</v>
      </c>
      <c r="I90" s="34">
        <v>1.89</v>
      </c>
      <c r="J90" s="34">
        <v>67.8</v>
      </c>
      <c r="K90" s="268">
        <v>400</v>
      </c>
    </row>
    <row r="91" spans="1:14" x14ac:dyDescent="0.35">
      <c r="A91" s="44">
        <v>36158</v>
      </c>
      <c r="B91" s="34">
        <v>92006</v>
      </c>
      <c r="C91" s="41">
        <v>585.9</v>
      </c>
      <c r="D91" s="34">
        <v>0.375</v>
      </c>
      <c r="E91" s="34">
        <v>10.9</v>
      </c>
      <c r="F91" s="34">
        <v>7.98</v>
      </c>
      <c r="G91" s="34">
        <v>3.41</v>
      </c>
      <c r="H91" s="34" t="s">
        <v>112</v>
      </c>
      <c r="I91" s="34">
        <v>2.4700000000000002</v>
      </c>
      <c r="J91" s="34">
        <v>49.9</v>
      </c>
      <c r="K91" s="257">
        <v>100</v>
      </c>
      <c r="L91" s="257">
        <f>AVERAGE(K87:K91)</f>
        <v>680</v>
      </c>
      <c r="M91" s="46">
        <f>GEOMEAN(K87:K91)</f>
        <v>328.75036590344513</v>
      </c>
      <c r="N91" s="47" t="s">
        <v>374</v>
      </c>
    </row>
    <row r="92" spans="1:14" x14ac:dyDescent="0.35">
      <c r="A92" s="44">
        <v>36193</v>
      </c>
      <c r="B92" s="40">
        <v>112540</v>
      </c>
      <c r="C92" s="279">
        <v>0</v>
      </c>
      <c r="D92" s="40">
        <v>0</v>
      </c>
      <c r="E92" s="40"/>
      <c r="F92" s="297" t="s">
        <v>555</v>
      </c>
      <c r="G92" s="40"/>
      <c r="H92" s="34"/>
      <c r="I92" s="40"/>
      <c r="J92" s="40"/>
      <c r="K92" s="257">
        <v>100</v>
      </c>
    </row>
    <row r="93" spans="1:14" x14ac:dyDescent="0.35">
      <c r="A93" s="44">
        <v>36200</v>
      </c>
      <c r="B93" s="40">
        <v>122836</v>
      </c>
      <c r="C93" s="279">
        <v>422.2</v>
      </c>
      <c r="D93" s="40">
        <v>0.2702</v>
      </c>
      <c r="E93" s="40">
        <v>16.97</v>
      </c>
      <c r="F93" s="40">
        <v>6.36</v>
      </c>
      <c r="G93" s="40">
        <v>5.04</v>
      </c>
      <c r="H93" s="34" t="s">
        <v>112</v>
      </c>
      <c r="I93" s="40">
        <v>1.31</v>
      </c>
      <c r="J93" s="40">
        <v>43</v>
      </c>
      <c r="K93" s="257">
        <v>50</v>
      </c>
    </row>
    <row r="94" spans="1:14" x14ac:dyDescent="0.35">
      <c r="A94" s="44">
        <v>36201</v>
      </c>
      <c r="B94" s="40">
        <v>100949</v>
      </c>
      <c r="C94" s="279">
        <v>437.7</v>
      </c>
      <c r="D94" s="40">
        <v>0.27929999999999999</v>
      </c>
      <c r="E94" s="40">
        <v>17.2</v>
      </c>
      <c r="F94" s="40">
        <v>8.06</v>
      </c>
      <c r="G94" s="40">
        <v>4.75</v>
      </c>
      <c r="H94" s="34" t="s">
        <v>112</v>
      </c>
      <c r="I94" s="40">
        <v>1.24</v>
      </c>
      <c r="J94" s="40">
        <v>78.900000000000006</v>
      </c>
      <c r="K94" s="257">
        <v>50</v>
      </c>
    </row>
    <row r="95" spans="1:14" x14ac:dyDescent="0.35">
      <c r="A95" s="44">
        <v>36207</v>
      </c>
      <c r="B95" s="40">
        <v>92632</v>
      </c>
      <c r="C95" s="279">
        <v>478.5</v>
      </c>
      <c r="D95" s="40">
        <v>0.30620000000000003</v>
      </c>
      <c r="E95" s="40">
        <v>11.66</v>
      </c>
      <c r="F95" s="40">
        <v>7.99</v>
      </c>
      <c r="G95" s="40">
        <v>4.8</v>
      </c>
      <c r="H95" s="34" t="s">
        <v>112</v>
      </c>
      <c r="I95" s="40">
        <v>3.69</v>
      </c>
      <c r="J95" s="40">
        <v>75.2</v>
      </c>
      <c r="K95" s="257">
        <v>200</v>
      </c>
    </row>
    <row r="96" spans="1:14" x14ac:dyDescent="0.35">
      <c r="A96" s="44">
        <v>36214</v>
      </c>
      <c r="B96" s="40">
        <v>100300</v>
      </c>
      <c r="C96" s="279">
        <v>499.7</v>
      </c>
      <c r="D96" s="40">
        <v>0.32050000000000001</v>
      </c>
      <c r="E96" s="40">
        <v>15.31</v>
      </c>
      <c r="F96" s="40">
        <v>7.93</v>
      </c>
      <c r="G96" s="40">
        <v>3.19</v>
      </c>
      <c r="H96" s="34" t="s">
        <v>112</v>
      </c>
      <c r="I96" s="40">
        <v>2.83</v>
      </c>
      <c r="J96" s="40">
        <v>79.7</v>
      </c>
      <c r="K96" s="257">
        <v>50</v>
      </c>
      <c r="L96" s="257">
        <f>AVERAGE(K92:K96)</f>
        <v>90</v>
      </c>
      <c r="M96" s="46">
        <f>GEOMEAN(K92:K96)</f>
        <v>75.785828325519901</v>
      </c>
      <c r="N96" s="47" t="s">
        <v>375</v>
      </c>
    </row>
    <row r="97" spans="1:241" x14ac:dyDescent="0.35">
      <c r="A97" s="44">
        <v>36221</v>
      </c>
      <c r="B97" s="40">
        <v>95021</v>
      </c>
      <c r="C97" s="279">
        <v>485.5</v>
      </c>
      <c r="D97" s="40">
        <v>0.31069999999999998</v>
      </c>
      <c r="E97" s="40">
        <v>12.53</v>
      </c>
      <c r="F97" s="40">
        <v>7.34</v>
      </c>
      <c r="G97" s="40">
        <v>3.82</v>
      </c>
      <c r="H97" s="34" t="s">
        <v>112</v>
      </c>
      <c r="I97" s="40">
        <v>0.56000000000000005</v>
      </c>
      <c r="J97" s="40">
        <v>75.7</v>
      </c>
      <c r="K97" s="257">
        <v>50</v>
      </c>
    </row>
    <row r="98" spans="1:241" x14ac:dyDescent="0.35">
      <c r="A98" s="44">
        <v>36235</v>
      </c>
      <c r="B98" s="40">
        <v>101243</v>
      </c>
      <c r="C98" s="279">
        <v>618.9</v>
      </c>
      <c r="D98" s="40">
        <v>0.39480000000000004</v>
      </c>
      <c r="E98" s="40">
        <v>12.59</v>
      </c>
      <c r="F98" s="40">
        <v>8.07</v>
      </c>
      <c r="G98" s="40">
        <v>4.18</v>
      </c>
      <c r="H98" s="34" t="s">
        <v>112</v>
      </c>
      <c r="I98" s="40">
        <v>4.16</v>
      </c>
      <c r="J98" s="40">
        <v>72.3</v>
      </c>
      <c r="K98" s="257">
        <v>20</v>
      </c>
    </row>
    <row r="99" spans="1:241" x14ac:dyDescent="0.35">
      <c r="A99" s="44">
        <v>36237</v>
      </c>
      <c r="B99" s="40">
        <v>95416</v>
      </c>
      <c r="C99" s="279">
        <v>564</v>
      </c>
      <c r="D99" s="40">
        <v>0.36110000000000003</v>
      </c>
      <c r="E99" s="40">
        <v>13.11</v>
      </c>
      <c r="F99" s="40">
        <v>8.3000000000000007</v>
      </c>
      <c r="G99" s="40">
        <v>5.57</v>
      </c>
      <c r="H99" s="34" t="s">
        <v>112</v>
      </c>
      <c r="I99" s="40">
        <v>1.29</v>
      </c>
      <c r="J99" s="40">
        <v>59.2</v>
      </c>
      <c r="K99" s="257">
        <v>10</v>
      </c>
    </row>
    <row r="100" spans="1:241" x14ac:dyDescent="0.35">
      <c r="A100" s="44">
        <v>36242</v>
      </c>
      <c r="B100" s="40">
        <v>95648</v>
      </c>
      <c r="C100" s="279">
        <v>596</v>
      </c>
      <c r="D100" s="40">
        <v>0.38200000000000001</v>
      </c>
      <c r="E100" s="40">
        <v>12.05</v>
      </c>
      <c r="F100" s="40">
        <v>8.02</v>
      </c>
      <c r="G100" s="40">
        <v>6.81</v>
      </c>
      <c r="H100" s="34" t="s">
        <v>112</v>
      </c>
      <c r="I100" s="40">
        <v>3</v>
      </c>
      <c r="J100" s="40">
        <v>82.9</v>
      </c>
      <c r="K100" s="257">
        <v>5</v>
      </c>
    </row>
    <row r="101" spans="1:241" x14ac:dyDescent="0.35">
      <c r="A101" s="44">
        <v>36249</v>
      </c>
      <c r="B101" s="40">
        <v>93413</v>
      </c>
      <c r="C101" s="279">
        <v>625.29999999999995</v>
      </c>
      <c r="D101" s="40">
        <v>0.4002</v>
      </c>
      <c r="E101" s="40">
        <v>11.81</v>
      </c>
      <c r="F101" s="40">
        <v>7.98</v>
      </c>
      <c r="G101" s="40">
        <v>9.3800000000000008</v>
      </c>
      <c r="H101" s="34" t="s">
        <v>112</v>
      </c>
      <c r="I101" s="40">
        <v>2.82</v>
      </c>
      <c r="K101" s="257">
        <v>5</v>
      </c>
      <c r="L101" s="257">
        <f>AVERAGE(K97:K101)</f>
        <v>18</v>
      </c>
      <c r="M101" s="46">
        <f>GEOMEAN(K97:K101)</f>
        <v>12.011244339814313</v>
      </c>
      <c r="N101" s="47" t="s">
        <v>376</v>
      </c>
    </row>
    <row r="102" spans="1:241" x14ac:dyDescent="0.35">
      <c r="A102" s="44">
        <v>36256</v>
      </c>
      <c r="B102" s="40">
        <v>101009</v>
      </c>
      <c r="C102" s="279">
        <v>634</v>
      </c>
      <c r="D102" s="40">
        <v>0.40590000000000004</v>
      </c>
      <c r="E102" s="40">
        <v>9.94</v>
      </c>
      <c r="F102" s="40">
        <v>8.02</v>
      </c>
      <c r="G102" s="40">
        <v>13.4</v>
      </c>
      <c r="H102" s="34" t="s">
        <v>112</v>
      </c>
      <c r="I102" s="40">
        <v>2.19</v>
      </c>
      <c r="J102" s="40">
        <v>76.400000000000006</v>
      </c>
      <c r="K102" s="268">
        <v>770</v>
      </c>
    </row>
    <row r="103" spans="1:241" x14ac:dyDescent="0.35">
      <c r="A103" s="44">
        <v>36257</v>
      </c>
      <c r="B103" s="40">
        <v>90940</v>
      </c>
      <c r="C103" s="279">
        <v>608</v>
      </c>
      <c r="D103" s="40">
        <v>0.38899999999999996</v>
      </c>
      <c r="E103" s="40">
        <v>9.25</v>
      </c>
      <c r="F103" s="40">
        <v>7.41</v>
      </c>
      <c r="G103" s="40">
        <v>13.64</v>
      </c>
      <c r="H103" s="34" t="s">
        <v>112</v>
      </c>
      <c r="I103" s="40">
        <v>1.5</v>
      </c>
      <c r="K103" s="268">
        <v>270</v>
      </c>
    </row>
    <row r="104" spans="1:241" s="29" customFormat="1" x14ac:dyDescent="0.35">
      <c r="A104" s="44">
        <v>36263</v>
      </c>
      <c r="B104" s="40">
        <v>95347</v>
      </c>
      <c r="C104" s="279">
        <v>598</v>
      </c>
      <c r="D104" s="40">
        <v>0.38300000000000001</v>
      </c>
      <c r="E104" s="40">
        <v>10.56</v>
      </c>
      <c r="F104" s="40">
        <v>8.01</v>
      </c>
      <c r="G104" s="40">
        <v>12.81</v>
      </c>
      <c r="H104" s="34" t="s">
        <v>112</v>
      </c>
      <c r="I104" s="40">
        <v>1.52</v>
      </c>
      <c r="J104" s="40">
        <v>66.5</v>
      </c>
      <c r="K104" s="48">
        <v>90</v>
      </c>
      <c r="M104" s="42"/>
      <c r="N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</row>
    <row r="105" spans="1:241" s="29" customFormat="1" x14ac:dyDescent="0.35">
      <c r="A105" s="44">
        <v>36270</v>
      </c>
      <c r="B105" s="40">
        <v>100021</v>
      </c>
      <c r="C105" s="279">
        <v>572</v>
      </c>
      <c r="D105" s="40">
        <v>0.36630000000000001</v>
      </c>
      <c r="E105" s="40">
        <v>11.59</v>
      </c>
      <c r="F105" s="40">
        <v>8.2100000000000009</v>
      </c>
      <c r="G105" s="40">
        <v>10.54</v>
      </c>
      <c r="H105" s="34" t="s">
        <v>112</v>
      </c>
      <c r="I105" s="40">
        <v>4.3</v>
      </c>
      <c r="J105" s="40">
        <v>71.8</v>
      </c>
      <c r="K105" s="40">
        <v>60</v>
      </c>
      <c r="M105" s="42"/>
      <c r="N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</row>
    <row r="106" spans="1:241" s="29" customFormat="1" x14ac:dyDescent="0.35">
      <c r="A106" s="44">
        <v>36277</v>
      </c>
      <c r="B106" s="40">
        <v>94821</v>
      </c>
      <c r="C106" s="279">
        <v>607</v>
      </c>
      <c r="D106" s="40">
        <v>0.38879999999999998</v>
      </c>
      <c r="E106" s="40">
        <v>4.6399999999999997</v>
      </c>
      <c r="F106" s="40">
        <v>7.97</v>
      </c>
      <c r="G106" s="40">
        <v>14.82</v>
      </c>
      <c r="H106" s="34" t="s">
        <v>112</v>
      </c>
      <c r="I106" s="40">
        <v>2.62</v>
      </c>
      <c r="J106" s="40">
        <v>68.099999999999994</v>
      </c>
      <c r="K106" s="40">
        <v>60</v>
      </c>
      <c r="L106" s="257">
        <f>AVERAGE(K102:K106)</f>
        <v>250</v>
      </c>
      <c r="M106" s="46">
        <f>GEOMEAN(K102:K106)</f>
        <v>146.44680456181857</v>
      </c>
      <c r="N106" s="47" t="s">
        <v>377</v>
      </c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</row>
    <row r="107" spans="1:241" x14ac:dyDescent="0.35">
      <c r="A107" s="44">
        <v>36284</v>
      </c>
      <c r="B107" s="40">
        <v>100437</v>
      </c>
      <c r="C107" s="279">
        <v>572</v>
      </c>
      <c r="D107" s="40">
        <v>0.36659999999999998</v>
      </c>
      <c r="E107" s="40">
        <v>8.26</v>
      </c>
      <c r="F107" s="40">
        <v>8.02</v>
      </c>
      <c r="G107" s="40">
        <v>17.75</v>
      </c>
      <c r="H107" s="34" t="s">
        <v>112</v>
      </c>
      <c r="I107" s="40">
        <v>3.82</v>
      </c>
      <c r="J107" s="40">
        <v>77.3</v>
      </c>
      <c r="K107" s="257">
        <v>20</v>
      </c>
    </row>
    <row r="108" spans="1:241" x14ac:dyDescent="0.35">
      <c r="A108" s="44">
        <v>36291</v>
      </c>
      <c r="B108" s="40">
        <v>103856</v>
      </c>
      <c r="C108" s="279">
        <v>554</v>
      </c>
      <c r="D108" s="40">
        <v>0.35470000000000002</v>
      </c>
      <c r="E108" s="40">
        <v>8.73</v>
      </c>
      <c r="F108" s="40">
        <v>7.97</v>
      </c>
      <c r="G108" s="40">
        <v>19.350000000000001</v>
      </c>
      <c r="H108" s="34" t="s">
        <v>112</v>
      </c>
      <c r="I108" s="40">
        <v>2.17</v>
      </c>
      <c r="J108" s="40">
        <v>44.1</v>
      </c>
      <c r="K108" s="257">
        <v>30</v>
      </c>
    </row>
    <row r="109" spans="1:241" x14ac:dyDescent="0.35">
      <c r="A109" s="44">
        <v>36298</v>
      </c>
      <c r="B109" s="40">
        <v>101528</v>
      </c>
      <c r="C109" s="279">
        <v>517.6</v>
      </c>
      <c r="D109" s="40">
        <v>0.33150000000000002</v>
      </c>
      <c r="E109" s="40">
        <v>6.51</v>
      </c>
      <c r="F109" s="40">
        <v>7.76</v>
      </c>
      <c r="G109" s="40">
        <v>20.04</v>
      </c>
      <c r="H109" s="34" t="s">
        <v>112</v>
      </c>
      <c r="I109" s="40">
        <v>0.93</v>
      </c>
      <c r="J109" s="40">
        <v>57.4</v>
      </c>
      <c r="K109" s="268">
        <v>7700</v>
      </c>
    </row>
    <row r="110" spans="1:241" x14ac:dyDescent="0.35">
      <c r="A110" s="44">
        <v>36299</v>
      </c>
      <c r="B110" s="40">
        <v>104048</v>
      </c>
      <c r="C110" s="279">
        <v>579.4</v>
      </c>
      <c r="D110" s="40">
        <v>0.37080000000000002</v>
      </c>
      <c r="E110" s="40">
        <v>7.63</v>
      </c>
      <c r="F110" s="40">
        <v>7.85</v>
      </c>
      <c r="G110" s="40">
        <v>18.899999999999999</v>
      </c>
      <c r="H110" s="34" t="s">
        <v>112</v>
      </c>
      <c r="I110" s="40">
        <v>1.75</v>
      </c>
      <c r="J110" s="40">
        <v>82.3</v>
      </c>
      <c r="K110" s="257">
        <v>180</v>
      </c>
    </row>
    <row r="111" spans="1:241" x14ac:dyDescent="0.35">
      <c r="A111" s="44">
        <v>36305</v>
      </c>
      <c r="B111" s="40">
        <v>104424</v>
      </c>
      <c r="C111" s="279">
        <v>576.4</v>
      </c>
      <c r="D111" s="40">
        <v>0.36890000000000001</v>
      </c>
      <c r="E111" s="40">
        <v>8.74</v>
      </c>
      <c r="F111" s="40">
        <v>7.8</v>
      </c>
      <c r="G111" s="40">
        <v>16.47</v>
      </c>
      <c r="H111" s="34" t="s">
        <v>112</v>
      </c>
      <c r="I111" s="40">
        <v>2.57</v>
      </c>
      <c r="J111" s="40">
        <v>78.599999999999994</v>
      </c>
      <c r="K111" s="257">
        <v>50</v>
      </c>
      <c r="L111" s="257">
        <f>AVERAGE(K107:K111)</f>
        <v>1596</v>
      </c>
      <c r="M111" s="46">
        <f>GEOMEAN(K107:K111)</f>
        <v>132.97711209152649</v>
      </c>
      <c r="N111" s="47" t="s">
        <v>378</v>
      </c>
    </row>
    <row r="112" spans="1:241" x14ac:dyDescent="0.35">
      <c r="A112" s="44">
        <v>36312</v>
      </c>
      <c r="B112" s="40">
        <v>102226</v>
      </c>
      <c r="C112" s="279">
        <v>588.29999999999995</v>
      </c>
      <c r="D112" s="40">
        <v>0.37650000000000006</v>
      </c>
      <c r="E112" s="40">
        <v>6.3</v>
      </c>
      <c r="F112" s="40">
        <v>7.71</v>
      </c>
      <c r="G112" s="40">
        <v>20.82</v>
      </c>
      <c r="H112" s="34" t="s">
        <v>112</v>
      </c>
      <c r="I112" s="40">
        <v>0.8</v>
      </c>
      <c r="J112" s="40">
        <v>52.3</v>
      </c>
      <c r="K112" s="268">
        <v>600</v>
      </c>
    </row>
    <row r="113" spans="1:14" x14ac:dyDescent="0.35">
      <c r="A113" s="44">
        <v>36319</v>
      </c>
      <c r="B113" s="40">
        <v>102830</v>
      </c>
      <c r="C113" s="41">
        <v>589.6</v>
      </c>
      <c r="D113" s="34">
        <v>3.7719999999999998</v>
      </c>
      <c r="E113" s="34">
        <v>6.12</v>
      </c>
      <c r="F113" s="34">
        <v>7.84</v>
      </c>
      <c r="G113" s="40">
        <v>25.17</v>
      </c>
      <c r="H113" s="34" t="s">
        <v>112</v>
      </c>
      <c r="I113" s="40">
        <v>1.95</v>
      </c>
      <c r="J113" s="40">
        <v>55.5</v>
      </c>
      <c r="K113" s="268">
        <v>420</v>
      </c>
    </row>
    <row r="114" spans="1:14" x14ac:dyDescent="0.35">
      <c r="A114" s="44">
        <v>36326</v>
      </c>
      <c r="B114" s="40">
        <v>100834</v>
      </c>
      <c r="C114" s="279">
        <v>546.5</v>
      </c>
      <c r="D114" s="40">
        <v>0.34950000000000003</v>
      </c>
      <c r="E114" s="40">
        <v>6.49</v>
      </c>
      <c r="F114" s="40">
        <v>7.81</v>
      </c>
      <c r="G114" s="40">
        <v>22.92</v>
      </c>
      <c r="H114" s="34" t="s">
        <v>112</v>
      </c>
      <c r="I114" s="40">
        <v>0.44</v>
      </c>
      <c r="J114" s="40">
        <v>72.7</v>
      </c>
      <c r="K114" s="268">
        <v>410</v>
      </c>
    </row>
    <row r="115" spans="1:14" x14ac:dyDescent="0.35">
      <c r="A115" s="44">
        <v>36333</v>
      </c>
      <c r="B115" s="40">
        <v>101216</v>
      </c>
      <c r="C115" s="279">
        <v>647.5</v>
      </c>
      <c r="D115" s="40">
        <v>0.41439999999999999</v>
      </c>
      <c r="E115" s="40">
        <v>8.2100000000000009</v>
      </c>
      <c r="F115" s="40">
        <v>7.66</v>
      </c>
      <c r="G115" s="40">
        <v>20.260000000000002</v>
      </c>
      <c r="H115" s="34" t="s">
        <v>112</v>
      </c>
      <c r="I115" s="40">
        <v>1.1000000000000001</v>
      </c>
      <c r="J115" s="40">
        <v>53.5</v>
      </c>
      <c r="K115" s="268">
        <v>440</v>
      </c>
    </row>
    <row r="116" spans="1:14" x14ac:dyDescent="0.35">
      <c r="A116" s="44">
        <v>36340</v>
      </c>
      <c r="B116" s="40">
        <v>94702</v>
      </c>
      <c r="C116" s="279">
        <v>452.9</v>
      </c>
      <c r="D116" s="40">
        <v>0.28989999999999999</v>
      </c>
      <c r="E116" s="40">
        <v>7.47</v>
      </c>
      <c r="F116" s="40">
        <v>7.95</v>
      </c>
      <c r="G116" s="40">
        <v>24.31</v>
      </c>
      <c r="H116" s="34" t="s">
        <v>112</v>
      </c>
      <c r="I116" s="40">
        <v>0.7</v>
      </c>
      <c r="J116" s="40">
        <v>62.1</v>
      </c>
      <c r="K116" s="268">
        <v>520</v>
      </c>
      <c r="L116" s="257">
        <f>AVERAGE(K112:K116)</f>
        <v>478</v>
      </c>
      <c r="M116" s="46">
        <f>GEOMEAN(K112:K116)</f>
        <v>472.85510655905239</v>
      </c>
      <c r="N116" s="47" t="s">
        <v>379</v>
      </c>
    </row>
    <row r="117" spans="1:14" x14ac:dyDescent="0.35">
      <c r="A117" s="44">
        <v>36347</v>
      </c>
      <c r="B117" s="40">
        <v>104820</v>
      </c>
      <c r="C117" s="279">
        <v>535</v>
      </c>
      <c r="D117" s="40">
        <v>0.34200000000000003</v>
      </c>
      <c r="E117" s="40">
        <v>7.86</v>
      </c>
      <c r="F117" s="40">
        <v>7.85</v>
      </c>
      <c r="G117" s="40">
        <v>27.08</v>
      </c>
      <c r="H117" s="34" t="s">
        <v>112</v>
      </c>
      <c r="I117" s="40">
        <v>0.2</v>
      </c>
      <c r="J117" s="40">
        <v>0</v>
      </c>
      <c r="K117" s="268">
        <v>470</v>
      </c>
    </row>
    <row r="118" spans="1:14" x14ac:dyDescent="0.35">
      <c r="A118" s="44">
        <v>36348</v>
      </c>
      <c r="B118" s="40">
        <v>93119</v>
      </c>
      <c r="C118" s="279">
        <v>548</v>
      </c>
      <c r="D118" s="40">
        <v>0.35</v>
      </c>
      <c r="E118" s="40">
        <v>6.04</v>
      </c>
      <c r="F118" s="40">
        <v>7.41</v>
      </c>
      <c r="G118" s="40">
        <v>25.12</v>
      </c>
      <c r="H118" s="34" t="s">
        <v>112</v>
      </c>
      <c r="I118" s="40">
        <v>1.1000000000000001</v>
      </c>
      <c r="J118" s="40">
        <v>0</v>
      </c>
      <c r="K118" s="268">
        <v>6000</v>
      </c>
    </row>
    <row r="119" spans="1:14" x14ac:dyDescent="0.35">
      <c r="A119" s="44">
        <v>36354</v>
      </c>
      <c r="B119" s="40">
        <v>103645</v>
      </c>
      <c r="C119" s="279">
        <v>745.2</v>
      </c>
      <c r="D119" s="40">
        <v>0.47699999999999998</v>
      </c>
      <c r="E119" s="40">
        <v>7.11</v>
      </c>
      <c r="F119" s="40">
        <v>7.39</v>
      </c>
      <c r="G119" s="40">
        <v>21.44</v>
      </c>
      <c r="H119" s="34" t="s">
        <v>112</v>
      </c>
      <c r="I119" s="40">
        <v>1.1100000000000001</v>
      </c>
      <c r="J119" s="40">
        <v>76.400000000000006</v>
      </c>
      <c r="K119" s="257">
        <v>50</v>
      </c>
    </row>
    <row r="120" spans="1:14" x14ac:dyDescent="0.35">
      <c r="A120" s="44">
        <v>36361</v>
      </c>
      <c r="B120" s="40">
        <v>102816</v>
      </c>
      <c r="C120" s="279">
        <v>549.1</v>
      </c>
      <c r="D120" s="40">
        <v>0.35139999999999999</v>
      </c>
      <c r="E120" s="40">
        <v>2.76</v>
      </c>
      <c r="F120" s="40">
        <v>7.41</v>
      </c>
      <c r="G120" s="40">
        <v>25.06</v>
      </c>
      <c r="H120" s="34" t="s">
        <v>112</v>
      </c>
      <c r="I120" s="40">
        <v>0.7</v>
      </c>
      <c r="J120" s="40">
        <v>66.599999999999994</v>
      </c>
      <c r="K120" s="268">
        <v>100000</v>
      </c>
    </row>
    <row r="121" spans="1:14" x14ac:dyDescent="0.35">
      <c r="A121" s="44">
        <v>36368</v>
      </c>
      <c r="B121" s="40">
        <v>93027</v>
      </c>
      <c r="C121" s="279">
        <v>163.19999999999999</v>
      </c>
      <c r="D121" s="40">
        <v>0.10439999999999999</v>
      </c>
      <c r="E121" s="40">
        <v>1.91</v>
      </c>
      <c r="F121" s="40">
        <v>7.33</v>
      </c>
      <c r="G121" s="40">
        <v>25.7</v>
      </c>
      <c r="H121" s="34" t="s">
        <v>112</v>
      </c>
      <c r="I121" s="40">
        <v>0.24</v>
      </c>
      <c r="J121" s="40">
        <v>67</v>
      </c>
      <c r="K121" s="257">
        <v>230</v>
      </c>
      <c r="L121" s="257">
        <f>AVERAGE(K117:K121)</f>
        <v>21350</v>
      </c>
      <c r="M121" s="46">
        <f>GEOMEAN(K117:K121)</f>
        <v>1265.2880015357882</v>
      </c>
      <c r="N121" s="47" t="s">
        <v>380</v>
      </c>
    </row>
    <row r="122" spans="1:14" x14ac:dyDescent="0.35">
      <c r="A122" s="44">
        <v>36375</v>
      </c>
      <c r="B122" s="40">
        <v>95221</v>
      </c>
      <c r="C122" s="279">
        <v>648.9</v>
      </c>
      <c r="D122" s="40">
        <v>0.4153</v>
      </c>
      <c r="E122" s="40">
        <v>4.76</v>
      </c>
      <c r="F122" s="40">
        <v>7.47</v>
      </c>
      <c r="G122" s="40">
        <v>22.78</v>
      </c>
      <c r="H122" s="34" t="s">
        <v>112</v>
      </c>
      <c r="I122" s="40">
        <v>0.34</v>
      </c>
      <c r="J122" s="40">
        <v>56.9</v>
      </c>
      <c r="K122" s="257">
        <v>70</v>
      </c>
    </row>
    <row r="123" spans="1:14" x14ac:dyDescent="0.35">
      <c r="A123" s="44">
        <v>36382</v>
      </c>
      <c r="B123" s="40">
        <v>114351</v>
      </c>
      <c r="C123" s="279">
        <v>654.9</v>
      </c>
      <c r="D123" s="40">
        <v>0.41910000000000003</v>
      </c>
      <c r="E123" s="40">
        <v>5.09</v>
      </c>
      <c r="F123" s="40">
        <v>7.44</v>
      </c>
      <c r="G123" s="40">
        <v>22.52</v>
      </c>
      <c r="H123" s="34" t="s">
        <v>112</v>
      </c>
      <c r="I123" s="40">
        <v>0.3</v>
      </c>
      <c r="J123" s="40">
        <v>72.7</v>
      </c>
      <c r="K123" s="268">
        <v>1000</v>
      </c>
    </row>
    <row r="124" spans="1:14" x14ac:dyDescent="0.35">
      <c r="A124" s="44">
        <v>36389</v>
      </c>
      <c r="B124" s="40">
        <v>102501</v>
      </c>
      <c r="C124" s="279">
        <v>707.7</v>
      </c>
      <c r="D124" s="40">
        <v>0.45289999999999997</v>
      </c>
      <c r="E124" s="40">
        <v>4.33</v>
      </c>
      <c r="F124" s="40">
        <v>7.36</v>
      </c>
      <c r="G124" s="40">
        <v>21.78</v>
      </c>
      <c r="H124" s="34" t="s">
        <v>112</v>
      </c>
      <c r="I124" s="40">
        <v>1.45</v>
      </c>
      <c r="J124" s="40">
        <v>54.7</v>
      </c>
      <c r="K124" s="268">
        <v>700</v>
      </c>
    </row>
    <row r="125" spans="1:14" x14ac:dyDescent="0.35">
      <c r="A125" s="44">
        <v>36396</v>
      </c>
      <c r="B125" s="40">
        <v>101555</v>
      </c>
      <c r="C125" s="279">
        <v>653.9</v>
      </c>
      <c r="D125" s="40">
        <v>0.41849999999999998</v>
      </c>
      <c r="E125" s="40">
        <v>3.11</v>
      </c>
      <c r="F125" s="40">
        <v>7.32</v>
      </c>
      <c r="G125" s="40">
        <v>21.66</v>
      </c>
      <c r="H125" s="34" t="s">
        <v>112</v>
      </c>
      <c r="I125" s="40">
        <v>0.51</v>
      </c>
      <c r="J125" s="40">
        <v>62.5</v>
      </c>
      <c r="K125" s="268">
        <v>300</v>
      </c>
    </row>
    <row r="126" spans="1:14" x14ac:dyDescent="0.35">
      <c r="A126" s="44">
        <v>36403</v>
      </c>
      <c r="B126" s="40">
        <v>100013</v>
      </c>
      <c r="C126" s="279">
        <v>747.1</v>
      </c>
      <c r="D126" s="40">
        <v>0.47809999999999997</v>
      </c>
      <c r="E126" s="40">
        <v>3.53</v>
      </c>
      <c r="F126" s="40">
        <v>7.28</v>
      </c>
      <c r="G126" s="40">
        <v>18.3</v>
      </c>
      <c r="H126" s="34" t="s">
        <v>112</v>
      </c>
      <c r="I126" s="40">
        <v>0.64</v>
      </c>
      <c r="J126" s="40">
        <v>59.6</v>
      </c>
      <c r="K126" s="268">
        <v>350</v>
      </c>
      <c r="L126" s="257">
        <f>AVERAGE(K122:K126)</f>
        <v>484</v>
      </c>
      <c r="M126" s="46">
        <f>GEOMEAN(K122:K126)</f>
        <v>348.55962189407245</v>
      </c>
      <c r="N126" s="47" t="s">
        <v>381</v>
      </c>
    </row>
    <row r="127" spans="1:14" x14ac:dyDescent="0.35">
      <c r="A127" s="44">
        <v>36410</v>
      </c>
      <c r="B127" s="40">
        <v>104720</v>
      </c>
      <c r="C127" s="279">
        <v>627.29999999999995</v>
      </c>
      <c r="D127" s="40">
        <v>0.40149999999999997</v>
      </c>
      <c r="E127" s="40">
        <v>4.87</v>
      </c>
      <c r="F127" s="40">
        <v>7.34</v>
      </c>
      <c r="G127" s="40">
        <v>20.21</v>
      </c>
      <c r="H127" s="34" t="s">
        <v>112</v>
      </c>
      <c r="I127" s="40">
        <v>1.1299999999999999</v>
      </c>
      <c r="J127" s="40">
        <v>92.4</v>
      </c>
      <c r="K127" s="257">
        <v>140</v>
      </c>
    </row>
    <row r="128" spans="1:14" x14ac:dyDescent="0.35">
      <c r="A128" s="44">
        <v>36417</v>
      </c>
      <c r="B128" s="40">
        <v>100350</v>
      </c>
      <c r="C128" s="279">
        <v>638.1</v>
      </c>
      <c r="D128" s="40">
        <v>0.40839999999999999</v>
      </c>
      <c r="E128" s="40">
        <v>6.3</v>
      </c>
      <c r="F128" s="40">
        <v>7.28</v>
      </c>
      <c r="G128" s="40">
        <v>17.46</v>
      </c>
      <c r="H128" s="34" t="s">
        <v>112</v>
      </c>
      <c r="I128" s="40">
        <v>1.29</v>
      </c>
      <c r="J128" s="40">
        <v>66.400000000000006</v>
      </c>
      <c r="K128" s="268">
        <v>800</v>
      </c>
    </row>
    <row r="129" spans="1:14" x14ac:dyDescent="0.35">
      <c r="A129" s="44">
        <v>36418</v>
      </c>
      <c r="B129" s="40">
        <v>101918</v>
      </c>
      <c r="C129" s="279">
        <v>652</v>
      </c>
      <c r="D129" s="40">
        <v>0.41700000000000004</v>
      </c>
      <c r="E129" s="40">
        <v>5.91</v>
      </c>
      <c r="F129" s="40">
        <v>7.28</v>
      </c>
      <c r="G129" s="40">
        <v>17.079999999999998</v>
      </c>
      <c r="H129" s="34" t="s">
        <v>112</v>
      </c>
      <c r="I129" s="40">
        <v>1.1000000000000001</v>
      </c>
      <c r="J129" s="40">
        <v>0</v>
      </c>
      <c r="K129" s="268">
        <v>380</v>
      </c>
    </row>
    <row r="130" spans="1:14" x14ac:dyDescent="0.35">
      <c r="A130" s="44">
        <v>36424</v>
      </c>
      <c r="B130" s="40">
        <v>94958</v>
      </c>
      <c r="C130" s="279">
        <v>554.5</v>
      </c>
      <c r="D130" s="40">
        <v>0.35489999999999999</v>
      </c>
      <c r="E130" s="40">
        <v>7.38</v>
      </c>
      <c r="F130" s="40">
        <v>7.54</v>
      </c>
      <c r="G130" s="40">
        <v>16.77</v>
      </c>
      <c r="H130" s="34" t="s">
        <v>112</v>
      </c>
      <c r="I130" s="40">
        <v>1.1399999999999999</v>
      </c>
      <c r="J130" s="40">
        <v>75.599999999999994</v>
      </c>
      <c r="K130" s="268">
        <v>490</v>
      </c>
    </row>
    <row r="131" spans="1:14" x14ac:dyDescent="0.35">
      <c r="A131" s="44">
        <v>36431</v>
      </c>
      <c r="B131" s="40">
        <v>95109</v>
      </c>
      <c r="C131" s="279">
        <v>706.2</v>
      </c>
      <c r="D131" s="40">
        <v>0.45190000000000002</v>
      </c>
      <c r="E131" s="40">
        <v>5.59</v>
      </c>
      <c r="F131" s="40">
        <v>7.33</v>
      </c>
      <c r="G131" s="40">
        <v>19.100000000000001</v>
      </c>
      <c r="H131" s="34" t="s">
        <v>112</v>
      </c>
      <c r="I131" s="40">
        <v>1.59</v>
      </c>
      <c r="J131" s="40">
        <v>68.2</v>
      </c>
      <c r="K131" s="257">
        <v>70</v>
      </c>
      <c r="L131" s="257">
        <f>AVERAGE(K127:K131)</f>
        <v>376</v>
      </c>
      <c r="M131" s="46">
        <f>GEOMEAN(K127:K131)</f>
        <v>270.93127941563034</v>
      </c>
      <c r="N131" s="47" t="s">
        <v>382</v>
      </c>
    </row>
    <row r="132" spans="1:14" x14ac:dyDescent="0.35">
      <c r="A132" s="44">
        <v>36438</v>
      </c>
      <c r="B132" s="40">
        <v>91621</v>
      </c>
      <c r="C132" s="279">
        <v>724.1</v>
      </c>
      <c r="D132" s="40">
        <v>0.46339999999999998</v>
      </c>
      <c r="E132" s="40">
        <v>3.96</v>
      </c>
      <c r="F132" s="40">
        <v>7.1</v>
      </c>
      <c r="G132" s="40">
        <v>11.87</v>
      </c>
      <c r="H132" s="34" t="s">
        <v>112</v>
      </c>
      <c r="I132" s="40">
        <v>1.3</v>
      </c>
      <c r="J132" s="40">
        <v>60.5</v>
      </c>
      <c r="K132" s="268">
        <v>1700</v>
      </c>
    </row>
    <row r="133" spans="1:14" x14ac:dyDescent="0.35">
      <c r="A133" s="44">
        <v>36445</v>
      </c>
      <c r="B133" s="40">
        <v>94611</v>
      </c>
      <c r="C133" s="279">
        <v>710</v>
      </c>
      <c r="D133" s="40">
        <v>0.45440000000000003</v>
      </c>
      <c r="E133" s="40">
        <v>3.49</v>
      </c>
      <c r="F133" s="40">
        <v>7.13</v>
      </c>
      <c r="G133" s="40">
        <v>14.21</v>
      </c>
      <c r="H133" s="34" t="s">
        <v>112</v>
      </c>
      <c r="I133" s="40">
        <v>1.47</v>
      </c>
      <c r="J133" s="40">
        <v>63.9</v>
      </c>
      <c r="K133" s="268">
        <v>430</v>
      </c>
    </row>
    <row r="134" spans="1:14" x14ac:dyDescent="0.35">
      <c r="A134" s="44">
        <v>36452</v>
      </c>
      <c r="B134" s="40">
        <v>101401</v>
      </c>
      <c r="C134" s="279">
        <v>748.5</v>
      </c>
      <c r="D134" s="40">
        <v>0.47910000000000003</v>
      </c>
      <c r="E134" s="40">
        <v>5.46</v>
      </c>
      <c r="F134" s="40">
        <v>7.26</v>
      </c>
      <c r="G134" s="40">
        <v>11.48</v>
      </c>
      <c r="H134" s="34" t="s">
        <v>112</v>
      </c>
      <c r="I134" s="40">
        <v>1.07</v>
      </c>
      <c r="J134" s="40">
        <v>62.5</v>
      </c>
      <c r="K134" s="257">
        <v>70</v>
      </c>
    </row>
    <row r="135" spans="1:14" x14ac:dyDescent="0.35">
      <c r="A135" s="44">
        <v>36453</v>
      </c>
      <c r="B135" s="40">
        <v>92551</v>
      </c>
      <c r="C135" s="279">
        <v>699.2</v>
      </c>
      <c r="D135" s="40">
        <v>0.44750000000000001</v>
      </c>
      <c r="E135" s="40">
        <v>5.66</v>
      </c>
      <c r="F135" s="40">
        <v>7.22</v>
      </c>
      <c r="G135" s="40">
        <v>11.09</v>
      </c>
      <c r="H135" s="34" t="s">
        <v>112</v>
      </c>
      <c r="I135" s="40">
        <v>2.4900000000000002</v>
      </c>
      <c r="J135" s="40">
        <v>75.7</v>
      </c>
      <c r="K135" s="257">
        <v>50</v>
      </c>
    </row>
    <row r="136" spans="1:14" x14ac:dyDescent="0.35">
      <c r="A136" s="44">
        <v>36459</v>
      </c>
      <c r="B136" s="40">
        <v>93519</v>
      </c>
      <c r="C136" s="279">
        <v>757.8</v>
      </c>
      <c r="D136" s="40">
        <v>0.48499999999999999</v>
      </c>
      <c r="E136" s="40">
        <v>6.1</v>
      </c>
      <c r="F136" s="40">
        <v>7.14</v>
      </c>
      <c r="G136" s="40">
        <v>9.89</v>
      </c>
      <c r="H136" s="34" t="s">
        <v>112</v>
      </c>
      <c r="I136" s="40">
        <v>1.74</v>
      </c>
      <c r="J136" s="40">
        <v>68.5</v>
      </c>
      <c r="K136" s="257">
        <v>20</v>
      </c>
      <c r="L136" s="257">
        <f>AVERAGE(K132:K136)</f>
        <v>454</v>
      </c>
      <c r="M136" s="46">
        <f>GEOMEAN(K132:K136)</f>
        <v>138.61271923987033</v>
      </c>
      <c r="N136" s="47" t="s">
        <v>383</v>
      </c>
    </row>
    <row r="137" spans="1:14" x14ac:dyDescent="0.35">
      <c r="A137" s="44">
        <v>36466</v>
      </c>
      <c r="B137" s="40">
        <v>100822</v>
      </c>
      <c r="C137" s="279">
        <v>815.4</v>
      </c>
      <c r="D137" s="40">
        <v>0.52190000000000003</v>
      </c>
      <c r="E137" s="40">
        <v>4.87</v>
      </c>
      <c r="F137" s="40">
        <v>7.23</v>
      </c>
      <c r="G137" s="40">
        <v>13.17</v>
      </c>
      <c r="H137" s="34" t="s">
        <v>112</v>
      </c>
      <c r="I137" s="40">
        <v>1.32</v>
      </c>
      <c r="J137" s="40">
        <v>64.2</v>
      </c>
      <c r="K137" s="257">
        <v>20</v>
      </c>
    </row>
    <row r="138" spans="1:14" x14ac:dyDescent="0.35">
      <c r="A138" s="44">
        <v>36473</v>
      </c>
      <c r="B138" s="40">
        <v>92702</v>
      </c>
      <c r="C138" s="279">
        <v>743.8</v>
      </c>
      <c r="D138" s="40">
        <v>0.47600000000000003</v>
      </c>
      <c r="E138" s="40">
        <v>5.26</v>
      </c>
      <c r="F138" s="40">
        <v>7.19</v>
      </c>
      <c r="G138" s="40">
        <v>11.89</v>
      </c>
      <c r="H138" s="34" t="s">
        <v>112</v>
      </c>
      <c r="I138" s="40">
        <v>1.63</v>
      </c>
      <c r="J138" s="40">
        <v>65.5</v>
      </c>
      <c r="K138" s="257">
        <v>20</v>
      </c>
    </row>
    <row r="139" spans="1:14" x14ac:dyDescent="0.35">
      <c r="A139" s="44">
        <v>36480</v>
      </c>
      <c r="B139" s="40">
        <v>95958</v>
      </c>
      <c r="C139" s="279">
        <v>848.7</v>
      </c>
      <c r="D139" s="40">
        <v>0.54309999999999992</v>
      </c>
      <c r="E139" s="40">
        <v>5.8</v>
      </c>
      <c r="F139" s="40">
        <v>7.14</v>
      </c>
      <c r="G139" s="40">
        <v>8.48</v>
      </c>
      <c r="H139" s="34" t="s">
        <v>112</v>
      </c>
      <c r="I139" s="40">
        <v>1.42</v>
      </c>
      <c r="J139" s="40">
        <v>61.1</v>
      </c>
      <c r="K139" s="257">
        <v>10</v>
      </c>
    </row>
    <row r="140" spans="1:14" x14ac:dyDescent="0.35">
      <c r="A140" s="44">
        <v>36487</v>
      </c>
      <c r="B140" s="40">
        <v>94252</v>
      </c>
      <c r="C140" s="279">
        <v>734.9</v>
      </c>
      <c r="D140" s="40">
        <v>0.47030000000000005</v>
      </c>
      <c r="E140" s="40">
        <v>4.45</v>
      </c>
      <c r="F140" s="40">
        <v>7.1</v>
      </c>
      <c r="G140" s="40">
        <v>11.61</v>
      </c>
      <c r="H140" s="34" t="s">
        <v>112</v>
      </c>
      <c r="I140" s="40">
        <v>1.71</v>
      </c>
      <c r="J140" s="40">
        <v>63.4</v>
      </c>
      <c r="K140" s="268">
        <v>700</v>
      </c>
    </row>
    <row r="141" spans="1:14" x14ac:dyDescent="0.35">
      <c r="A141" s="44">
        <v>36494</v>
      </c>
      <c r="B141" s="40">
        <v>100429</v>
      </c>
      <c r="C141" s="279">
        <v>750.6</v>
      </c>
      <c r="D141" s="40">
        <v>0.48039999999999999</v>
      </c>
      <c r="E141" s="40">
        <v>6.79</v>
      </c>
      <c r="F141" s="40">
        <v>7.09</v>
      </c>
      <c r="G141" s="40">
        <v>5.73</v>
      </c>
      <c r="H141" s="34" t="s">
        <v>112</v>
      </c>
      <c r="I141" s="40">
        <v>2.71</v>
      </c>
      <c r="J141" s="40">
        <v>61.7</v>
      </c>
      <c r="K141" s="268">
        <v>310</v>
      </c>
      <c r="L141" s="257">
        <f>AVERAGE(K137:K141)</f>
        <v>212</v>
      </c>
      <c r="M141" s="46">
        <f>GEOMEAN(K137:K141)</f>
        <v>61.334375124669364</v>
      </c>
      <c r="N141" s="47" t="s">
        <v>384</v>
      </c>
    </row>
    <row r="142" spans="1:14" x14ac:dyDescent="0.35">
      <c r="A142" s="44">
        <v>36495</v>
      </c>
      <c r="B142" s="40">
        <v>100601</v>
      </c>
      <c r="C142" s="279">
        <v>842.9</v>
      </c>
      <c r="D142" s="40">
        <v>0.53949999999999998</v>
      </c>
      <c r="E142" s="40">
        <v>6.17</v>
      </c>
      <c r="F142" s="40">
        <v>7.1</v>
      </c>
      <c r="G142" s="40">
        <v>5.3</v>
      </c>
      <c r="H142" s="34" t="s">
        <v>112</v>
      </c>
      <c r="I142" s="40">
        <v>1.99</v>
      </c>
      <c r="J142" s="40">
        <v>69.900000000000006</v>
      </c>
      <c r="K142" s="257">
        <v>110</v>
      </c>
    </row>
    <row r="143" spans="1:14" x14ac:dyDescent="0.35">
      <c r="A143" s="44">
        <v>36501</v>
      </c>
      <c r="B143" s="40">
        <v>94158</v>
      </c>
      <c r="C143" s="279">
        <v>603.29999999999995</v>
      </c>
      <c r="D143" s="40">
        <v>0.3861</v>
      </c>
      <c r="E143" s="40">
        <v>7.4</v>
      </c>
      <c r="F143" s="40">
        <v>7.16</v>
      </c>
      <c r="G143" s="40">
        <v>6.5</v>
      </c>
      <c r="H143" s="34" t="s">
        <v>112</v>
      </c>
      <c r="I143" s="40">
        <v>2.91</v>
      </c>
      <c r="J143" s="40">
        <v>30.4</v>
      </c>
      <c r="K143" s="268">
        <v>600</v>
      </c>
    </row>
    <row r="144" spans="1:14" x14ac:dyDescent="0.35">
      <c r="A144" s="44">
        <v>36508</v>
      </c>
      <c r="B144" s="40">
        <v>83309</v>
      </c>
      <c r="C144" s="279">
        <v>473.7</v>
      </c>
      <c r="D144" s="40">
        <v>0.30320000000000003</v>
      </c>
      <c r="E144" s="40">
        <v>7.34</v>
      </c>
      <c r="F144" s="40">
        <v>7.37</v>
      </c>
      <c r="G144" s="40">
        <v>7.17</v>
      </c>
      <c r="H144" s="34" t="s">
        <v>112</v>
      </c>
      <c r="I144" s="40">
        <v>1.1299999999999999</v>
      </c>
      <c r="J144" s="40">
        <v>75.099999999999994</v>
      </c>
      <c r="K144" s="268">
        <v>8000</v>
      </c>
    </row>
    <row r="145" spans="1:14" x14ac:dyDescent="0.35">
      <c r="A145" s="44">
        <v>36515</v>
      </c>
      <c r="B145" s="40">
        <v>100026</v>
      </c>
      <c r="C145" s="279">
        <v>695</v>
      </c>
      <c r="D145" s="40">
        <v>0.44479999999999997</v>
      </c>
      <c r="E145" s="40">
        <v>9.34</v>
      </c>
      <c r="F145" s="40">
        <v>7.3</v>
      </c>
      <c r="G145" s="40">
        <v>2.5499999999999998</v>
      </c>
      <c r="H145" s="34" t="s">
        <v>112</v>
      </c>
      <c r="I145" s="40">
        <v>2.5</v>
      </c>
      <c r="J145" s="40">
        <v>59</v>
      </c>
      <c r="K145" s="257">
        <v>200</v>
      </c>
    </row>
    <row r="146" spans="1:14" x14ac:dyDescent="0.35">
      <c r="A146" s="44">
        <v>36522</v>
      </c>
      <c r="B146" s="40">
        <v>101109</v>
      </c>
      <c r="C146" s="279">
        <v>753</v>
      </c>
      <c r="D146" s="40">
        <v>0.4819</v>
      </c>
      <c r="E146" s="40">
        <v>10.039999999999999</v>
      </c>
      <c r="F146" s="40">
        <v>7.4</v>
      </c>
      <c r="G146" s="40">
        <v>1.29</v>
      </c>
      <c r="H146" s="34" t="s">
        <v>112</v>
      </c>
      <c r="I146" s="40">
        <v>1.77</v>
      </c>
      <c r="J146" s="40">
        <v>93.5</v>
      </c>
      <c r="K146" s="257">
        <v>150</v>
      </c>
      <c r="L146" s="257">
        <f>AVERAGE(K142:K146)</f>
        <v>1812</v>
      </c>
      <c r="M146" s="46">
        <f>GEOMEAN(K142:K146)</f>
        <v>436.4666200188945</v>
      </c>
      <c r="N146" s="47" t="s">
        <v>385</v>
      </c>
    </row>
    <row r="147" spans="1:14" x14ac:dyDescent="0.35">
      <c r="A147" s="44">
        <v>36529</v>
      </c>
      <c r="B147" s="40">
        <v>100539</v>
      </c>
      <c r="C147" s="279">
        <v>578.79999999999995</v>
      </c>
      <c r="D147" s="40">
        <v>0.3705</v>
      </c>
      <c r="E147" s="40">
        <v>10.220000000000001</v>
      </c>
      <c r="F147" s="40">
        <v>7.81</v>
      </c>
      <c r="G147" s="40">
        <v>5.96</v>
      </c>
      <c r="H147" s="34" t="s">
        <v>112</v>
      </c>
      <c r="I147" s="40">
        <v>3.48</v>
      </c>
      <c r="J147" s="40">
        <v>97.6</v>
      </c>
      <c r="K147" s="268">
        <v>2100</v>
      </c>
    </row>
    <row r="148" spans="1:14" x14ac:dyDescent="0.35">
      <c r="A148" s="44">
        <v>36536</v>
      </c>
      <c r="B148" s="40">
        <v>93227</v>
      </c>
      <c r="C148" s="279">
        <v>689.9</v>
      </c>
      <c r="D148" s="40">
        <v>0.44159999999999999</v>
      </c>
      <c r="E148" s="40">
        <v>8.5299999999999994</v>
      </c>
      <c r="F148" s="40">
        <v>7.35</v>
      </c>
      <c r="G148" s="40">
        <v>4.82</v>
      </c>
      <c r="H148" s="34" t="s">
        <v>112</v>
      </c>
      <c r="I148" s="40">
        <v>2.08</v>
      </c>
      <c r="J148" s="40">
        <v>100</v>
      </c>
      <c r="K148" s="257">
        <v>100</v>
      </c>
    </row>
    <row r="149" spans="1:14" x14ac:dyDescent="0.35">
      <c r="A149" s="44">
        <v>36537</v>
      </c>
      <c r="B149" s="40">
        <v>94941</v>
      </c>
      <c r="C149" s="279">
        <v>748.1</v>
      </c>
      <c r="D149" s="40">
        <v>0.4788</v>
      </c>
      <c r="E149" s="40">
        <v>7.86</v>
      </c>
      <c r="F149" s="40">
        <v>7.35</v>
      </c>
      <c r="G149" s="40">
        <v>4.24</v>
      </c>
      <c r="H149" s="34" t="s">
        <v>112</v>
      </c>
      <c r="I149" s="40">
        <v>3.1</v>
      </c>
      <c r="J149" s="40">
        <v>66.900000000000006</v>
      </c>
      <c r="K149" s="268">
        <v>600</v>
      </c>
    </row>
    <row r="150" spans="1:14" x14ac:dyDescent="0.35">
      <c r="A150" s="44">
        <v>36544</v>
      </c>
      <c r="B150" s="40">
        <v>100003</v>
      </c>
      <c r="C150" s="279">
        <v>712</v>
      </c>
      <c r="D150" s="40">
        <v>0.45569999999999999</v>
      </c>
      <c r="E150" s="40">
        <v>9.02</v>
      </c>
      <c r="F150" s="40">
        <v>7.33</v>
      </c>
      <c r="G150" s="40">
        <v>2.63</v>
      </c>
      <c r="H150" s="34" t="s">
        <v>112</v>
      </c>
      <c r="I150" s="40">
        <v>3.1</v>
      </c>
      <c r="J150" s="40">
        <v>67.5</v>
      </c>
      <c r="K150" s="257">
        <v>20</v>
      </c>
    </row>
    <row r="151" spans="1:14" x14ac:dyDescent="0.35">
      <c r="A151" s="44">
        <v>36550</v>
      </c>
      <c r="B151" s="40">
        <v>103334</v>
      </c>
      <c r="C151" s="279">
        <v>807.2</v>
      </c>
      <c r="D151" s="40">
        <v>0.51659999999999995</v>
      </c>
      <c r="E151" s="40">
        <v>10.050000000000001</v>
      </c>
      <c r="F151" s="40">
        <v>7.38</v>
      </c>
      <c r="G151" s="40">
        <v>0.77</v>
      </c>
      <c r="H151" s="34" t="s">
        <v>112</v>
      </c>
      <c r="I151" s="40">
        <v>2.5299999999999998</v>
      </c>
      <c r="J151" s="40">
        <v>84.3</v>
      </c>
      <c r="K151" s="257">
        <v>60</v>
      </c>
      <c r="L151" s="257">
        <f>AVERAGE(K147:K151)</f>
        <v>576</v>
      </c>
      <c r="M151" s="46">
        <f>GEOMEAN(K147:K151)</f>
        <v>172.15132045647704</v>
      </c>
      <c r="N151" s="47" t="s">
        <v>386</v>
      </c>
    </row>
    <row r="152" spans="1:14" x14ac:dyDescent="0.35">
      <c r="A152" s="44">
        <v>36557</v>
      </c>
      <c r="B152" s="40">
        <v>93612</v>
      </c>
      <c r="C152" s="279">
        <v>771</v>
      </c>
      <c r="D152" s="40">
        <v>0.49299999999999999</v>
      </c>
      <c r="E152" s="40">
        <v>10.25</v>
      </c>
      <c r="F152" s="40">
        <v>7.41</v>
      </c>
      <c r="G152" s="40">
        <v>1.3</v>
      </c>
      <c r="H152" s="34" t="s">
        <v>112</v>
      </c>
      <c r="I152" s="40">
        <v>2.1</v>
      </c>
      <c r="J152" s="34" t="s">
        <v>387</v>
      </c>
      <c r="K152" s="257">
        <v>230</v>
      </c>
    </row>
    <row r="153" spans="1:14" x14ac:dyDescent="0.35">
      <c r="A153" s="44">
        <v>36564</v>
      </c>
      <c r="B153" s="40">
        <v>94801</v>
      </c>
      <c r="C153" s="279">
        <v>901.5</v>
      </c>
      <c r="D153" s="40">
        <v>0.57709999999999995</v>
      </c>
      <c r="E153" s="40">
        <v>8.73</v>
      </c>
      <c r="F153" s="40">
        <v>7.35</v>
      </c>
      <c r="G153" s="40">
        <v>2.66</v>
      </c>
      <c r="H153" s="34" t="s">
        <v>112</v>
      </c>
      <c r="I153" s="40">
        <v>2.99</v>
      </c>
      <c r="J153" s="40">
        <v>73.900000000000006</v>
      </c>
      <c r="K153" s="257">
        <v>30</v>
      </c>
    </row>
    <row r="154" spans="1:14" x14ac:dyDescent="0.35">
      <c r="A154" s="44">
        <v>36571</v>
      </c>
      <c r="B154" s="40">
        <v>90150</v>
      </c>
      <c r="C154" s="279">
        <v>667.5</v>
      </c>
      <c r="D154" s="40">
        <v>0.42720000000000002</v>
      </c>
      <c r="E154" s="40">
        <v>13.11</v>
      </c>
      <c r="F154" s="40">
        <v>7.51</v>
      </c>
      <c r="G154" s="40">
        <v>0.96</v>
      </c>
      <c r="H154" s="34" t="s">
        <v>112</v>
      </c>
      <c r="I154" s="40">
        <v>3.7</v>
      </c>
      <c r="J154" s="40">
        <v>66.900000000000006</v>
      </c>
      <c r="K154" s="257">
        <v>200</v>
      </c>
    </row>
    <row r="155" spans="1:14" x14ac:dyDescent="0.35">
      <c r="A155" s="44">
        <v>36578</v>
      </c>
      <c r="B155" s="40">
        <v>94725</v>
      </c>
      <c r="C155" s="279">
        <v>653</v>
      </c>
      <c r="D155" s="40">
        <v>0.41799999999999998</v>
      </c>
      <c r="E155" s="40">
        <v>9.67</v>
      </c>
      <c r="F155" s="40">
        <v>7.38</v>
      </c>
      <c r="G155" s="40">
        <v>4.99</v>
      </c>
      <c r="H155" s="34" t="s">
        <v>112</v>
      </c>
      <c r="I155" s="40">
        <v>3.2</v>
      </c>
      <c r="J155" s="40">
        <v>0</v>
      </c>
      <c r="K155" s="268">
        <v>8000</v>
      </c>
    </row>
    <row r="156" spans="1:14" x14ac:dyDescent="0.35">
      <c r="A156" s="44">
        <v>36585</v>
      </c>
      <c r="B156" s="40">
        <v>95343</v>
      </c>
      <c r="C156" s="279">
        <v>699</v>
      </c>
      <c r="D156" s="40">
        <v>0.44699999999999995</v>
      </c>
      <c r="E156" s="40">
        <v>10.039999999999999</v>
      </c>
      <c r="F156" s="40">
        <v>7.52</v>
      </c>
      <c r="G156" s="40">
        <v>7.86</v>
      </c>
      <c r="H156" s="34" t="s">
        <v>112</v>
      </c>
      <c r="I156" s="40">
        <v>3.2</v>
      </c>
      <c r="J156" s="40">
        <v>0</v>
      </c>
      <c r="K156" s="268">
        <v>400</v>
      </c>
      <c r="L156" s="257">
        <f>AVERAGE(K152:K156)</f>
        <v>1772</v>
      </c>
      <c r="M156" s="46">
        <f>GEOMEAN(K152:K156)</f>
        <v>338.06936116605362</v>
      </c>
      <c r="N156" s="47" t="s">
        <v>388</v>
      </c>
    </row>
    <row r="157" spans="1:14" x14ac:dyDescent="0.35">
      <c r="A157" s="44">
        <v>36592</v>
      </c>
      <c r="B157" s="40">
        <v>90555</v>
      </c>
      <c r="C157" s="279">
        <v>792.7</v>
      </c>
      <c r="D157" s="40">
        <v>0.50729999999999997</v>
      </c>
      <c r="E157" s="40">
        <v>9.5500000000000007</v>
      </c>
      <c r="F157" s="40">
        <v>7.26</v>
      </c>
      <c r="G157" s="40">
        <v>10.55</v>
      </c>
      <c r="H157" s="34" t="s">
        <v>112</v>
      </c>
      <c r="I157" s="40">
        <v>2.4700000000000002</v>
      </c>
      <c r="J157" s="40">
        <v>72</v>
      </c>
      <c r="K157" s="268">
        <v>270</v>
      </c>
    </row>
    <row r="158" spans="1:14" x14ac:dyDescent="0.35">
      <c r="A158" s="44">
        <v>36599</v>
      </c>
      <c r="B158" s="40">
        <v>94839</v>
      </c>
      <c r="C158" s="279">
        <v>842.5</v>
      </c>
      <c r="D158" s="40">
        <v>0.53920000000000001</v>
      </c>
      <c r="E158" s="40">
        <v>10.18</v>
      </c>
      <c r="F158" s="40">
        <v>7.25</v>
      </c>
      <c r="G158" s="40">
        <v>6.67</v>
      </c>
      <c r="H158" s="34" t="s">
        <v>112</v>
      </c>
      <c r="I158" s="40">
        <v>2.11</v>
      </c>
      <c r="J158" s="40">
        <v>94</v>
      </c>
      <c r="K158" s="257">
        <v>40</v>
      </c>
    </row>
    <row r="159" spans="1:14" x14ac:dyDescent="0.35">
      <c r="A159" s="44">
        <v>36606</v>
      </c>
      <c r="B159" s="40">
        <v>94008</v>
      </c>
      <c r="C159" s="279">
        <v>614.5</v>
      </c>
      <c r="D159" s="40">
        <v>0.39329999999999998</v>
      </c>
      <c r="E159" s="40">
        <v>10.25</v>
      </c>
      <c r="F159" s="40">
        <v>7.69</v>
      </c>
      <c r="G159" s="40">
        <v>8.59</v>
      </c>
      <c r="H159" s="34" t="s">
        <v>112</v>
      </c>
      <c r="I159" s="40">
        <v>3.75</v>
      </c>
      <c r="J159" s="40">
        <v>99.2</v>
      </c>
      <c r="K159" s="268">
        <v>720</v>
      </c>
    </row>
    <row r="160" spans="1:14" x14ac:dyDescent="0.35">
      <c r="A160" s="44">
        <v>36607</v>
      </c>
      <c r="B160" s="40">
        <v>103819</v>
      </c>
      <c r="C160" s="279">
        <v>705</v>
      </c>
      <c r="D160" s="40">
        <v>0.45119999999999999</v>
      </c>
      <c r="E160" s="40">
        <v>11.99</v>
      </c>
      <c r="F160" s="40">
        <v>7.61</v>
      </c>
      <c r="G160" s="40">
        <v>9.2899999999999991</v>
      </c>
      <c r="H160" s="34" t="s">
        <v>112</v>
      </c>
      <c r="I160" s="40">
        <v>2.8</v>
      </c>
      <c r="J160" s="40">
        <v>75.400000000000006</v>
      </c>
      <c r="K160" s="257">
        <v>170</v>
      </c>
    </row>
    <row r="161" spans="1:14" x14ac:dyDescent="0.35">
      <c r="A161" s="44">
        <v>36613</v>
      </c>
      <c r="B161" s="40">
        <v>100352</v>
      </c>
      <c r="C161" s="279">
        <v>698</v>
      </c>
      <c r="D161" s="40">
        <v>0.44699999999999995</v>
      </c>
      <c r="E161" s="40">
        <v>9.9600000000000009</v>
      </c>
      <c r="F161" s="40">
        <v>7.73</v>
      </c>
      <c r="G161" s="40">
        <v>11.14</v>
      </c>
      <c r="H161" s="34" t="s">
        <v>112</v>
      </c>
      <c r="I161" s="40">
        <v>0.77</v>
      </c>
      <c r="J161" s="40">
        <v>86.8</v>
      </c>
      <c r="K161" s="257">
        <v>60</v>
      </c>
      <c r="L161" s="257">
        <f>AVERAGE(K157:K161)</f>
        <v>252</v>
      </c>
      <c r="M161" s="46">
        <f>GEOMEAN(K157:K161)</f>
        <v>151.31127288793962</v>
      </c>
      <c r="N161" s="47" t="s">
        <v>389</v>
      </c>
    </row>
    <row r="162" spans="1:14" x14ac:dyDescent="0.35">
      <c r="A162" s="44">
        <v>36623</v>
      </c>
      <c r="B162" s="40">
        <v>101129</v>
      </c>
      <c r="C162" s="279">
        <v>387.8</v>
      </c>
      <c r="D162" s="40">
        <v>0.24819999999999998</v>
      </c>
      <c r="E162" s="40">
        <v>7.5</v>
      </c>
      <c r="F162" s="40">
        <v>7.7</v>
      </c>
      <c r="G162" s="40">
        <v>11.71</v>
      </c>
      <c r="H162" s="34" t="s">
        <v>112</v>
      </c>
      <c r="I162" s="40">
        <v>1.08</v>
      </c>
      <c r="J162" s="40">
        <v>93.3</v>
      </c>
      <c r="K162" s="268">
        <v>72000</v>
      </c>
    </row>
    <row r="163" spans="1:14" x14ac:dyDescent="0.35">
      <c r="A163" s="44">
        <v>36627</v>
      </c>
      <c r="B163" s="40">
        <v>104401</v>
      </c>
      <c r="C163" s="279">
        <v>628.6</v>
      </c>
      <c r="D163" s="40">
        <v>0.40229999999999999</v>
      </c>
      <c r="E163" s="40">
        <v>10.99</v>
      </c>
      <c r="F163" s="40">
        <v>8.19</v>
      </c>
      <c r="G163" s="40">
        <v>10.09</v>
      </c>
      <c r="H163" s="34" t="s">
        <v>112</v>
      </c>
      <c r="I163" s="40">
        <v>2.33</v>
      </c>
      <c r="J163" s="40">
        <v>100</v>
      </c>
      <c r="K163" s="257">
        <v>100</v>
      </c>
    </row>
    <row r="164" spans="1:14" x14ac:dyDescent="0.35">
      <c r="A164" s="44">
        <v>36634</v>
      </c>
      <c r="B164" s="40">
        <v>95314</v>
      </c>
      <c r="C164" s="279">
        <v>662.8</v>
      </c>
      <c r="D164" s="40">
        <v>0.42420000000000002</v>
      </c>
      <c r="E164" s="40">
        <v>11.34</v>
      </c>
      <c r="F164" s="40">
        <v>7.97</v>
      </c>
      <c r="G164" s="40">
        <v>12.61</v>
      </c>
      <c r="H164" s="34" t="s">
        <v>112</v>
      </c>
      <c r="I164" s="40">
        <v>3.49</v>
      </c>
      <c r="J164" s="40">
        <v>99.6</v>
      </c>
      <c r="K164" s="268">
        <v>500</v>
      </c>
    </row>
    <row r="165" spans="1:14" x14ac:dyDescent="0.35">
      <c r="A165" s="44">
        <v>36635</v>
      </c>
      <c r="B165" s="40">
        <v>102227</v>
      </c>
      <c r="C165" s="279">
        <v>623.79999999999995</v>
      </c>
      <c r="D165" s="40">
        <v>0.3992</v>
      </c>
      <c r="E165" s="40">
        <v>9.66</v>
      </c>
      <c r="F165" s="40">
        <v>7.92</v>
      </c>
      <c r="G165" s="40">
        <v>13.7</v>
      </c>
      <c r="H165" s="34" t="s">
        <v>112</v>
      </c>
      <c r="I165" s="40">
        <v>2.97</v>
      </c>
      <c r="J165" s="40">
        <v>74</v>
      </c>
      <c r="K165" s="257">
        <v>200</v>
      </c>
    </row>
    <row r="166" spans="1:14" x14ac:dyDescent="0.35">
      <c r="A166" s="44">
        <v>36641</v>
      </c>
      <c r="B166" s="40">
        <v>94956</v>
      </c>
      <c r="C166" s="279">
        <v>599</v>
      </c>
      <c r="D166" s="40">
        <v>0.38330000000000003</v>
      </c>
      <c r="E166" s="40">
        <v>9.7100000000000009</v>
      </c>
      <c r="F166" s="40">
        <v>7.86</v>
      </c>
      <c r="G166" s="40">
        <v>12.9</v>
      </c>
      <c r="H166" s="34" t="s">
        <v>112</v>
      </c>
      <c r="I166" s="40">
        <v>1.35</v>
      </c>
      <c r="J166" s="40">
        <v>76.7</v>
      </c>
      <c r="K166" s="257">
        <v>170</v>
      </c>
      <c r="L166" s="257">
        <f>AVERAGE(K162:K166)</f>
        <v>14594</v>
      </c>
      <c r="M166" s="46">
        <f>GEOMEAN(K162:K166)</f>
        <v>656.98625486068443</v>
      </c>
      <c r="N166" s="47" t="s">
        <v>390</v>
      </c>
    </row>
    <row r="167" spans="1:14" x14ac:dyDescent="0.35">
      <c r="A167" s="44">
        <v>36648</v>
      </c>
      <c r="B167" s="40">
        <v>102428</v>
      </c>
      <c r="C167" s="279">
        <v>599</v>
      </c>
      <c r="D167" s="40">
        <v>0.38300000000000001</v>
      </c>
      <c r="E167" s="40">
        <v>9.3699999999999992</v>
      </c>
      <c r="F167" s="40">
        <v>7.86</v>
      </c>
      <c r="G167" s="40">
        <v>15.1</v>
      </c>
      <c r="H167" s="34" t="s">
        <v>112</v>
      </c>
      <c r="I167" s="40">
        <v>3.2</v>
      </c>
      <c r="J167" s="40">
        <v>0</v>
      </c>
      <c r="K167" s="268">
        <v>1300</v>
      </c>
    </row>
    <row r="168" spans="1:14" x14ac:dyDescent="0.35">
      <c r="A168" s="44">
        <v>36655</v>
      </c>
      <c r="B168" s="40">
        <v>102431</v>
      </c>
      <c r="C168" s="279">
        <v>641.79999999999995</v>
      </c>
      <c r="D168" s="40">
        <v>0.4108</v>
      </c>
      <c r="E168" s="40">
        <v>7.29</v>
      </c>
      <c r="F168" s="40">
        <v>7.61</v>
      </c>
      <c r="G168" s="40">
        <v>20.96</v>
      </c>
      <c r="H168" s="34" t="s">
        <v>112</v>
      </c>
      <c r="I168" s="40">
        <v>0.28000000000000003</v>
      </c>
      <c r="J168" s="40">
        <v>96.2</v>
      </c>
      <c r="K168" s="257">
        <v>100</v>
      </c>
    </row>
    <row r="169" spans="1:14" x14ac:dyDescent="0.35">
      <c r="A169" s="44">
        <v>36662</v>
      </c>
      <c r="B169" s="40">
        <v>101958</v>
      </c>
      <c r="C169" s="279">
        <v>629.70000000000005</v>
      </c>
      <c r="D169" s="40">
        <v>0.40300000000000002</v>
      </c>
      <c r="E169" s="40">
        <v>8.8699999999999992</v>
      </c>
      <c r="F169" s="40">
        <v>7.6</v>
      </c>
      <c r="G169" s="40">
        <v>18.03</v>
      </c>
      <c r="H169" s="34" t="s">
        <v>112</v>
      </c>
      <c r="I169" s="40">
        <v>0.36</v>
      </c>
      <c r="J169" s="40">
        <v>96</v>
      </c>
      <c r="K169" s="257">
        <v>220</v>
      </c>
    </row>
    <row r="170" spans="1:14" x14ac:dyDescent="0.35">
      <c r="A170" s="44">
        <v>36669</v>
      </c>
      <c r="B170" s="40">
        <v>103700</v>
      </c>
      <c r="C170" s="279">
        <v>571.20000000000005</v>
      </c>
      <c r="D170" s="40">
        <v>0.3664</v>
      </c>
      <c r="E170" s="40">
        <v>8.7799999999999994</v>
      </c>
      <c r="F170" s="40">
        <v>7.78</v>
      </c>
      <c r="G170" s="40">
        <v>18.600000000000001</v>
      </c>
      <c r="H170" s="34" t="s">
        <v>112</v>
      </c>
      <c r="I170" s="40">
        <v>2.37</v>
      </c>
      <c r="J170" s="40">
        <v>91.7</v>
      </c>
      <c r="K170" s="268">
        <v>900</v>
      </c>
    </row>
    <row r="171" spans="1:14" x14ac:dyDescent="0.35">
      <c r="A171" s="44">
        <v>36677</v>
      </c>
      <c r="B171" s="40">
        <v>104030</v>
      </c>
      <c r="C171" s="279">
        <v>600</v>
      </c>
      <c r="D171" s="40">
        <v>0.38399999999999995</v>
      </c>
      <c r="E171" s="40">
        <v>8.25</v>
      </c>
      <c r="F171" s="40">
        <v>7.84</v>
      </c>
      <c r="G171" s="40">
        <v>20.74</v>
      </c>
      <c r="H171" s="34" t="s">
        <v>112</v>
      </c>
      <c r="I171" s="40">
        <v>1.3</v>
      </c>
      <c r="J171" s="40">
        <v>0</v>
      </c>
      <c r="K171" s="268">
        <v>470</v>
      </c>
      <c r="L171" s="257">
        <f>AVERAGE(K167:K171)</f>
        <v>598</v>
      </c>
      <c r="M171" s="46">
        <f>GEOMEAN(K167:K171)</f>
        <v>413.56262199740752</v>
      </c>
      <c r="N171" s="47" t="s">
        <v>391</v>
      </c>
    </row>
    <row r="172" spans="1:14" x14ac:dyDescent="0.35">
      <c r="A172" s="44">
        <v>36683</v>
      </c>
      <c r="B172" s="40">
        <v>111027</v>
      </c>
      <c r="C172" s="279">
        <v>615.1</v>
      </c>
      <c r="D172" s="40">
        <v>0.39370000000000005</v>
      </c>
      <c r="E172" s="40">
        <v>8.31</v>
      </c>
      <c r="F172" s="40">
        <v>7.49</v>
      </c>
      <c r="G172" s="40">
        <v>18.48</v>
      </c>
      <c r="H172" s="34" t="s">
        <v>112</v>
      </c>
      <c r="I172" s="40">
        <v>1.41</v>
      </c>
      <c r="J172" s="40">
        <v>89.3</v>
      </c>
      <c r="K172" s="268">
        <v>320</v>
      </c>
    </row>
    <row r="173" spans="1:14" x14ac:dyDescent="0.35">
      <c r="A173" s="44">
        <v>36690</v>
      </c>
      <c r="B173" s="40">
        <v>110748</v>
      </c>
      <c r="C173" s="279">
        <v>739.2</v>
      </c>
      <c r="D173" s="40">
        <v>0.47309999999999997</v>
      </c>
      <c r="E173" s="40">
        <v>8.51</v>
      </c>
      <c r="F173" s="40">
        <v>7.29</v>
      </c>
      <c r="G173" s="40">
        <v>23.78</v>
      </c>
      <c r="H173" s="34" t="s">
        <v>112</v>
      </c>
      <c r="I173" s="40">
        <v>0.93</v>
      </c>
      <c r="J173" s="40">
        <v>92.2</v>
      </c>
      <c r="K173" s="268">
        <v>280</v>
      </c>
    </row>
    <row r="174" spans="1:14" x14ac:dyDescent="0.35">
      <c r="A174" s="44">
        <v>36691</v>
      </c>
      <c r="B174" s="40">
        <v>103905</v>
      </c>
      <c r="C174" s="279">
        <v>743</v>
      </c>
      <c r="D174" s="40">
        <v>0.47499999999999998</v>
      </c>
      <c r="E174" s="40">
        <v>7.37</v>
      </c>
      <c r="F174" s="40">
        <v>7.54</v>
      </c>
      <c r="G174" s="40">
        <v>23.78</v>
      </c>
      <c r="H174" s="34" t="s">
        <v>112</v>
      </c>
      <c r="I174" s="40">
        <v>1.3</v>
      </c>
      <c r="J174" s="40">
        <v>0</v>
      </c>
      <c r="K174" s="268">
        <v>370</v>
      </c>
    </row>
    <row r="175" spans="1:14" x14ac:dyDescent="0.35">
      <c r="A175" s="44">
        <v>36697</v>
      </c>
      <c r="B175" s="40">
        <v>110848</v>
      </c>
      <c r="C175" s="279">
        <v>575.29999999999995</v>
      </c>
      <c r="D175" s="40">
        <v>0.36819999999999997</v>
      </c>
      <c r="E175" s="40">
        <v>9.44</v>
      </c>
      <c r="F175" s="40">
        <v>7.82</v>
      </c>
      <c r="G175" s="40">
        <v>23.37</v>
      </c>
      <c r="H175" s="34" t="s">
        <v>112</v>
      </c>
      <c r="I175" s="40">
        <v>0.2</v>
      </c>
      <c r="J175" s="40">
        <v>78</v>
      </c>
      <c r="K175" s="268">
        <v>430</v>
      </c>
    </row>
    <row r="176" spans="1:14" x14ac:dyDescent="0.35">
      <c r="A176" s="44">
        <v>36704</v>
      </c>
      <c r="B176" s="40">
        <v>102730</v>
      </c>
      <c r="C176" s="279">
        <v>576.5</v>
      </c>
      <c r="D176" s="40">
        <v>0.36890000000000001</v>
      </c>
      <c r="E176" s="40">
        <v>9.83</v>
      </c>
      <c r="F176" s="40">
        <v>7.71</v>
      </c>
      <c r="G176" s="40">
        <v>23.72</v>
      </c>
      <c r="H176" s="34" t="s">
        <v>112</v>
      </c>
      <c r="I176" s="40">
        <v>0.43</v>
      </c>
      <c r="J176" s="40">
        <v>70.8</v>
      </c>
      <c r="K176" s="281">
        <v>290</v>
      </c>
      <c r="L176" s="257">
        <f>AVERAGE(K172:K176)</f>
        <v>338</v>
      </c>
      <c r="M176" s="46">
        <f>GEOMEAN(K172:K176)</f>
        <v>333.63779127063202</v>
      </c>
      <c r="N176" s="47" t="s">
        <v>392</v>
      </c>
    </row>
    <row r="177" spans="1:14" x14ac:dyDescent="0.35">
      <c r="A177" s="44">
        <v>36712</v>
      </c>
      <c r="B177" s="40">
        <v>102113</v>
      </c>
      <c r="C177" s="279">
        <v>472.6</v>
      </c>
      <c r="D177" s="40">
        <v>0.3024</v>
      </c>
      <c r="E177" s="40">
        <v>7.47</v>
      </c>
      <c r="F177" s="40">
        <v>7.93</v>
      </c>
      <c r="G177" s="40">
        <v>24.92</v>
      </c>
      <c r="H177" s="34" t="s">
        <v>112</v>
      </c>
      <c r="I177" s="40">
        <v>0.23</v>
      </c>
      <c r="J177" s="40">
        <v>67.900000000000006</v>
      </c>
      <c r="K177" s="268">
        <v>6300</v>
      </c>
    </row>
    <row r="178" spans="1:14" x14ac:dyDescent="0.35">
      <c r="A178" s="44">
        <v>36718</v>
      </c>
      <c r="B178" s="40">
        <v>102355</v>
      </c>
      <c r="C178" s="279">
        <v>613.29999999999995</v>
      </c>
      <c r="D178" s="40">
        <v>0.39250000000000002</v>
      </c>
      <c r="E178" s="40">
        <v>6.85</v>
      </c>
      <c r="F178" s="40">
        <v>7.82</v>
      </c>
      <c r="G178" s="40">
        <v>24.84</v>
      </c>
      <c r="H178" s="34" t="s">
        <v>112</v>
      </c>
      <c r="I178" s="40">
        <v>1.65</v>
      </c>
      <c r="J178" s="40">
        <v>94.3</v>
      </c>
      <c r="K178" s="257">
        <v>230</v>
      </c>
    </row>
    <row r="179" spans="1:14" x14ac:dyDescent="0.35">
      <c r="A179" s="44">
        <v>36725</v>
      </c>
      <c r="B179" s="40">
        <v>92912</v>
      </c>
      <c r="C179" s="279">
        <v>733.7</v>
      </c>
      <c r="D179" s="40">
        <v>0.46949999999999997</v>
      </c>
      <c r="E179" s="40">
        <v>6.54</v>
      </c>
      <c r="F179" s="40">
        <v>7.49</v>
      </c>
      <c r="G179" s="40">
        <v>22.96</v>
      </c>
      <c r="H179" s="34" t="s">
        <v>112</v>
      </c>
      <c r="I179" s="40">
        <v>1.76</v>
      </c>
      <c r="J179" s="40">
        <v>80.2</v>
      </c>
      <c r="K179" s="257">
        <v>160</v>
      </c>
    </row>
    <row r="180" spans="1:14" x14ac:dyDescent="0.35">
      <c r="A180" s="44">
        <v>36726</v>
      </c>
      <c r="B180" s="282">
        <v>95641</v>
      </c>
      <c r="C180" s="283">
        <v>707.5</v>
      </c>
      <c r="D180" s="282">
        <v>0.45279999999999998</v>
      </c>
      <c r="E180" s="282">
        <v>5.82</v>
      </c>
      <c r="F180" s="282">
        <v>7.37</v>
      </c>
      <c r="G180" s="282">
        <v>22.02</v>
      </c>
      <c r="H180" s="34" t="s">
        <v>112</v>
      </c>
      <c r="I180" s="282">
        <v>1.65</v>
      </c>
      <c r="J180" s="282">
        <v>61.4</v>
      </c>
      <c r="K180" s="268">
        <v>270</v>
      </c>
    </row>
    <row r="181" spans="1:14" x14ac:dyDescent="0.35">
      <c r="A181" s="44">
        <v>36732</v>
      </c>
      <c r="B181" s="282">
        <v>100240</v>
      </c>
      <c r="C181" s="283">
        <v>750.7</v>
      </c>
      <c r="D181" s="282">
        <v>0.48039999999999999</v>
      </c>
      <c r="E181" s="282">
        <v>7.78</v>
      </c>
      <c r="F181" s="282">
        <v>7.37</v>
      </c>
      <c r="G181" s="282">
        <v>20.09</v>
      </c>
      <c r="H181" s="34" t="s">
        <v>112</v>
      </c>
      <c r="I181" s="282">
        <v>1.39</v>
      </c>
      <c r="J181" s="282">
        <v>75.5</v>
      </c>
      <c r="K181" s="268">
        <v>240</v>
      </c>
      <c r="L181" s="257">
        <f>AVERAGE(K177:K181)</f>
        <v>1440</v>
      </c>
      <c r="M181" s="46">
        <f>GEOMEAN(K177:K181)</f>
        <v>431.86964014210156</v>
      </c>
      <c r="N181" s="47" t="s">
        <v>393</v>
      </c>
    </row>
    <row r="182" spans="1:14" x14ac:dyDescent="0.35">
      <c r="A182" s="44">
        <v>36739</v>
      </c>
      <c r="B182" s="282">
        <v>101540</v>
      </c>
      <c r="C182" s="283">
        <v>522.29999999999995</v>
      </c>
      <c r="D182" s="282">
        <v>0.33430000000000004</v>
      </c>
      <c r="E182" s="282">
        <v>7.07</v>
      </c>
      <c r="F182" s="282">
        <v>7.63</v>
      </c>
      <c r="G182" s="282">
        <v>23.14</v>
      </c>
      <c r="H182" s="34" t="s">
        <v>112</v>
      </c>
      <c r="I182" s="282">
        <v>2.27</v>
      </c>
      <c r="J182" s="282">
        <v>89.3</v>
      </c>
      <c r="K182" s="268">
        <v>1600</v>
      </c>
    </row>
    <row r="183" spans="1:14" x14ac:dyDescent="0.35">
      <c r="A183" s="44">
        <v>36746</v>
      </c>
      <c r="B183" s="282">
        <v>100226</v>
      </c>
      <c r="C183" s="283">
        <v>477.4</v>
      </c>
      <c r="D183" s="282">
        <v>0.30549999999999999</v>
      </c>
      <c r="E183" s="282">
        <v>20</v>
      </c>
      <c r="F183" s="282">
        <v>7.83</v>
      </c>
      <c r="G183" s="282">
        <v>24.33</v>
      </c>
      <c r="H183" s="34" t="s">
        <v>112</v>
      </c>
      <c r="I183" s="282">
        <v>0.17</v>
      </c>
      <c r="J183" s="282">
        <v>100</v>
      </c>
      <c r="K183" s="268">
        <v>3700</v>
      </c>
    </row>
    <row r="184" spans="1:14" x14ac:dyDescent="0.35">
      <c r="A184" s="44">
        <v>36753</v>
      </c>
      <c r="B184" s="40">
        <v>100518</v>
      </c>
      <c r="C184" s="279">
        <v>779</v>
      </c>
      <c r="D184" s="40">
        <v>0.498</v>
      </c>
      <c r="E184" s="40">
        <v>7.61</v>
      </c>
      <c r="F184" s="40">
        <v>7.85</v>
      </c>
      <c r="G184" s="40">
        <v>23.5</v>
      </c>
      <c r="H184" s="34" t="s">
        <v>112</v>
      </c>
      <c r="I184" s="40">
        <v>0.9</v>
      </c>
      <c r="J184" s="40">
        <v>0</v>
      </c>
      <c r="K184" s="268">
        <v>900</v>
      </c>
    </row>
    <row r="185" spans="1:14" x14ac:dyDescent="0.35">
      <c r="A185" s="44">
        <v>36760</v>
      </c>
      <c r="B185" s="282">
        <v>93745</v>
      </c>
      <c r="C185" s="283">
        <v>664</v>
      </c>
      <c r="D185" s="282">
        <v>0.42499999999999999</v>
      </c>
      <c r="E185" s="282">
        <v>5.7</v>
      </c>
      <c r="F185" s="38" t="s">
        <v>139</v>
      </c>
      <c r="G185" s="282">
        <v>21</v>
      </c>
      <c r="H185" s="34" t="s">
        <v>112</v>
      </c>
      <c r="I185" s="282">
        <v>1.1000000000000001</v>
      </c>
      <c r="J185" s="282">
        <v>0</v>
      </c>
      <c r="K185" s="268">
        <v>1000</v>
      </c>
    </row>
    <row r="186" spans="1:14" x14ac:dyDescent="0.35">
      <c r="A186" s="44">
        <v>36767</v>
      </c>
      <c r="B186" s="282">
        <v>101912</v>
      </c>
      <c r="C186" s="283">
        <v>631</v>
      </c>
      <c r="D186" s="282">
        <v>0.40399999999999997</v>
      </c>
      <c r="E186" s="282">
        <v>6.66</v>
      </c>
      <c r="F186" s="282">
        <v>7.45</v>
      </c>
      <c r="G186" s="282">
        <v>22.17</v>
      </c>
      <c r="H186" s="34" t="s">
        <v>112</v>
      </c>
      <c r="I186" s="282">
        <v>0.3</v>
      </c>
      <c r="J186" s="282">
        <v>0</v>
      </c>
      <c r="K186" s="268">
        <v>470</v>
      </c>
      <c r="L186" s="257">
        <f>AVERAGE(K182:K186)</f>
        <v>1534</v>
      </c>
      <c r="M186" s="46">
        <f>GEOMEAN(K182:K186)</f>
        <v>1201.5239023952975</v>
      </c>
      <c r="N186" s="47" t="s">
        <v>395</v>
      </c>
    </row>
    <row r="187" spans="1:14" x14ac:dyDescent="0.35">
      <c r="A187" s="44">
        <v>36774</v>
      </c>
      <c r="B187" s="282">
        <v>102558</v>
      </c>
      <c r="C187" s="283">
        <v>397</v>
      </c>
      <c r="D187" s="282">
        <v>0.254</v>
      </c>
      <c r="E187" s="282">
        <v>8.6999999999999993</v>
      </c>
      <c r="F187" s="282">
        <v>7.58</v>
      </c>
      <c r="G187" s="282">
        <v>21.82</v>
      </c>
      <c r="H187" s="34" t="s">
        <v>112</v>
      </c>
      <c r="I187" s="282">
        <v>0.9</v>
      </c>
      <c r="J187" s="282">
        <v>0</v>
      </c>
      <c r="K187" s="268">
        <v>3730</v>
      </c>
    </row>
    <row r="188" spans="1:14" x14ac:dyDescent="0.35">
      <c r="A188" s="44">
        <v>36781</v>
      </c>
      <c r="B188" s="282">
        <v>102142</v>
      </c>
      <c r="C188" s="283">
        <v>423</v>
      </c>
      <c r="D188" s="282">
        <v>0.27100000000000002</v>
      </c>
      <c r="E188" s="282">
        <v>7.51</v>
      </c>
      <c r="F188" s="282">
        <v>7.91</v>
      </c>
      <c r="G188" s="282">
        <v>22.79</v>
      </c>
      <c r="H188" s="34" t="s">
        <v>112</v>
      </c>
      <c r="I188" s="282">
        <v>0.5</v>
      </c>
      <c r="J188" s="282">
        <v>0</v>
      </c>
      <c r="K188" s="268">
        <v>3320</v>
      </c>
    </row>
    <row r="189" spans="1:14" x14ac:dyDescent="0.35">
      <c r="A189" s="44">
        <v>36788</v>
      </c>
      <c r="B189" s="282">
        <v>93634</v>
      </c>
      <c r="C189" s="283">
        <v>583</v>
      </c>
      <c r="D189" s="282">
        <v>0.373</v>
      </c>
      <c r="E189" s="282">
        <v>7.53</v>
      </c>
      <c r="F189" s="282">
        <v>7.61</v>
      </c>
      <c r="G189" s="282">
        <v>18.16</v>
      </c>
      <c r="H189" s="34" t="s">
        <v>112</v>
      </c>
      <c r="I189" s="282">
        <v>1.6</v>
      </c>
      <c r="J189" s="282">
        <v>0</v>
      </c>
      <c r="K189" s="268">
        <v>520</v>
      </c>
    </row>
    <row r="190" spans="1:14" x14ac:dyDescent="0.35">
      <c r="A190" s="44">
        <v>36795</v>
      </c>
      <c r="B190" s="282">
        <v>93627</v>
      </c>
      <c r="C190" s="283">
        <v>431</v>
      </c>
      <c r="D190" s="282">
        <v>0.27600000000000002</v>
      </c>
      <c r="E190" s="282">
        <v>10.3</v>
      </c>
      <c r="F190" s="282">
        <v>7.86</v>
      </c>
      <c r="G190" s="282">
        <v>14.35</v>
      </c>
      <c r="H190" s="34" t="s">
        <v>112</v>
      </c>
      <c r="I190" s="282">
        <v>1.1000000000000001</v>
      </c>
      <c r="J190" s="282">
        <v>0</v>
      </c>
      <c r="K190" s="268">
        <v>7430</v>
      </c>
    </row>
    <row r="191" spans="1:14" x14ac:dyDescent="0.35">
      <c r="A191" s="44">
        <v>36796</v>
      </c>
      <c r="B191" s="282">
        <v>100932</v>
      </c>
      <c r="C191" s="283">
        <v>469</v>
      </c>
      <c r="D191" s="282">
        <v>0.3</v>
      </c>
      <c r="E191" s="282">
        <v>10.06</v>
      </c>
      <c r="F191" s="282">
        <v>7.73</v>
      </c>
      <c r="G191" s="282">
        <v>14.85</v>
      </c>
      <c r="H191" s="34" t="s">
        <v>112</v>
      </c>
      <c r="I191" s="282">
        <v>1.3</v>
      </c>
      <c r="J191" s="282">
        <v>0</v>
      </c>
      <c r="K191" s="268">
        <v>2110</v>
      </c>
      <c r="L191" s="257">
        <f>AVERAGE(K187:K191)</f>
        <v>3422</v>
      </c>
      <c r="M191" s="46">
        <f>GEOMEAN(K187:K191)</f>
        <v>2516.6586045031745</v>
      </c>
      <c r="N191" s="47" t="s">
        <v>396</v>
      </c>
    </row>
    <row r="192" spans="1:14" x14ac:dyDescent="0.35">
      <c r="A192" s="44">
        <v>36802</v>
      </c>
      <c r="B192" s="282">
        <v>94414</v>
      </c>
      <c r="C192" s="283">
        <v>569.20000000000005</v>
      </c>
      <c r="D192" s="282">
        <v>0.36429999999999996</v>
      </c>
      <c r="E192" s="282">
        <v>7.94</v>
      </c>
      <c r="F192" s="282">
        <v>7.71</v>
      </c>
      <c r="G192" s="282">
        <v>18.03</v>
      </c>
      <c r="H192" s="34" t="s">
        <v>112</v>
      </c>
      <c r="I192" s="282">
        <v>0.64</v>
      </c>
      <c r="J192" s="282">
        <v>76.5</v>
      </c>
      <c r="K192" s="257">
        <v>100</v>
      </c>
    </row>
    <row r="193" spans="1:14" x14ac:dyDescent="0.35">
      <c r="A193" s="44">
        <v>36809</v>
      </c>
      <c r="B193" s="282">
        <v>93842</v>
      </c>
      <c r="C193" s="283">
        <v>499.1</v>
      </c>
      <c r="D193" s="282">
        <v>0.31940000000000002</v>
      </c>
      <c r="E193" s="282">
        <v>9.94</v>
      </c>
      <c r="F193" s="282">
        <v>8.11</v>
      </c>
      <c r="G193" s="282">
        <v>12.69</v>
      </c>
      <c r="H193" s="34" t="s">
        <v>112</v>
      </c>
      <c r="I193" s="282">
        <v>0.02</v>
      </c>
      <c r="J193" s="282">
        <v>74</v>
      </c>
      <c r="K193" s="257">
        <v>100</v>
      </c>
    </row>
    <row r="194" spans="1:14" x14ac:dyDescent="0.35">
      <c r="A194" s="44">
        <v>36816</v>
      </c>
      <c r="B194" s="282">
        <v>94945</v>
      </c>
      <c r="C194" s="283">
        <v>558.70000000000005</v>
      </c>
      <c r="D194" s="282">
        <v>0.35760000000000003</v>
      </c>
      <c r="E194" s="282">
        <v>8.2100000000000009</v>
      </c>
      <c r="F194" s="282">
        <v>7.84</v>
      </c>
      <c r="G194" s="282">
        <v>15.37</v>
      </c>
      <c r="H194" s="34" t="s">
        <v>112</v>
      </c>
      <c r="I194" s="282">
        <v>1.1599999999999999</v>
      </c>
      <c r="J194" s="282">
        <v>81</v>
      </c>
      <c r="K194" s="257">
        <v>100</v>
      </c>
    </row>
    <row r="195" spans="1:14" x14ac:dyDescent="0.35">
      <c r="A195" s="44">
        <v>36823</v>
      </c>
      <c r="B195" s="282">
        <v>100215</v>
      </c>
      <c r="C195" s="283">
        <v>577.6</v>
      </c>
      <c r="D195" s="282">
        <v>0.36970000000000003</v>
      </c>
      <c r="E195" s="282">
        <v>7.59</v>
      </c>
      <c r="F195" s="282">
        <v>7.68</v>
      </c>
      <c r="G195" s="282">
        <v>16.489999999999998</v>
      </c>
      <c r="H195" s="34" t="s">
        <v>112</v>
      </c>
      <c r="I195" s="282">
        <v>1.52</v>
      </c>
      <c r="J195" s="282">
        <v>73.8</v>
      </c>
      <c r="K195" s="257">
        <v>100</v>
      </c>
    </row>
    <row r="196" spans="1:14" x14ac:dyDescent="0.35">
      <c r="A196" s="44">
        <v>36831</v>
      </c>
      <c r="B196" s="282">
        <v>94625</v>
      </c>
      <c r="C196" s="283">
        <v>612.20000000000005</v>
      </c>
      <c r="D196" s="282">
        <v>0.39179999999999998</v>
      </c>
      <c r="E196" s="282">
        <v>8.44</v>
      </c>
      <c r="F196" s="282">
        <v>7.51</v>
      </c>
      <c r="G196" s="282">
        <v>12.97</v>
      </c>
      <c r="H196" s="34" t="s">
        <v>112</v>
      </c>
      <c r="I196" s="282">
        <v>1.57</v>
      </c>
      <c r="J196" s="282">
        <v>71.8</v>
      </c>
      <c r="K196" s="257">
        <v>100</v>
      </c>
      <c r="L196" s="257">
        <f>AVERAGE(K192:K196)</f>
        <v>100</v>
      </c>
      <c r="M196" s="46">
        <f>GEOMEAN(K192:K196)</f>
        <v>100</v>
      </c>
      <c r="N196" s="47" t="s">
        <v>397</v>
      </c>
    </row>
    <row r="197" spans="1:14" x14ac:dyDescent="0.35">
      <c r="A197" s="44">
        <v>36837</v>
      </c>
      <c r="B197" s="282">
        <v>90058</v>
      </c>
      <c r="C197" s="283">
        <v>579.1</v>
      </c>
      <c r="D197" s="282">
        <v>0.37060000000000004</v>
      </c>
      <c r="E197" s="282">
        <v>9.7799999999999994</v>
      </c>
      <c r="F197" s="282">
        <v>7.6</v>
      </c>
      <c r="G197" s="282">
        <v>11.28</v>
      </c>
      <c r="H197" s="34" t="s">
        <v>112</v>
      </c>
      <c r="I197" s="282">
        <v>0.06</v>
      </c>
      <c r="J197" s="282">
        <v>80.8</v>
      </c>
      <c r="K197" s="268">
        <v>3180</v>
      </c>
    </row>
    <row r="198" spans="1:14" x14ac:dyDescent="0.35">
      <c r="A198" s="44">
        <v>36838</v>
      </c>
      <c r="B198" s="282">
        <v>94857</v>
      </c>
      <c r="C198" s="283">
        <v>576.9</v>
      </c>
      <c r="D198" s="282">
        <v>0.36920000000000003</v>
      </c>
      <c r="E198" s="282">
        <v>9.4</v>
      </c>
      <c r="F198" s="282">
        <v>7.51</v>
      </c>
      <c r="G198" s="282">
        <v>12.32</v>
      </c>
      <c r="H198" s="34" t="s">
        <v>112</v>
      </c>
      <c r="I198" s="282">
        <v>0.59</v>
      </c>
      <c r="J198" s="282">
        <v>99.5</v>
      </c>
      <c r="K198" s="268">
        <v>1100</v>
      </c>
    </row>
    <row r="199" spans="1:14" x14ac:dyDescent="0.35">
      <c r="A199" s="44">
        <v>36844</v>
      </c>
      <c r="B199" s="282">
        <v>94416</v>
      </c>
      <c r="C199" s="283">
        <v>524.79999999999995</v>
      </c>
      <c r="D199" s="282">
        <v>0.33590000000000003</v>
      </c>
      <c r="E199" s="282">
        <v>15.02</v>
      </c>
      <c r="F199" s="282">
        <v>7.98</v>
      </c>
      <c r="G199" s="282">
        <v>9.0299999999999994</v>
      </c>
      <c r="H199" s="34" t="s">
        <v>112</v>
      </c>
      <c r="I199" s="282">
        <v>0.34</v>
      </c>
      <c r="J199" s="282">
        <v>80.099999999999994</v>
      </c>
      <c r="K199" s="268">
        <v>410</v>
      </c>
    </row>
    <row r="200" spans="1:14" x14ac:dyDescent="0.35">
      <c r="A200" s="44">
        <v>36851</v>
      </c>
      <c r="B200" s="282">
        <v>93832</v>
      </c>
      <c r="C200" s="283">
        <v>599.9</v>
      </c>
      <c r="D200" s="282">
        <v>0.38390000000000002</v>
      </c>
      <c r="E200" s="282">
        <v>19.71</v>
      </c>
      <c r="F200" s="282">
        <v>7.6</v>
      </c>
      <c r="G200" s="282">
        <v>3.22</v>
      </c>
      <c r="H200" s="34" t="s">
        <v>112</v>
      </c>
      <c r="I200" s="282">
        <v>0.19</v>
      </c>
      <c r="J200" s="282">
        <v>100</v>
      </c>
      <c r="K200" s="257">
        <v>100</v>
      </c>
    </row>
    <row r="201" spans="1:14" x14ac:dyDescent="0.35">
      <c r="A201" s="44">
        <v>36858</v>
      </c>
      <c r="B201" s="282">
        <v>95915</v>
      </c>
      <c r="C201" s="283">
        <v>589.79999999999995</v>
      </c>
      <c r="D201" s="282">
        <v>0.37740000000000001</v>
      </c>
      <c r="E201" s="282">
        <v>15.12</v>
      </c>
      <c r="F201" s="282">
        <v>7.79</v>
      </c>
      <c r="G201" s="282">
        <v>3.91</v>
      </c>
      <c r="H201" s="34" t="s">
        <v>112</v>
      </c>
      <c r="I201" s="282">
        <v>1.98</v>
      </c>
      <c r="J201" s="282">
        <v>80.2</v>
      </c>
      <c r="K201" s="268">
        <v>300</v>
      </c>
      <c r="L201" s="257">
        <f>AVERAGE(K197:K201)</f>
        <v>1018</v>
      </c>
      <c r="M201" s="46">
        <f>GEOMEAN(K197:K201)</f>
        <v>533.02181443869461</v>
      </c>
      <c r="N201" s="47" t="s">
        <v>398</v>
      </c>
    </row>
    <row r="202" spans="1:14" x14ac:dyDescent="0.35">
      <c r="A202" s="44">
        <v>36865</v>
      </c>
      <c r="B202" s="282">
        <v>91923</v>
      </c>
      <c r="C202" s="283">
        <v>620.20000000000005</v>
      </c>
      <c r="D202" s="282">
        <v>0.39690000000000003</v>
      </c>
      <c r="E202" s="282">
        <v>15.07</v>
      </c>
      <c r="F202" s="282">
        <v>7.62</v>
      </c>
      <c r="G202" s="282">
        <v>1.65</v>
      </c>
      <c r="H202" s="34" t="s">
        <v>112</v>
      </c>
      <c r="I202" s="282">
        <v>0.51</v>
      </c>
      <c r="J202" s="282">
        <v>53.6</v>
      </c>
      <c r="K202" s="257">
        <v>200</v>
      </c>
    </row>
    <row r="203" spans="1:14" x14ac:dyDescent="0.35">
      <c r="A203" s="44">
        <v>36872</v>
      </c>
      <c r="B203" s="38">
        <v>91250</v>
      </c>
      <c r="C203" s="284">
        <v>520.5</v>
      </c>
      <c r="D203" s="38">
        <v>0.33310000000000001</v>
      </c>
      <c r="E203" s="38">
        <v>15.58</v>
      </c>
      <c r="F203" s="38">
        <v>7.94</v>
      </c>
      <c r="G203" s="38">
        <v>1.72</v>
      </c>
      <c r="H203" s="34" t="s">
        <v>112</v>
      </c>
      <c r="I203" s="38">
        <v>0.74</v>
      </c>
      <c r="J203" s="38">
        <v>75.400000000000006</v>
      </c>
      <c r="K203" s="268">
        <v>3540</v>
      </c>
    </row>
    <row r="204" spans="1:14" x14ac:dyDescent="0.35">
      <c r="A204" s="44">
        <v>36873</v>
      </c>
      <c r="B204" s="282">
        <v>95412</v>
      </c>
      <c r="C204" s="283">
        <v>566.20000000000005</v>
      </c>
      <c r="D204" s="282">
        <v>0.36299999999999999</v>
      </c>
      <c r="E204" s="282">
        <v>18.809999999999999</v>
      </c>
      <c r="F204" s="282">
        <v>7.75</v>
      </c>
      <c r="G204" s="282">
        <v>0.03</v>
      </c>
      <c r="H204" s="34" t="s">
        <v>112</v>
      </c>
      <c r="I204" s="282">
        <v>0.15</v>
      </c>
      <c r="J204" s="282">
        <v>65.2</v>
      </c>
      <c r="K204" s="257">
        <v>520</v>
      </c>
    </row>
    <row r="205" spans="1:14" x14ac:dyDescent="0.35">
      <c r="A205" s="44">
        <v>36880</v>
      </c>
      <c r="B205" s="282">
        <v>94319</v>
      </c>
      <c r="C205" s="283">
        <v>48.6</v>
      </c>
      <c r="D205" s="282">
        <v>3.1099999999999999E-2</v>
      </c>
      <c r="E205" s="282">
        <v>19.7</v>
      </c>
      <c r="F205" s="282">
        <v>7.76</v>
      </c>
      <c r="G205" s="282">
        <v>-0.14000000000000001</v>
      </c>
      <c r="H205" s="34" t="s">
        <v>112</v>
      </c>
      <c r="I205" s="282">
        <v>0.18</v>
      </c>
      <c r="J205" s="282">
        <v>67.5</v>
      </c>
      <c r="K205" s="257">
        <v>200</v>
      </c>
    </row>
    <row r="206" spans="1:14" x14ac:dyDescent="0.35">
      <c r="A206" s="44">
        <v>36887</v>
      </c>
      <c r="B206" s="40"/>
      <c r="C206" s="279">
        <v>0</v>
      </c>
      <c r="D206" s="40">
        <v>0</v>
      </c>
      <c r="F206" s="40" t="s">
        <v>399</v>
      </c>
      <c r="G206" s="40"/>
      <c r="K206" s="257">
        <v>100</v>
      </c>
      <c r="L206" s="257">
        <f>AVERAGE(K202:K206)</f>
        <v>912</v>
      </c>
      <c r="M206" s="46">
        <f>GEOMEAN(K202:K206)</f>
        <v>374.46679994958834</v>
      </c>
      <c r="N206" s="47" t="s">
        <v>400</v>
      </c>
    </row>
    <row r="207" spans="1:14" x14ac:dyDescent="0.35">
      <c r="A207" s="44">
        <v>36894</v>
      </c>
      <c r="B207" s="282">
        <v>100655</v>
      </c>
      <c r="C207" s="283">
        <v>626.20000000000005</v>
      </c>
      <c r="D207" s="282">
        <v>0.4007</v>
      </c>
      <c r="E207" s="282">
        <v>13.03</v>
      </c>
      <c r="F207" s="38" t="s">
        <v>139</v>
      </c>
      <c r="G207" s="282">
        <v>0</v>
      </c>
      <c r="H207" s="38" t="s">
        <v>112</v>
      </c>
      <c r="I207" s="282">
        <v>0.78</v>
      </c>
      <c r="J207" s="282">
        <v>82.9</v>
      </c>
      <c r="K207" s="257">
        <v>100</v>
      </c>
    </row>
    <row r="208" spans="1:14" x14ac:dyDescent="0.35">
      <c r="A208" s="44">
        <v>36901</v>
      </c>
      <c r="B208" s="282">
        <v>93623</v>
      </c>
      <c r="C208" s="283">
        <v>550.9</v>
      </c>
      <c r="D208" s="282">
        <v>0.35260000000000002</v>
      </c>
      <c r="E208" s="282">
        <v>14.35</v>
      </c>
      <c r="F208" s="38" t="s">
        <v>139</v>
      </c>
      <c r="G208" s="282">
        <v>0.04</v>
      </c>
      <c r="H208" s="38" t="s">
        <v>112</v>
      </c>
      <c r="I208" s="282">
        <v>0.92</v>
      </c>
      <c r="J208" s="282">
        <v>99.5</v>
      </c>
      <c r="K208" s="257">
        <v>100</v>
      </c>
    </row>
    <row r="209" spans="1:14" x14ac:dyDescent="0.35">
      <c r="A209" s="44">
        <v>36908</v>
      </c>
      <c r="B209" s="40">
        <v>100755</v>
      </c>
      <c r="C209" s="279">
        <v>671.4</v>
      </c>
      <c r="D209" s="40">
        <v>0.42970000000000003</v>
      </c>
      <c r="E209" s="40">
        <v>12.97</v>
      </c>
      <c r="F209" s="38" t="s">
        <v>139</v>
      </c>
      <c r="G209" s="40">
        <v>1.53</v>
      </c>
      <c r="H209" s="38" t="s">
        <v>112</v>
      </c>
      <c r="I209" s="40">
        <v>3.17</v>
      </c>
      <c r="J209" s="40">
        <v>60</v>
      </c>
      <c r="K209" s="257">
        <v>100</v>
      </c>
    </row>
    <row r="210" spans="1:14" x14ac:dyDescent="0.35">
      <c r="A210" s="44">
        <v>36915</v>
      </c>
      <c r="B210" s="282">
        <v>95229</v>
      </c>
      <c r="C210" s="283">
        <v>698.9</v>
      </c>
      <c r="D210" s="282">
        <v>0.44729999999999998</v>
      </c>
      <c r="E210" s="282">
        <v>13.45</v>
      </c>
      <c r="F210" s="38" t="s">
        <v>139</v>
      </c>
      <c r="G210" s="282">
        <v>1.39</v>
      </c>
      <c r="H210" s="38" t="s">
        <v>112</v>
      </c>
      <c r="I210" s="282">
        <v>0.41</v>
      </c>
      <c r="J210" s="282">
        <v>54.8</v>
      </c>
      <c r="K210" s="257">
        <v>100</v>
      </c>
    </row>
    <row r="211" spans="1:14" x14ac:dyDescent="0.35">
      <c r="A211" s="44">
        <v>36922</v>
      </c>
      <c r="B211" s="282">
        <v>101539</v>
      </c>
      <c r="C211" s="283">
        <v>628</v>
      </c>
      <c r="D211" s="282">
        <v>0.40200000000000002</v>
      </c>
      <c r="E211" s="282">
        <v>13.82</v>
      </c>
      <c r="F211" s="282">
        <v>7.28</v>
      </c>
      <c r="G211" s="282">
        <v>2.2999999999999998</v>
      </c>
      <c r="H211" s="38" t="s">
        <v>112</v>
      </c>
      <c r="I211" s="282">
        <v>0.2</v>
      </c>
      <c r="J211" s="282">
        <v>54.8</v>
      </c>
      <c r="K211" s="268">
        <v>980</v>
      </c>
      <c r="L211" s="257">
        <f>AVERAGE(K207:K211)</f>
        <v>276</v>
      </c>
      <c r="M211" s="46">
        <f>GEOMEAN(K207:K211)</f>
        <v>157.85022858581215</v>
      </c>
      <c r="N211" s="47" t="s">
        <v>401</v>
      </c>
    </row>
    <row r="212" spans="1:14" x14ac:dyDescent="0.35">
      <c r="A212" s="44">
        <v>36928</v>
      </c>
      <c r="B212" s="282">
        <v>93434</v>
      </c>
      <c r="C212" s="283">
        <v>688</v>
      </c>
      <c r="D212" s="282">
        <v>0.44</v>
      </c>
      <c r="E212" s="282">
        <v>14.49</v>
      </c>
      <c r="F212" s="282">
        <v>8</v>
      </c>
      <c r="G212" s="282">
        <v>2.52</v>
      </c>
      <c r="H212" s="38" t="s">
        <v>112</v>
      </c>
      <c r="I212" s="282">
        <v>1.2</v>
      </c>
      <c r="J212" s="282">
        <v>0</v>
      </c>
      <c r="K212" s="40">
        <v>100</v>
      </c>
    </row>
    <row r="213" spans="1:14" x14ac:dyDescent="0.35">
      <c r="A213" s="44">
        <v>36936</v>
      </c>
      <c r="B213" s="282">
        <v>94920</v>
      </c>
      <c r="C213" s="283">
        <v>606</v>
      </c>
      <c r="D213" s="282">
        <v>0.38800000000000001</v>
      </c>
      <c r="E213" s="282">
        <v>11.36</v>
      </c>
      <c r="F213" s="282">
        <v>8.1</v>
      </c>
      <c r="G213" s="282">
        <v>4.4800000000000004</v>
      </c>
      <c r="H213" s="38" t="s">
        <v>112</v>
      </c>
      <c r="I213" s="282">
        <v>0.8</v>
      </c>
      <c r="J213" s="282">
        <v>0</v>
      </c>
      <c r="K213" s="257">
        <v>630</v>
      </c>
    </row>
    <row r="214" spans="1:14" x14ac:dyDescent="0.35">
      <c r="A214" s="44">
        <v>36941</v>
      </c>
      <c r="B214" s="282">
        <v>94856</v>
      </c>
      <c r="C214" s="283">
        <v>616</v>
      </c>
      <c r="D214" s="282">
        <v>0.39399999999999996</v>
      </c>
      <c r="E214" s="282">
        <v>15.36</v>
      </c>
      <c r="F214" s="282">
        <v>7.63</v>
      </c>
      <c r="G214" s="282">
        <v>2.4900000000000002</v>
      </c>
      <c r="H214" s="38" t="s">
        <v>112</v>
      </c>
      <c r="I214" s="282">
        <v>1.5</v>
      </c>
      <c r="J214" s="282">
        <v>0</v>
      </c>
      <c r="K214" s="40">
        <v>100</v>
      </c>
    </row>
    <row r="215" spans="1:14" x14ac:dyDescent="0.35">
      <c r="A215" s="44">
        <v>36943</v>
      </c>
      <c r="B215" s="40"/>
      <c r="C215" s="279">
        <v>0</v>
      </c>
      <c r="D215" s="40">
        <v>0</v>
      </c>
      <c r="F215" s="40" t="s">
        <v>399</v>
      </c>
      <c r="G215" s="40"/>
      <c r="K215" s="257">
        <v>100</v>
      </c>
    </row>
    <row r="216" spans="1:14" x14ac:dyDescent="0.35">
      <c r="A216" s="44">
        <v>36950</v>
      </c>
      <c r="B216" s="282">
        <v>102228</v>
      </c>
      <c r="C216" s="283">
        <v>616</v>
      </c>
      <c r="D216" s="282">
        <v>0.38899999999999996</v>
      </c>
      <c r="E216" s="282">
        <v>13.5</v>
      </c>
      <c r="F216" s="282">
        <v>8.02</v>
      </c>
      <c r="G216" s="282">
        <v>3.48</v>
      </c>
      <c r="H216" s="38" t="s">
        <v>112</v>
      </c>
      <c r="I216" s="282">
        <v>0.6</v>
      </c>
      <c r="J216" s="282">
        <v>0</v>
      </c>
      <c r="K216" s="257">
        <v>100</v>
      </c>
      <c r="L216" s="257">
        <f>AVERAGE(K212:K216)</f>
        <v>206</v>
      </c>
      <c r="M216" s="46">
        <f>GEOMEAN(K212:K216)</f>
        <v>144.50008743915868</v>
      </c>
      <c r="N216" s="47" t="s">
        <v>402</v>
      </c>
    </row>
    <row r="217" spans="1:14" x14ac:dyDescent="0.35">
      <c r="A217" s="44">
        <v>36956</v>
      </c>
      <c r="B217" s="282">
        <v>101105</v>
      </c>
      <c r="C217" s="283">
        <v>626</v>
      </c>
      <c r="D217" s="282">
        <v>0.4</v>
      </c>
      <c r="E217" s="282">
        <v>12.83</v>
      </c>
      <c r="F217" s="282">
        <v>7.72</v>
      </c>
      <c r="G217" s="282">
        <v>3.13</v>
      </c>
      <c r="H217" s="38" t="s">
        <v>112</v>
      </c>
      <c r="I217" s="282">
        <v>4</v>
      </c>
      <c r="J217" s="282">
        <v>0</v>
      </c>
      <c r="K217" s="257">
        <v>100</v>
      </c>
    </row>
    <row r="218" spans="1:14" x14ac:dyDescent="0.35">
      <c r="A218" s="44">
        <v>36964</v>
      </c>
      <c r="B218" s="282">
        <v>101448</v>
      </c>
      <c r="C218" s="283">
        <v>653</v>
      </c>
      <c r="D218" s="282">
        <v>0.41789999999999999</v>
      </c>
      <c r="E218" s="282">
        <v>10.28</v>
      </c>
      <c r="F218" s="282">
        <v>8.06</v>
      </c>
      <c r="G218" s="282">
        <v>5.39</v>
      </c>
      <c r="H218" s="38" t="s">
        <v>112</v>
      </c>
      <c r="I218" s="282">
        <v>0.19</v>
      </c>
      <c r="J218" s="282">
        <v>77.3</v>
      </c>
      <c r="K218" s="257">
        <v>100</v>
      </c>
    </row>
    <row r="219" spans="1:14" x14ac:dyDescent="0.35">
      <c r="A219" s="44">
        <v>36969</v>
      </c>
      <c r="B219" s="282">
        <v>95448</v>
      </c>
      <c r="C219" s="283">
        <v>627</v>
      </c>
      <c r="D219" s="282">
        <v>0.40129999999999999</v>
      </c>
      <c r="E219" s="282">
        <v>12.52</v>
      </c>
      <c r="F219" s="282">
        <v>7.98</v>
      </c>
      <c r="G219" s="282">
        <v>5.62</v>
      </c>
      <c r="H219" s="38" t="s">
        <v>112</v>
      </c>
      <c r="I219" s="282">
        <v>0.12</v>
      </c>
      <c r="J219" s="282">
        <v>86.3</v>
      </c>
      <c r="K219" s="257">
        <v>200</v>
      </c>
    </row>
    <row r="220" spans="1:14" x14ac:dyDescent="0.35">
      <c r="A220" s="44">
        <v>36971</v>
      </c>
      <c r="B220" s="282">
        <v>102830</v>
      </c>
      <c r="C220" s="283">
        <v>631.29999999999995</v>
      </c>
      <c r="D220" s="282">
        <v>0.40399999999999997</v>
      </c>
      <c r="E220" s="282">
        <v>12.03</v>
      </c>
      <c r="F220" s="282">
        <v>7.96</v>
      </c>
      <c r="G220" s="282">
        <v>7.3</v>
      </c>
      <c r="H220" s="38" t="s">
        <v>112</v>
      </c>
      <c r="I220" s="282">
        <v>0</v>
      </c>
      <c r="J220" s="282">
        <v>32.799999999999997</v>
      </c>
      <c r="K220" s="257">
        <v>100</v>
      </c>
    </row>
    <row r="221" spans="1:14" x14ac:dyDescent="0.35">
      <c r="A221" s="44">
        <v>36977</v>
      </c>
      <c r="B221" s="282">
        <v>100056</v>
      </c>
      <c r="C221" s="283">
        <v>660.1</v>
      </c>
      <c r="D221" s="282">
        <v>0.42249999999999999</v>
      </c>
      <c r="E221" s="282">
        <v>11.59</v>
      </c>
      <c r="F221" s="282">
        <v>7.9</v>
      </c>
      <c r="G221" s="282">
        <v>4.3</v>
      </c>
      <c r="H221" s="38" t="s">
        <v>112</v>
      </c>
      <c r="I221" s="282">
        <v>1.74</v>
      </c>
      <c r="J221" s="282">
        <v>73.8</v>
      </c>
      <c r="K221" s="40">
        <v>100</v>
      </c>
      <c r="L221" s="257">
        <f>AVERAGE(K217:K221)</f>
        <v>120</v>
      </c>
      <c r="M221" s="46">
        <f>GEOMEAN(K217:K221)</f>
        <v>114.8698354997035</v>
      </c>
      <c r="N221" s="47" t="s">
        <v>403</v>
      </c>
    </row>
    <row r="222" spans="1:14" x14ac:dyDescent="0.35">
      <c r="A222" s="44">
        <v>36984</v>
      </c>
      <c r="B222" s="282">
        <v>101942</v>
      </c>
      <c r="C222" s="283">
        <v>643.5</v>
      </c>
      <c r="D222" s="282">
        <v>0.4118</v>
      </c>
      <c r="E222" s="282">
        <v>12.85</v>
      </c>
      <c r="F222" s="282">
        <v>7.87</v>
      </c>
      <c r="G222" s="282">
        <v>8.7799999999999994</v>
      </c>
      <c r="H222" s="38" t="s">
        <v>112</v>
      </c>
      <c r="I222" s="282">
        <v>1.68</v>
      </c>
      <c r="J222" s="282">
        <v>36.799999999999997</v>
      </c>
      <c r="K222" s="257">
        <v>100</v>
      </c>
    </row>
    <row r="223" spans="1:14" x14ac:dyDescent="0.35">
      <c r="A223" s="44">
        <v>36991</v>
      </c>
      <c r="B223" s="282">
        <v>100548</v>
      </c>
      <c r="C223" s="283">
        <v>662.4</v>
      </c>
      <c r="D223" s="282">
        <v>0.42389999999999994</v>
      </c>
      <c r="E223" s="282">
        <v>7.57</v>
      </c>
      <c r="F223" s="282">
        <v>7.85</v>
      </c>
      <c r="G223" s="282">
        <v>17.87</v>
      </c>
      <c r="H223" s="38" t="s">
        <v>112</v>
      </c>
      <c r="I223" s="282">
        <v>0.73</v>
      </c>
      <c r="J223" s="282">
        <v>70.900000000000006</v>
      </c>
      <c r="K223" s="257">
        <v>200</v>
      </c>
    </row>
    <row r="224" spans="1:14" x14ac:dyDescent="0.35">
      <c r="A224" s="44">
        <v>36997</v>
      </c>
      <c r="B224" s="40">
        <v>92558</v>
      </c>
      <c r="C224" s="284" t="e">
        <v>#VALUE!</v>
      </c>
      <c r="D224" s="38" t="e">
        <v>#VALUE!</v>
      </c>
      <c r="E224" s="40">
        <v>11.9</v>
      </c>
      <c r="F224" s="40">
        <v>7.72</v>
      </c>
      <c r="G224" s="40">
        <v>7.64</v>
      </c>
      <c r="H224" s="38" t="s">
        <v>112</v>
      </c>
      <c r="I224" s="40">
        <v>0.06</v>
      </c>
      <c r="J224" s="40">
        <v>32.200000000000003</v>
      </c>
      <c r="K224" s="257">
        <v>200</v>
      </c>
    </row>
    <row r="225" spans="1:14" x14ac:dyDescent="0.35">
      <c r="A225" s="44">
        <v>36999</v>
      </c>
      <c r="B225" s="282">
        <v>92235</v>
      </c>
      <c r="C225" s="283">
        <v>625.4</v>
      </c>
      <c r="D225" s="282">
        <v>0.4002</v>
      </c>
      <c r="E225" s="282">
        <v>10</v>
      </c>
      <c r="F225" s="282">
        <v>8.0500000000000007</v>
      </c>
      <c r="G225" s="282">
        <v>11.04</v>
      </c>
      <c r="H225" s="38" t="s">
        <v>112</v>
      </c>
      <c r="I225" s="282">
        <v>2.13</v>
      </c>
      <c r="J225" s="282">
        <v>38.799999999999997</v>
      </c>
      <c r="K225" s="257">
        <v>200</v>
      </c>
    </row>
    <row r="226" spans="1:14" x14ac:dyDescent="0.35">
      <c r="A226" s="44">
        <v>37005</v>
      </c>
      <c r="B226" s="282">
        <v>90725</v>
      </c>
      <c r="C226" s="283">
        <v>626.6</v>
      </c>
      <c r="D226" s="282">
        <v>0.40160000000000001</v>
      </c>
      <c r="E226" s="282">
        <v>9.3800000000000008</v>
      </c>
      <c r="F226" s="282">
        <v>7.94</v>
      </c>
      <c r="G226" s="282">
        <v>15.47</v>
      </c>
      <c r="H226" s="38" t="s">
        <v>112</v>
      </c>
      <c r="I226" s="282">
        <v>1.18</v>
      </c>
      <c r="J226" s="282">
        <v>53.1</v>
      </c>
      <c r="K226" s="257">
        <v>100</v>
      </c>
      <c r="L226" s="257">
        <f>AVERAGE(K222:K226)</f>
        <v>160</v>
      </c>
      <c r="M226" s="46">
        <f>GEOMEAN(K222:K226)</f>
        <v>151.5716566510398</v>
      </c>
      <c r="N226" s="47" t="s">
        <v>404</v>
      </c>
    </row>
    <row r="227" spans="1:14" x14ac:dyDescent="0.35">
      <c r="A227" s="44">
        <v>37012</v>
      </c>
      <c r="B227" s="282">
        <v>93037</v>
      </c>
      <c r="C227" s="283">
        <v>622.20000000000005</v>
      </c>
      <c r="D227" s="282">
        <v>0.3982</v>
      </c>
      <c r="E227" s="282">
        <v>8.5299999999999994</v>
      </c>
      <c r="F227" s="282">
        <v>7.8</v>
      </c>
      <c r="G227" s="282">
        <v>18.53</v>
      </c>
      <c r="H227" s="38" t="s">
        <v>112</v>
      </c>
      <c r="I227" s="282">
        <v>0.8</v>
      </c>
      <c r="J227" s="282">
        <v>55.3</v>
      </c>
      <c r="K227" s="257">
        <v>200</v>
      </c>
    </row>
    <row r="228" spans="1:14" x14ac:dyDescent="0.35">
      <c r="A228" s="44">
        <v>37020</v>
      </c>
      <c r="B228" s="282">
        <v>101347</v>
      </c>
      <c r="C228" s="283">
        <v>519.4</v>
      </c>
      <c r="D228" s="282">
        <v>0.33239999999999997</v>
      </c>
      <c r="E228" s="282">
        <v>7.19</v>
      </c>
      <c r="F228" s="282">
        <v>7.62</v>
      </c>
      <c r="G228" s="282">
        <v>19.64</v>
      </c>
      <c r="H228" s="38" t="s">
        <v>112</v>
      </c>
      <c r="I228" s="282">
        <v>7.0000000000000007E-2</v>
      </c>
      <c r="J228" s="282">
        <v>31.2</v>
      </c>
      <c r="K228" s="268">
        <v>9330</v>
      </c>
    </row>
    <row r="229" spans="1:14" x14ac:dyDescent="0.35">
      <c r="A229" s="44">
        <v>37026</v>
      </c>
      <c r="B229" s="282">
        <v>101714</v>
      </c>
      <c r="C229" s="283">
        <v>689</v>
      </c>
      <c r="D229" s="282">
        <v>0.441</v>
      </c>
      <c r="E229" s="282">
        <v>5.7</v>
      </c>
      <c r="F229" s="282">
        <v>7.46</v>
      </c>
      <c r="G229" s="282">
        <v>18.059999999999999</v>
      </c>
      <c r="H229" s="38" t="s">
        <v>112</v>
      </c>
      <c r="I229" s="282">
        <v>0.27</v>
      </c>
      <c r="J229" s="282">
        <v>53.8</v>
      </c>
      <c r="K229" s="257">
        <v>520</v>
      </c>
    </row>
    <row r="230" spans="1:14" x14ac:dyDescent="0.35">
      <c r="A230" s="44">
        <v>37033</v>
      </c>
      <c r="B230" s="282">
        <v>102306</v>
      </c>
      <c r="C230" s="283">
        <v>581</v>
      </c>
      <c r="D230" s="282">
        <v>0.372</v>
      </c>
      <c r="E230" s="282">
        <v>7.69</v>
      </c>
      <c r="F230" s="282">
        <v>8.0299999999999994</v>
      </c>
      <c r="G230" s="282">
        <v>19.63</v>
      </c>
      <c r="H230" s="38" t="s">
        <v>112</v>
      </c>
      <c r="I230" s="282">
        <v>0.5</v>
      </c>
      <c r="J230" s="282">
        <v>0</v>
      </c>
      <c r="K230" s="257">
        <v>200</v>
      </c>
    </row>
    <row r="231" spans="1:14" x14ac:dyDescent="0.35">
      <c r="A231" s="44">
        <v>37041</v>
      </c>
      <c r="B231" s="282">
        <v>102430</v>
      </c>
      <c r="C231" s="283">
        <v>582</v>
      </c>
      <c r="D231" s="282">
        <v>0.373</v>
      </c>
      <c r="E231" s="282">
        <v>8.33</v>
      </c>
      <c r="F231" s="282">
        <v>8.08</v>
      </c>
      <c r="G231" s="282">
        <v>18.670000000000002</v>
      </c>
      <c r="H231" s="38" t="s">
        <v>112</v>
      </c>
      <c r="I231" s="282">
        <v>4</v>
      </c>
      <c r="J231" s="282">
        <v>0</v>
      </c>
      <c r="K231" s="257">
        <v>200</v>
      </c>
      <c r="L231" s="257">
        <f>AVERAGE(K227:K231)</f>
        <v>2090</v>
      </c>
      <c r="M231" s="46">
        <f>GEOMEAN(K227:K231)</f>
        <v>522.14965438205184</v>
      </c>
      <c r="N231" s="47" t="s">
        <v>405</v>
      </c>
    </row>
    <row r="232" spans="1:14" x14ac:dyDescent="0.35">
      <c r="A232" s="44">
        <v>37047</v>
      </c>
      <c r="B232" s="282">
        <v>100719</v>
      </c>
      <c r="C232" s="283">
        <v>614.6</v>
      </c>
      <c r="D232" s="282">
        <v>0.39329999999999998</v>
      </c>
      <c r="E232" s="282">
        <v>9.56</v>
      </c>
      <c r="F232" s="282">
        <v>7.79</v>
      </c>
      <c r="G232" s="282">
        <v>16.34</v>
      </c>
      <c r="H232" s="38" t="s">
        <v>112</v>
      </c>
      <c r="I232" s="282">
        <v>0.23</v>
      </c>
      <c r="J232" s="282">
        <v>76.5</v>
      </c>
      <c r="K232" s="257">
        <v>1340</v>
      </c>
    </row>
    <row r="233" spans="1:14" x14ac:dyDescent="0.35">
      <c r="A233" s="44">
        <v>37054</v>
      </c>
      <c r="B233" s="282">
        <v>101111</v>
      </c>
      <c r="C233" s="283">
        <v>629.20000000000005</v>
      </c>
      <c r="D233" s="282">
        <v>0.4027</v>
      </c>
      <c r="E233" s="282">
        <v>8.1</v>
      </c>
      <c r="F233" s="282">
        <v>7.68</v>
      </c>
      <c r="G233" s="282">
        <v>22.22</v>
      </c>
      <c r="H233" s="38" t="s">
        <v>112</v>
      </c>
      <c r="I233" s="282">
        <v>0.22</v>
      </c>
      <c r="J233" s="282">
        <v>54.4</v>
      </c>
      <c r="K233" s="257">
        <v>200</v>
      </c>
    </row>
    <row r="234" spans="1:14" x14ac:dyDescent="0.35">
      <c r="A234" s="44">
        <v>37061</v>
      </c>
      <c r="B234" s="282">
        <v>102141</v>
      </c>
      <c r="C234" s="283">
        <v>598</v>
      </c>
      <c r="D234" s="282">
        <v>0.38300000000000001</v>
      </c>
      <c r="E234" s="282">
        <v>7.97</v>
      </c>
      <c r="F234" s="282">
        <v>7.96</v>
      </c>
      <c r="G234" s="282">
        <v>24.76</v>
      </c>
      <c r="H234" s="38" t="s">
        <v>112</v>
      </c>
      <c r="I234" s="282">
        <v>2.1</v>
      </c>
      <c r="J234" s="282">
        <v>0</v>
      </c>
      <c r="K234" s="257">
        <v>830</v>
      </c>
    </row>
    <row r="235" spans="1:14" x14ac:dyDescent="0.35">
      <c r="A235" s="44">
        <v>37062</v>
      </c>
      <c r="B235" s="282">
        <v>100704</v>
      </c>
      <c r="C235" s="283">
        <v>606.1</v>
      </c>
      <c r="D235" s="282">
        <v>0.38789999999999997</v>
      </c>
      <c r="E235" s="282">
        <v>6.87</v>
      </c>
      <c r="F235" s="282">
        <v>7.77</v>
      </c>
      <c r="G235" s="282">
        <v>24.16</v>
      </c>
      <c r="H235" s="38" t="s">
        <v>112</v>
      </c>
      <c r="I235" s="282">
        <v>0.17</v>
      </c>
      <c r="J235" s="282">
        <v>59.1</v>
      </c>
      <c r="K235" s="257">
        <v>1730</v>
      </c>
    </row>
    <row r="236" spans="1:14" x14ac:dyDescent="0.35">
      <c r="A236" s="44">
        <v>37068</v>
      </c>
      <c r="B236" s="282">
        <v>104234</v>
      </c>
      <c r="C236" s="283">
        <v>637.1</v>
      </c>
      <c r="D236" s="282">
        <v>0.40770000000000001</v>
      </c>
      <c r="E236" s="282">
        <v>7.56</v>
      </c>
      <c r="F236" s="282">
        <v>7.86</v>
      </c>
      <c r="G236" s="282">
        <v>23.77</v>
      </c>
      <c r="H236" s="38" t="s">
        <v>112</v>
      </c>
      <c r="I236" s="282">
        <v>1.57</v>
      </c>
      <c r="J236" s="282">
        <v>59.3</v>
      </c>
      <c r="K236" s="257">
        <v>520</v>
      </c>
      <c r="L236" s="257">
        <f>AVERAGE(K232:K236)</f>
        <v>924</v>
      </c>
      <c r="M236" s="46">
        <f>GEOMEAN(K232:K236)</f>
        <v>724.85721589829939</v>
      </c>
      <c r="N236" s="47" t="s">
        <v>406</v>
      </c>
    </row>
    <row r="237" spans="1:14" x14ac:dyDescent="0.35">
      <c r="A237" s="44">
        <v>37075</v>
      </c>
      <c r="B237" s="282">
        <v>111503</v>
      </c>
      <c r="C237" s="283">
        <v>597.29999999999995</v>
      </c>
      <c r="D237" s="282">
        <v>0.38229999999999997</v>
      </c>
      <c r="E237" s="282">
        <v>7.52</v>
      </c>
      <c r="F237" s="282">
        <v>7.88</v>
      </c>
      <c r="G237" s="282">
        <v>22.35</v>
      </c>
      <c r="H237" s="38" t="s">
        <v>112</v>
      </c>
      <c r="I237" s="282">
        <v>0.1</v>
      </c>
      <c r="J237" s="282">
        <v>9.1999999999999993</v>
      </c>
      <c r="K237" s="257">
        <v>2620</v>
      </c>
    </row>
    <row r="238" spans="1:14" x14ac:dyDescent="0.35">
      <c r="A238" s="44">
        <v>37082</v>
      </c>
      <c r="B238" s="282">
        <v>94150</v>
      </c>
      <c r="C238" s="283">
        <v>538.79999999999995</v>
      </c>
      <c r="D238" s="282">
        <v>0.3448</v>
      </c>
      <c r="E238" s="282">
        <v>7.74</v>
      </c>
      <c r="F238" s="282">
        <v>8.0500000000000007</v>
      </c>
      <c r="G238" s="282">
        <v>25.42</v>
      </c>
      <c r="H238" s="38" t="s">
        <v>112</v>
      </c>
      <c r="I238" s="282">
        <v>0.46</v>
      </c>
      <c r="J238" s="282">
        <v>87.9</v>
      </c>
      <c r="K238" s="268">
        <v>1890</v>
      </c>
    </row>
    <row r="239" spans="1:14" x14ac:dyDescent="0.35">
      <c r="A239" s="44">
        <v>37089</v>
      </c>
      <c r="B239" s="282">
        <v>92822</v>
      </c>
      <c r="C239" s="283">
        <v>655.9</v>
      </c>
      <c r="D239" s="282">
        <v>0.41980000000000006</v>
      </c>
      <c r="E239" s="282">
        <v>6.9</v>
      </c>
      <c r="F239" s="282">
        <v>7.66</v>
      </c>
      <c r="G239" s="282">
        <v>24.18</v>
      </c>
      <c r="H239" s="38" t="s">
        <v>112</v>
      </c>
      <c r="I239" s="282">
        <v>0.13</v>
      </c>
      <c r="J239" s="282">
        <v>98.8</v>
      </c>
      <c r="K239" s="257">
        <v>410</v>
      </c>
    </row>
    <row r="240" spans="1:14" x14ac:dyDescent="0.35">
      <c r="A240" s="44">
        <v>37096</v>
      </c>
      <c r="B240" s="282">
        <v>94323</v>
      </c>
      <c r="C240" s="283">
        <v>553</v>
      </c>
      <c r="D240" s="282">
        <v>0.35389999999999999</v>
      </c>
      <c r="E240" s="282">
        <v>6.99</v>
      </c>
      <c r="F240" s="282">
        <v>7.86</v>
      </c>
      <c r="G240" s="282">
        <v>27.04</v>
      </c>
      <c r="H240" s="38" t="s">
        <v>112</v>
      </c>
      <c r="I240" s="282">
        <v>1.1000000000000001</v>
      </c>
      <c r="J240" s="282">
        <v>71.599999999999994</v>
      </c>
      <c r="K240" s="257">
        <v>200</v>
      </c>
    </row>
    <row r="241" spans="1:14" x14ac:dyDescent="0.35">
      <c r="A241" s="44">
        <v>37103</v>
      </c>
      <c r="B241" s="282">
        <v>92538</v>
      </c>
      <c r="C241" s="283">
        <v>545.70000000000005</v>
      </c>
      <c r="D241" s="282">
        <v>0.34930000000000005</v>
      </c>
      <c r="E241" s="282">
        <v>8.18</v>
      </c>
      <c r="F241" s="282">
        <v>7.97</v>
      </c>
      <c r="G241" s="282">
        <v>26.34</v>
      </c>
      <c r="H241" s="38" t="s">
        <v>112</v>
      </c>
      <c r="I241" s="282">
        <v>0.14000000000000001</v>
      </c>
      <c r="J241" s="282">
        <v>76.7</v>
      </c>
      <c r="K241" s="268">
        <v>300</v>
      </c>
      <c r="L241" s="257">
        <f>AVERAGE(K237:K241)</f>
        <v>1084</v>
      </c>
      <c r="M241" s="46">
        <f>GEOMEAN(K237:K241)</f>
        <v>656.35627335296385</v>
      </c>
      <c r="N241" s="47" t="s">
        <v>407</v>
      </c>
    </row>
    <row r="242" spans="1:14" x14ac:dyDescent="0.35">
      <c r="A242" s="44">
        <v>37104</v>
      </c>
      <c r="B242" s="282">
        <v>101649</v>
      </c>
      <c r="C242" s="283">
        <v>557.79999999999995</v>
      </c>
      <c r="D242" s="282">
        <v>0.35700000000000004</v>
      </c>
      <c r="E242" s="282">
        <v>8.5399999999999991</v>
      </c>
      <c r="F242" s="282">
        <v>7.88</v>
      </c>
      <c r="G242" s="282">
        <v>27.41</v>
      </c>
      <c r="H242" s="38" t="s">
        <v>112</v>
      </c>
      <c r="I242" s="282">
        <v>0.55000000000000004</v>
      </c>
      <c r="J242" s="282">
        <v>61.5</v>
      </c>
      <c r="K242" s="257">
        <v>410</v>
      </c>
    </row>
    <row r="243" spans="1:14" x14ac:dyDescent="0.35">
      <c r="A243" s="44">
        <v>37110</v>
      </c>
      <c r="B243" s="282">
        <v>95959</v>
      </c>
      <c r="C243" s="283">
        <v>664.5</v>
      </c>
      <c r="D243" s="282">
        <v>0.42530000000000001</v>
      </c>
      <c r="E243" s="282">
        <v>7.94</v>
      </c>
      <c r="F243" s="282">
        <v>7.45</v>
      </c>
      <c r="G243" s="282">
        <v>25.23</v>
      </c>
      <c r="H243" s="38" t="s">
        <v>112</v>
      </c>
      <c r="I243" s="282">
        <v>1.18</v>
      </c>
      <c r="J243" s="282">
        <v>57.6</v>
      </c>
      <c r="K243" s="257">
        <v>200</v>
      </c>
    </row>
    <row r="244" spans="1:14" x14ac:dyDescent="0.35">
      <c r="A244" s="44">
        <v>37117</v>
      </c>
      <c r="B244" s="282">
        <v>91053</v>
      </c>
      <c r="C244" s="283">
        <v>652.70000000000005</v>
      </c>
      <c r="D244" s="282">
        <v>0.41820000000000002</v>
      </c>
      <c r="E244" s="282">
        <v>7.24</v>
      </c>
      <c r="F244" s="282">
        <v>7.44</v>
      </c>
      <c r="G244" s="282">
        <v>21.8</v>
      </c>
      <c r="H244" s="38" t="s">
        <v>112</v>
      </c>
      <c r="I244" s="282">
        <v>1.46</v>
      </c>
      <c r="J244" s="282">
        <v>73.8</v>
      </c>
      <c r="K244" s="257">
        <v>100</v>
      </c>
    </row>
    <row r="245" spans="1:14" x14ac:dyDescent="0.35">
      <c r="A245" s="44">
        <v>37124</v>
      </c>
      <c r="B245" s="282">
        <v>93553</v>
      </c>
      <c r="C245" s="283">
        <v>604.79999999999995</v>
      </c>
      <c r="D245" s="282">
        <v>0.3871</v>
      </c>
      <c r="E245" s="282">
        <v>7.17</v>
      </c>
      <c r="F245" s="282">
        <v>7.62</v>
      </c>
      <c r="G245" s="282">
        <v>21.03</v>
      </c>
      <c r="H245" s="38" t="s">
        <v>112</v>
      </c>
      <c r="I245" s="282">
        <v>0.7</v>
      </c>
      <c r="J245" s="282">
        <v>85.2</v>
      </c>
      <c r="K245" s="257">
        <v>1710</v>
      </c>
    </row>
    <row r="246" spans="1:14" x14ac:dyDescent="0.35">
      <c r="A246" s="44">
        <v>37131</v>
      </c>
      <c r="B246" s="282">
        <v>104945</v>
      </c>
      <c r="C246" s="283">
        <v>582.9</v>
      </c>
      <c r="D246" s="282">
        <v>0.373</v>
      </c>
      <c r="E246" s="282">
        <v>9.1999999999999993</v>
      </c>
      <c r="F246" s="282">
        <v>7.86</v>
      </c>
      <c r="G246" s="282">
        <v>23.61</v>
      </c>
      <c r="H246" s="38" t="s">
        <v>112</v>
      </c>
      <c r="I246" s="282">
        <v>0.54</v>
      </c>
      <c r="J246" s="282">
        <v>81.099999999999994</v>
      </c>
      <c r="K246" s="268">
        <v>520</v>
      </c>
      <c r="L246" s="257">
        <f>AVERAGE(K242:K246)</f>
        <v>588</v>
      </c>
      <c r="M246" s="46">
        <f>GEOMEAN(K242:K246)</f>
        <v>373.73404493678152</v>
      </c>
      <c r="N246" s="47" t="s">
        <v>408</v>
      </c>
    </row>
    <row r="247" spans="1:14" x14ac:dyDescent="0.35">
      <c r="A247" s="44">
        <v>37139</v>
      </c>
      <c r="B247" s="282">
        <v>104333</v>
      </c>
      <c r="C247" s="283">
        <v>545</v>
      </c>
      <c r="D247" s="282">
        <v>0.34899999999999998</v>
      </c>
      <c r="E247" s="282">
        <v>6.99</v>
      </c>
      <c r="F247" s="282">
        <v>7.86</v>
      </c>
      <c r="G247" s="282">
        <v>22.83</v>
      </c>
      <c r="H247" s="38" t="s">
        <v>112</v>
      </c>
      <c r="I247" s="282">
        <v>1.3</v>
      </c>
      <c r="J247" s="282">
        <v>0</v>
      </c>
      <c r="K247" s="257">
        <v>200</v>
      </c>
    </row>
    <row r="248" spans="1:14" x14ac:dyDescent="0.35">
      <c r="A248" s="44">
        <v>37145</v>
      </c>
      <c r="B248" s="282">
        <v>101010</v>
      </c>
      <c r="C248" s="283">
        <v>506.2</v>
      </c>
      <c r="D248" s="282">
        <v>0.32399999999999995</v>
      </c>
      <c r="E248" s="282">
        <v>8.67</v>
      </c>
      <c r="F248" s="282">
        <v>7.83</v>
      </c>
      <c r="G248" s="282">
        <v>21.9</v>
      </c>
      <c r="H248" s="38" t="s">
        <v>112</v>
      </c>
      <c r="I248" s="282">
        <v>0.22</v>
      </c>
      <c r="J248" s="282">
        <v>33.9</v>
      </c>
      <c r="K248" s="257">
        <v>1340</v>
      </c>
    </row>
    <row r="249" spans="1:14" x14ac:dyDescent="0.35">
      <c r="A249" s="44">
        <v>37152</v>
      </c>
      <c r="B249" s="282">
        <v>102815</v>
      </c>
      <c r="C249" s="283">
        <v>623</v>
      </c>
      <c r="D249" s="282">
        <v>0.39800000000000002</v>
      </c>
      <c r="E249" s="282">
        <v>7.23</v>
      </c>
      <c r="F249" s="282">
        <v>7.6</v>
      </c>
      <c r="G249" s="282">
        <v>18.989999999999998</v>
      </c>
      <c r="H249" s="38" t="s">
        <v>112</v>
      </c>
      <c r="I249" s="282">
        <v>1.2</v>
      </c>
      <c r="J249" s="282">
        <v>0</v>
      </c>
      <c r="K249" s="257">
        <v>720</v>
      </c>
    </row>
    <row r="250" spans="1:14" x14ac:dyDescent="0.35">
      <c r="A250" s="44">
        <v>37159</v>
      </c>
      <c r="B250" s="282">
        <v>93917</v>
      </c>
      <c r="C250" s="283">
        <v>487.9</v>
      </c>
      <c r="D250" s="282">
        <v>0.31230000000000002</v>
      </c>
      <c r="E250" s="282">
        <v>9.75</v>
      </c>
      <c r="F250" s="282">
        <v>7.9</v>
      </c>
      <c r="G250" s="282">
        <v>16.579999999999998</v>
      </c>
      <c r="H250" s="38" t="s">
        <v>112</v>
      </c>
      <c r="I250" s="282">
        <v>0.3</v>
      </c>
      <c r="J250" s="282">
        <v>54.6</v>
      </c>
      <c r="K250" s="257">
        <v>3680</v>
      </c>
    </row>
    <row r="251" spans="1:14" x14ac:dyDescent="0.35">
      <c r="A251" s="44">
        <v>37160</v>
      </c>
      <c r="B251" s="282">
        <v>95621</v>
      </c>
      <c r="C251" s="283">
        <v>7</v>
      </c>
      <c r="D251" s="282">
        <v>5.0000000000000001E-3</v>
      </c>
      <c r="E251" s="282">
        <v>10.79</v>
      </c>
      <c r="F251" s="282">
        <v>7.88</v>
      </c>
      <c r="G251" s="282">
        <v>14.87</v>
      </c>
      <c r="H251" s="38" t="s">
        <v>112</v>
      </c>
      <c r="I251" s="282">
        <v>0.81</v>
      </c>
      <c r="J251" s="282">
        <v>89.6</v>
      </c>
      <c r="K251" s="257">
        <v>970</v>
      </c>
      <c r="L251" s="257">
        <f>AVERAGE(K247:K251)</f>
        <v>1382</v>
      </c>
      <c r="M251" s="46">
        <f>GEOMEAN(K247:K251)</f>
        <v>928.1482895858428</v>
      </c>
      <c r="N251" s="47" t="s">
        <v>409</v>
      </c>
    </row>
    <row r="252" spans="1:14" x14ac:dyDescent="0.35">
      <c r="A252" s="44">
        <v>37166</v>
      </c>
      <c r="B252" s="29">
        <v>95636</v>
      </c>
      <c r="C252" s="285">
        <v>608.29999999999995</v>
      </c>
      <c r="D252" s="29">
        <v>0.38929999999999998</v>
      </c>
      <c r="E252" s="29">
        <v>8.9700000000000006</v>
      </c>
      <c r="F252" s="29">
        <v>7.62</v>
      </c>
      <c r="G252" s="29">
        <v>16.100000000000001</v>
      </c>
      <c r="H252" s="38" t="s">
        <v>112</v>
      </c>
      <c r="I252" s="29">
        <v>0.99</v>
      </c>
      <c r="J252" s="29">
        <v>40.799999999999997</v>
      </c>
      <c r="K252" s="257">
        <v>310</v>
      </c>
    </row>
    <row r="253" spans="1:14" x14ac:dyDescent="0.35">
      <c r="A253" s="44">
        <v>37173</v>
      </c>
      <c r="B253" s="29">
        <v>95525</v>
      </c>
      <c r="C253" s="285">
        <v>582.9</v>
      </c>
      <c r="D253" s="29">
        <v>0.37310000000000004</v>
      </c>
      <c r="E253" s="29">
        <v>8.94</v>
      </c>
      <c r="F253" s="29">
        <v>7.98</v>
      </c>
      <c r="G253" s="29">
        <v>14.13</v>
      </c>
      <c r="H253" s="38" t="s">
        <v>112</v>
      </c>
      <c r="I253" s="29">
        <v>1.26</v>
      </c>
      <c r="J253" s="29">
        <v>60.6</v>
      </c>
      <c r="K253" s="257">
        <v>2460</v>
      </c>
    </row>
    <row r="254" spans="1:14" x14ac:dyDescent="0.35">
      <c r="A254" s="44">
        <v>37180</v>
      </c>
      <c r="B254" s="29">
        <v>94050</v>
      </c>
      <c r="C254" s="285">
        <v>453.2</v>
      </c>
      <c r="D254" s="29">
        <v>0.29010000000000002</v>
      </c>
      <c r="E254" s="29">
        <v>12.43</v>
      </c>
      <c r="F254" s="29">
        <v>8.07</v>
      </c>
      <c r="G254" s="29">
        <v>14.23</v>
      </c>
      <c r="H254" s="38" t="s">
        <v>112</v>
      </c>
      <c r="I254" s="29">
        <v>0.52</v>
      </c>
      <c r="J254" s="29">
        <v>66.7</v>
      </c>
      <c r="K254" s="257">
        <v>7890</v>
      </c>
    </row>
    <row r="255" spans="1:14" x14ac:dyDescent="0.35">
      <c r="A255" s="44">
        <v>37187</v>
      </c>
      <c r="B255" s="29">
        <v>92205</v>
      </c>
      <c r="C255" s="285">
        <v>605.79999999999995</v>
      </c>
      <c r="D255" s="29">
        <v>0.38819999999999999</v>
      </c>
      <c r="E255" s="29">
        <v>9.4</v>
      </c>
      <c r="F255" s="29">
        <v>7.9</v>
      </c>
      <c r="G255" s="29">
        <v>14.2</v>
      </c>
      <c r="H255" s="38" t="s">
        <v>112</v>
      </c>
      <c r="I255" s="29">
        <v>0.19</v>
      </c>
      <c r="J255" s="29">
        <v>54.4</v>
      </c>
      <c r="K255" s="257">
        <v>10500</v>
      </c>
    </row>
    <row r="256" spans="1:14" x14ac:dyDescent="0.35">
      <c r="A256" s="44">
        <v>37194</v>
      </c>
      <c r="B256" s="29">
        <v>100137</v>
      </c>
      <c r="C256" s="285">
        <v>599.29999999999995</v>
      </c>
      <c r="D256" s="29">
        <v>0.3836</v>
      </c>
      <c r="E256" s="29">
        <v>10.64</v>
      </c>
      <c r="F256" s="29">
        <v>8</v>
      </c>
      <c r="G256" s="29">
        <v>10.62</v>
      </c>
      <c r="H256" s="38" t="s">
        <v>112</v>
      </c>
      <c r="I256" s="29">
        <v>0.09</v>
      </c>
      <c r="J256" s="29">
        <v>86.5</v>
      </c>
      <c r="K256" s="257">
        <v>100</v>
      </c>
      <c r="L256" s="257">
        <f>AVERAGE(K252:K256)</f>
        <v>4252</v>
      </c>
      <c r="M256" s="46">
        <f>GEOMEAN(K252:K256)</f>
        <v>1445.8146487891797</v>
      </c>
      <c r="N256" s="47" t="s">
        <v>410</v>
      </c>
    </row>
    <row r="257" spans="1:14" x14ac:dyDescent="0.35">
      <c r="A257" s="44">
        <v>37201</v>
      </c>
      <c r="B257" s="29">
        <v>94847</v>
      </c>
      <c r="C257" s="285">
        <v>609.79999999999995</v>
      </c>
      <c r="D257" s="29">
        <v>0.39030000000000004</v>
      </c>
      <c r="E257" s="29">
        <v>11.86</v>
      </c>
      <c r="F257" s="29">
        <v>7.96</v>
      </c>
      <c r="G257" s="29">
        <v>9.69</v>
      </c>
      <c r="H257" s="38" t="s">
        <v>112</v>
      </c>
      <c r="I257" s="29">
        <v>0.08</v>
      </c>
      <c r="J257" s="29">
        <v>83.4</v>
      </c>
      <c r="K257" s="257">
        <v>100</v>
      </c>
    </row>
    <row r="258" spans="1:14" x14ac:dyDescent="0.35">
      <c r="A258" s="44">
        <v>37208</v>
      </c>
      <c r="B258" s="29">
        <v>92402</v>
      </c>
      <c r="C258" s="285">
        <v>634.29999999999995</v>
      </c>
      <c r="D258" s="29">
        <v>0.40590000000000004</v>
      </c>
      <c r="E258" s="29">
        <v>11.04</v>
      </c>
      <c r="F258" s="29">
        <v>7.79</v>
      </c>
      <c r="G258" s="29">
        <v>8.6999999999999993</v>
      </c>
      <c r="H258" s="38" t="s">
        <v>112</v>
      </c>
      <c r="I258" s="29">
        <v>0.95</v>
      </c>
      <c r="J258" s="29">
        <v>89</v>
      </c>
      <c r="K258" s="257">
        <v>100</v>
      </c>
    </row>
    <row r="259" spans="1:14" x14ac:dyDescent="0.35">
      <c r="A259" s="44">
        <v>37215</v>
      </c>
      <c r="B259" s="29">
        <v>103231</v>
      </c>
      <c r="C259" s="285">
        <v>674.4</v>
      </c>
      <c r="D259" s="29">
        <v>0.43159999999999998</v>
      </c>
      <c r="E259" s="29">
        <v>10.62</v>
      </c>
      <c r="F259" s="29">
        <v>8.09</v>
      </c>
      <c r="G259" s="29">
        <v>8.65</v>
      </c>
      <c r="H259" s="38" t="s">
        <v>112</v>
      </c>
      <c r="I259" s="29">
        <v>0.26</v>
      </c>
      <c r="J259" s="29">
        <v>69.900000000000006</v>
      </c>
      <c r="K259" s="257">
        <v>100</v>
      </c>
    </row>
    <row r="260" spans="1:14" x14ac:dyDescent="0.35">
      <c r="A260" s="44">
        <v>37221</v>
      </c>
      <c r="B260" s="29">
        <v>95522</v>
      </c>
      <c r="C260" s="285">
        <v>646.20000000000005</v>
      </c>
      <c r="D260" s="29">
        <v>0.41349999999999998</v>
      </c>
      <c r="E260" s="29">
        <v>10.98</v>
      </c>
      <c r="F260" s="29">
        <v>8.09</v>
      </c>
      <c r="G260" s="29">
        <v>8.81</v>
      </c>
      <c r="H260" s="38" t="s">
        <v>112</v>
      </c>
      <c r="I260" s="29">
        <v>0.01</v>
      </c>
      <c r="J260" s="29">
        <v>96.7</v>
      </c>
      <c r="K260" s="257">
        <v>740</v>
      </c>
    </row>
    <row r="261" spans="1:14" x14ac:dyDescent="0.35">
      <c r="A261" s="44">
        <v>37223</v>
      </c>
      <c r="B261" s="29">
        <v>102923</v>
      </c>
      <c r="C261" s="285">
        <v>643.4</v>
      </c>
      <c r="D261" s="29">
        <v>0.4118</v>
      </c>
      <c r="E261" s="29">
        <v>10.09</v>
      </c>
      <c r="F261" s="29">
        <v>8.1</v>
      </c>
      <c r="G261" s="29">
        <v>8.93</v>
      </c>
      <c r="H261" s="38" t="s">
        <v>112</v>
      </c>
      <c r="I261" s="29">
        <v>7.0000000000000007E-2</v>
      </c>
      <c r="J261" s="29">
        <v>83.1</v>
      </c>
      <c r="K261" s="257">
        <v>100</v>
      </c>
      <c r="L261" s="257">
        <f>AVERAGE(K257:K261)</f>
        <v>228</v>
      </c>
      <c r="M261" s="46">
        <f>GEOMEAN(K257:K261)</f>
        <v>149.22663431747895</v>
      </c>
      <c r="N261" s="47" t="s">
        <v>411</v>
      </c>
    </row>
    <row r="262" spans="1:14" x14ac:dyDescent="0.35">
      <c r="A262" s="44">
        <v>37228</v>
      </c>
      <c r="B262" s="29">
        <v>102817</v>
      </c>
      <c r="C262" s="285">
        <v>263</v>
      </c>
      <c r="D262" s="29">
        <v>0.16799999999999998</v>
      </c>
      <c r="E262" s="29">
        <v>10.78</v>
      </c>
      <c r="F262" s="29">
        <v>8.26</v>
      </c>
      <c r="G262" s="29">
        <v>8.2100000000000009</v>
      </c>
      <c r="H262" s="38" t="s">
        <v>112</v>
      </c>
      <c r="I262" s="29">
        <v>0.27</v>
      </c>
      <c r="J262" s="29">
        <v>63.9</v>
      </c>
      <c r="K262" s="257">
        <v>300</v>
      </c>
    </row>
    <row r="263" spans="1:14" x14ac:dyDescent="0.35">
      <c r="A263" s="44">
        <v>37231</v>
      </c>
      <c r="B263" s="29">
        <v>92049</v>
      </c>
      <c r="C263" s="285">
        <v>646</v>
      </c>
      <c r="D263" s="29">
        <v>0.41349999999999998</v>
      </c>
      <c r="E263" s="29">
        <v>9.64</v>
      </c>
      <c r="F263" s="29">
        <v>8.1199999999999992</v>
      </c>
      <c r="G263" s="29">
        <v>9.8800000000000008</v>
      </c>
      <c r="H263" s="38" t="s">
        <v>112</v>
      </c>
      <c r="I263" s="29">
        <v>0.21</v>
      </c>
      <c r="J263" s="29">
        <v>72.8</v>
      </c>
      <c r="K263" s="257">
        <v>200</v>
      </c>
    </row>
    <row r="264" spans="1:14" x14ac:dyDescent="0.35">
      <c r="A264" s="44">
        <v>37236</v>
      </c>
      <c r="B264" s="39">
        <v>100242</v>
      </c>
      <c r="C264" s="286" t="e">
        <v>#VALUE!</v>
      </c>
      <c r="D264" s="39" t="e">
        <v>#VALUE!</v>
      </c>
      <c r="E264" s="39" t="s">
        <v>139</v>
      </c>
      <c r="F264" s="39" t="s">
        <v>139</v>
      </c>
      <c r="G264" s="39" t="s">
        <v>139</v>
      </c>
      <c r="H264" s="38" t="s">
        <v>112</v>
      </c>
      <c r="I264" s="39" t="s">
        <v>139</v>
      </c>
      <c r="J264" s="39">
        <v>32.700000000000003</v>
      </c>
      <c r="K264" s="257">
        <v>300</v>
      </c>
    </row>
    <row r="265" spans="1:14" x14ac:dyDescent="0.35">
      <c r="A265" s="44">
        <v>37242</v>
      </c>
      <c r="B265" s="29">
        <v>103633</v>
      </c>
      <c r="C265" s="285">
        <v>621.5</v>
      </c>
      <c r="D265" s="29">
        <v>0.3977</v>
      </c>
      <c r="E265" s="29">
        <v>12.05</v>
      </c>
      <c r="F265" s="39" t="s">
        <v>139</v>
      </c>
      <c r="G265" s="29">
        <v>8.41</v>
      </c>
      <c r="H265" s="38" t="s">
        <v>112</v>
      </c>
      <c r="I265" s="29">
        <v>0.74</v>
      </c>
      <c r="J265" s="29">
        <v>55.4</v>
      </c>
      <c r="K265" s="257">
        <v>14550</v>
      </c>
    </row>
    <row r="266" spans="1:14" x14ac:dyDescent="0.35">
      <c r="A266" s="44">
        <v>37244</v>
      </c>
      <c r="B266" s="29">
        <v>94024</v>
      </c>
      <c r="C266" s="261">
        <v>0</v>
      </c>
      <c r="D266" s="29">
        <v>0</v>
      </c>
      <c r="E266" s="29"/>
      <c r="F266" s="39" t="s">
        <v>556</v>
      </c>
      <c r="G266" s="29"/>
      <c r="H266" s="38"/>
      <c r="I266" s="29"/>
      <c r="J266" s="29"/>
      <c r="K266" s="257">
        <v>100</v>
      </c>
      <c r="L266" s="257">
        <f>AVERAGE(K262:K266)</f>
        <v>3090</v>
      </c>
      <c r="M266" s="46">
        <f>GEOMEAN(K262:K266)</f>
        <v>482.64420900457287</v>
      </c>
      <c r="N266" s="47" t="s">
        <v>412</v>
      </c>
    </row>
    <row r="267" spans="1:14" x14ac:dyDescent="0.35">
      <c r="A267" s="44">
        <v>37264</v>
      </c>
      <c r="B267" s="29">
        <v>95457</v>
      </c>
      <c r="C267" s="285">
        <v>668.9</v>
      </c>
      <c r="D267" s="29">
        <v>0.42810000000000004</v>
      </c>
      <c r="E267" s="29">
        <v>13.27</v>
      </c>
      <c r="F267" s="39" t="s">
        <v>139</v>
      </c>
      <c r="G267" s="29">
        <v>0.87</v>
      </c>
      <c r="H267" s="38" t="s">
        <v>112</v>
      </c>
      <c r="I267" s="29">
        <v>0.28000000000000003</v>
      </c>
      <c r="J267" s="29">
        <v>28.8</v>
      </c>
      <c r="K267" s="257">
        <v>100</v>
      </c>
    </row>
    <row r="268" spans="1:14" x14ac:dyDescent="0.35">
      <c r="A268" s="44">
        <v>37270</v>
      </c>
      <c r="B268" s="29">
        <v>102428</v>
      </c>
      <c r="C268" s="286" t="e">
        <v>#VALUE!</v>
      </c>
      <c r="D268" s="39" t="e">
        <v>#VALUE!</v>
      </c>
      <c r="E268" s="39" t="s">
        <v>139</v>
      </c>
      <c r="F268" s="39" t="s">
        <v>139</v>
      </c>
      <c r="G268" s="39" t="s">
        <v>139</v>
      </c>
      <c r="H268" s="38" t="s">
        <v>112</v>
      </c>
      <c r="I268" s="39" t="s">
        <v>139</v>
      </c>
      <c r="J268" s="29">
        <v>68.400000000000006</v>
      </c>
      <c r="K268" s="257">
        <v>100</v>
      </c>
    </row>
    <row r="269" spans="1:14" x14ac:dyDescent="0.35">
      <c r="A269" s="44">
        <v>37272</v>
      </c>
      <c r="B269" s="29">
        <v>90420</v>
      </c>
      <c r="C269" s="286" t="e">
        <v>#VALUE!</v>
      </c>
      <c r="D269" s="39" t="e">
        <v>#VALUE!</v>
      </c>
      <c r="E269" s="39" t="s">
        <v>139</v>
      </c>
      <c r="F269" s="39" t="s">
        <v>139</v>
      </c>
      <c r="G269" s="39" t="s">
        <v>139</v>
      </c>
      <c r="H269" s="38" t="s">
        <v>112</v>
      </c>
      <c r="I269" s="39" t="s">
        <v>139</v>
      </c>
      <c r="J269" s="39" t="s">
        <v>139</v>
      </c>
      <c r="K269" s="257">
        <v>100</v>
      </c>
    </row>
    <row r="270" spans="1:14" x14ac:dyDescent="0.35">
      <c r="A270" s="44">
        <v>37278</v>
      </c>
      <c r="B270" s="29">
        <v>95548</v>
      </c>
      <c r="C270" s="285">
        <v>599</v>
      </c>
      <c r="D270" s="29">
        <v>0.38300000000000001</v>
      </c>
      <c r="E270" s="29">
        <v>12.59</v>
      </c>
      <c r="F270" s="29">
        <v>8.08</v>
      </c>
      <c r="G270" s="29">
        <v>2.66</v>
      </c>
      <c r="H270" s="38" t="s">
        <v>112</v>
      </c>
      <c r="I270" s="29">
        <v>1.1000000000000001</v>
      </c>
      <c r="J270" s="29">
        <v>49.2</v>
      </c>
      <c r="K270" s="257">
        <v>100</v>
      </c>
    </row>
    <row r="271" spans="1:14" x14ac:dyDescent="0.35">
      <c r="A271" s="44">
        <v>37285</v>
      </c>
      <c r="B271" s="29">
        <v>100333</v>
      </c>
      <c r="C271" s="285">
        <v>760</v>
      </c>
      <c r="D271" s="29">
        <v>0.48699999999999999</v>
      </c>
      <c r="E271" s="29">
        <v>11.11</v>
      </c>
      <c r="F271" s="29">
        <v>8.01</v>
      </c>
      <c r="G271" s="29">
        <v>6.28</v>
      </c>
      <c r="H271" s="38" t="s">
        <v>112</v>
      </c>
      <c r="I271" s="29">
        <v>0.1</v>
      </c>
      <c r="J271" s="39" t="s">
        <v>139</v>
      </c>
      <c r="K271" s="40">
        <v>100</v>
      </c>
      <c r="L271" s="257">
        <f>AVERAGE(K267:K271)</f>
        <v>100</v>
      </c>
      <c r="M271" s="46">
        <f>GEOMEAN(K267:K271)</f>
        <v>100</v>
      </c>
      <c r="N271" s="47" t="s">
        <v>413</v>
      </c>
    </row>
    <row r="272" spans="1:14" x14ac:dyDescent="0.35">
      <c r="A272" s="44">
        <v>37294</v>
      </c>
      <c r="B272" s="29">
        <v>103800</v>
      </c>
      <c r="C272" s="286" t="e">
        <v>#VALUE!</v>
      </c>
      <c r="D272" s="39" t="e">
        <v>#VALUE!</v>
      </c>
      <c r="E272" s="39" t="s">
        <v>139</v>
      </c>
      <c r="F272" s="39" t="s">
        <v>139</v>
      </c>
      <c r="G272" s="39" t="s">
        <v>139</v>
      </c>
      <c r="H272" s="38" t="s">
        <v>112</v>
      </c>
      <c r="I272" s="39" t="s">
        <v>139</v>
      </c>
      <c r="J272" s="39" t="s">
        <v>139</v>
      </c>
      <c r="K272" s="257">
        <v>200</v>
      </c>
    </row>
    <row r="273" spans="1:14" x14ac:dyDescent="0.35">
      <c r="A273" s="44">
        <v>37301</v>
      </c>
      <c r="B273" s="29">
        <v>103000</v>
      </c>
      <c r="C273" s="286" t="e">
        <v>#VALUE!</v>
      </c>
      <c r="D273" s="39" t="e">
        <v>#VALUE!</v>
      </c>
      <c r="E273" s="39" t="s">
        <v>139</v>
      </c>
      <c r="F273" s="39" t="s">
        <v>139</v>
      </c>
      <c r="G273" s="39" t="s">
        <v>139</v>
      </c>
      <c r="H273" s="38" t="s">
        <v>112</v>
      </c>
      <c r="I273" s="39" t="s">
        <v>139</v>
      </c>
      <c r="J273" s="39" t="s">
        <v>139</v>
      </c>
      <c r="K273" s="29">
        <v>100</v>
      </c>
    </row>
    <row r="274" spans="1:14" x14ac:dyDescent="0.35">
      <c r="A274" s="44">
        <v>37307</v>
      </c>
      <c r="B274" s="29">
        <v>110824</v>
      </c>
      <c r="C274" s="285">
        <v>616.6</v>
      </c>
      <c r="D274" s="29">
        <v>0.39460000000000001</v>
      </c>
      <c r="E274" s="29">
        <v>13.92</v>
      </c>
      <c r="F274" s="29">
        <v>7.85</v>
      </c>
      <c r="G274" s="29">
        <v>6.14</v>
      </c>
      <c r="H274" s="38" t="s">
        <v>112</v>
      </c>
      <c r="I274" s="29">
        <v>0.01</v>
      </c>
      <c r="J274" s="29">
        <v>42.3</v>
      </c>
      <c r="K274" s="257">
        <v>15940</v>
      </c>
    </row>
    <row r="275" spans="1:14" x14ac:dyDescent="0.35">
      <c r="A275" s="44">
        <v>37308</v>
      </c>
      <c r="B275" s="29">
        <v>105315</v>
      </c>
      <c r="C275" s="285">
        <v>661.3</v>
      </c>
      <c r="D275" s="29">
        <v>2.2000000000000002E-2</v>
      </c>
      <c r="E275" s="29">
        <v>14.41</v>
      </c>
      <c r="F275" s="29">
        <v>8.1300000000000008</v>
      </c>
      <c r="G275" s="29">
        <v>5.39</v>
      </c>
      <c r="H275" s="38" t="s">
        <v>112</v>
      </c>
      <c r="I275" s="29">
        <v>0.19</v>
      </c>
      <c r="J275" s="29">
        <v>69.8</v>
      </c>
      <c r="K275" s="257">
        <v>200</v>
      </c>
    </row>
    <row r="276" spans="1:14" x14ac:dyDescent="0.35">
      <c r="A276" s="44">
        <v>37315</v>
      </c>
      <c r="B276" s="29">
        <v>112508</v>
      </c>
      <c r="C276" s="285">
        <v>726.9</v>
      </c>
      <c r="D276" s="29">
        <v>0.4652</v>
      </c>
      <c r="E276" s="29">
        <v>12.07</v>
      </c>
      <c r="F276" s="29">
        <v>7.88</v>
      </c>
      <c r="G276" s="40">
        <v>2.13</v>
      </c>
      <c r="H276" s="38" t="s">
        <v>112</v>
      </c>
      <c r="I276" s="29">
        <v>0.75</v>
      </c>
      <c r="J276" s="29">
        <v>74.8</v>
      </c>
      <c r="K276" s="257">
        <v>100</v>
      </c>
      <c r="L276" s="257">
        <f>AVERAGE(K272:K276)</f>
        <v>3308</v>
      </c>
      <c r="M276" s="46">
        <f>GEOMEAN(K272:K276)</f>
        <v>363.83934542372958</v>
      </c>
      <c r="N276" s="47" t="s">
        <v>414</v>
      </c>
    </row>
    <row r="277" spans="1:14" x14ac:dyDescent="0.35">
      <c r="A277" s="44">
        <v>37322</v>
      </c>
      <c r="B277" s="29">
        <v>110407</v>
      </c>
      <c r="C277" s="285">
        <v>754.4</v>
      </c>
      <c r="D277" s="29">
        <v>0.48280000000000001</v>
      </c>
      <c r="E277" s="29">
        <v>11.8</v>
      </c>
      <c r="F277" s="29">
        <v>7.83</v>
      </c>
      <c r="G277" s="29">
        <v>4.47</v>
      </c>
      <c r="H277" s="38" t="s">
        <v>112</v>
      </c>
      <c r="I277" s="29">
        <v>1.08</v>
      </c>
      <c r="J277" s="29">
        <v>81.099999999999994</v>
      </c>
      <c r="K277" s="257">
        <v>200</v>
      </c>
    </row>
    <row r="278" spans="1:14" x14ac:dyDescent="0.35">
      <c r="A278" s="44">
        <v>37326</v>
      </c>
      <c r="B278" s="29">
        <v>112110</v>
      </c>
      <c r="C278" s="285">
        <v>737.9</v>
      </c>
      <c r="D278" s="29">
        <v>0.4723</v>
      </c>
      <c r="E278" s="29">
        <v>12.2</v>
      </c>
      <c r="F278" s="29">
        <v>8.27</v>
      </c>
      <c r="G278" s="29">
        <v>3.94</v>
      </c>
      <c r="H278" s="38" t="s">
        <v>112</v>
      </c>
      <c r="I278" s="29">
        <v>1.1000000000000001</v>
      </c>
      <c r="J278" s="29">
        <v>50.5</v>
      </c>
      <c r="K278" s="257">
        <v>200</v>
      </c>
    </row>
    <row r="279" spans="1:14" x14ac:dyDescent="0.35">
      <c r="A279" s="44">
        <v>37329</v>
      </c>
      <c r="B279" s="29">
        <v>110927</v>
      </c>
      <c r="C279" s="285">
        <v>837.4</v>
      </c>
      <c r="D279" s="29">
        <v>0.53590000000000004</v>
      </c>
      <c r="E279" s="29">
        <v>11.36</v>
      </c>
      <c r="F279" s="29">
        <v>8.16</v>
      </c>
      <c r="G279" s="29">
        <v>6.14</v>
      </c>
      <c r="H279" s="38" t="s">
        <v>112</v>
      </c>
      <c r="I279" s="29">
        <v>3.71</v>
      </c>
      <c r="J279" s="29">
        <v>66.7</v>
      </c>
      <c r="K279" s="257">
        <v>100</v>
      </c>
    </row>
    <row r="280" spans="1:14" x14ac:dyDescent="0.35">
      <c r="A280" s="44">
        <v>37334</v>
      </c>
      <c r="B280" s="29">
        <v>103746</v>
      </c>
      <c r="C280" s="285">
        <v>878.4</v>
      </c>
      <c r="D280" s="29">
        <v>0.56220000000000003</v>
      </c>
      <c r="E280" s="29">
        <v>10.87</v>
      </c>
      <c r="F280" s="29">
        <v>8.11</v>
      </c>
      <c r="G280" s="29">
        <v>7.67</v>
      </c>
      <c r="H280" s="38" t="s">
        <v>112</v>
      </c>
      <c r="I280" s="29">
        <v>1.34</v>
      </c>
      <c r="J280" s="29">
        <v>62.4</v>
      </c>
      <c r="K280" s="257">
        <v>100</v>
      </c>
    </row>
    <row r="281" spans="1:14" x14ac:dyDescent="0.35">
      <c r="A281" s="44">
        <v>37336</v>
      </c>
      <c r="B281" s="29">
        <v>112828</v>
      </c>
      <c r="C281" s="285">
        <v>15</v>
      </c>
      <c r="D281" s="29">
        <v>8.9999999999999993E-3</v>
      </c>
      <c r="E281" s="29">
        <v>11.81</v>
      </c>
      <c r="F281" s="29">
        <v>8.15</v>
      </c>
      <c r="G281" s="29">
        <v>6.59</v>
      </c>
      <c r="H281" s="38" t="s">
        <v>112</v>
      </c>
      <c r="I281" s="29">
        <v>0.93</v>
      </c>
      <c r="J281" s="29">
        <v>58.3</v>
      </c>
      <c r="K281" s="257">
        <v>100</v>
      </c>
      <c r="L281" s="257">
        <f>AVERAGE(K277:K281)</f>
        <v>140</v>
      </c>
      <c r="M281" s="46">
        <f>GEOMEAN(K277:K281)</f>
        <v>131.95079107728944</v>
      </c>
      <c r="N281" s="47" t="s">
        <v>415</v>
      </c>
    </row>
    <row r="282" spans="1:14" x14ac:dyDescent="0.35">
      <c r="A282" s="44">
        <v>37349</v>
      </c>
      <c r="B282" s="29">
        <v>105203</v>
      </c>
      <c r="C282" s="285">
        <v>551.6</v>
      </c>
      <c r="D282" s="29">
        <v>0.35299999999999998</v>
      </c>
      <c r="E282" s="29">
        <v>11.71</v>
      </c>
      <c r="F282" s="29">
        <v>8.1300000000000008</v>
      </c>
      <c r="G282" s="29">
        <v>7.24</v>
      </c>
      <c r="H282" s="38" t="s">
        <v>112</v>
      </c>
      <c r="I282" s="29">
        <v>0.59</v>
      </c>
      <c r="J282" s="29">
        <v>65.7</v>
      </c>
      <c r="K282" s="257">
        <v>759</v>
      </c>
    </row>
    <row r="283" spans="1:14" x14ac:dyDescent="0.35">
      <c r="A283" s="44">
        <v>37355</v>
      </c>
      <c r="B283" s="29">
        <v>111102</v>
      </c>
      <c r="C283" s="285">
        <v>781</v>
      </c>
      <c r="D283" s="29">
        <v>0.5</v>
      </c>
      <c r="E283" s="29">
        <v>11.07</v>
      </c>
      <c r="F283" s="29">
        <v>8.0299999999999994</v>
      </c>
      <c r="G283" s="29">
        <v>9.7100000000000009</v>
      </c>
      <c r="H283" s="38" t="s">
        <v>112</v>
      </c>
      <c r="I283" s="29">
        <v>0.5</v>
      </c>
      <c r="J283" s="39">
        <v>0</v>
      </c>
      <c r="K283" s="257">
        <v>1259</v>
      </c>
    </row>
    <row r="284" spans="1:14" x14ac:dyDescent="0.35">
      <c r="A284" s="44">
        <v>37363</v>
      </c>
      <c r="B284" s="29">
        <v>112407</v>
      </c>
      <c r="C284" s="285">
        <v>788</v>
      </c>
      <c r="D284" s="29">
        <v>0.504</v>
      </c>
      <c r="E284" s="29">
        <v>10.47</v>
      </c>
      <c r="F284" s="29">
        <v>7.99</v>
      </c>
      <c r="G284" s="29">
        <v>16.96</v>
      </c>
      <c r="H284" s="38" t="s">
        <v>112</v>
      </c>
      <c r="I284" s="29">
        <v>0.7</v>
      </c>
      <c r="J284" s="39">
        <v>0</v>
      </c>
      <c r="K284" s="257">
        <v>118</v>
      </c>
    </row>
    <row r="285" spans="1:14" x14ac:dyDescent="0.35">
      <c r="A285" s="44">
        <v>37368</v>
      </c>
      <c r="B285" s="29">
        <v>105438</v>
      </c>
      <c r="C285" s="285">
        <v>771</v>
      </c>
      <c r="D285" s="29">
        <v>0.49299999999999999</v>
      </c>
      <c r="E285" s="29">
        <v>9.01</v>
      </c>
      <c r="F285" s="29">
        <v>7.85</v>
      </c>
      <c r="G285" s="29">
        <v>15.09</v>
      </c>
      <c r="H285" s="38" t="s">
        <v>112</v>
      </c>
      <c r="I285" s="29">
        <v>0.7</v>
      </c>
      <c r="J285" s="39">
        <v>0</v>
      </c>
      <c r="K285" s="257">
        <v>2014</v>
      </c>
    </row>
    <row r="286" spans="1:14" x14ac:dyDescent="0.35">
      <c r="A286" s="44">
        <v>37376</v>
      </c>
      <c r="B286" s="29">
        <v>102812</v>
      </c>
      <c r="C286" s="285">
        <v>86.1</v>
      </c>
      <c r="D286" s="29">
        <v>5.5100000000000003E-2</v>
      </c>
      <c r="E286" s="29">
        <v>10.119999999999999</v>
      </c>
      <c r="F286" s="29">
        <v>7.98</v>
      </c>
      <c r="G286" s="29">
        <v>13.43</v>
      </c>
      <c r="H286" s="38" t="s">
        <v>112</v>
      </c>
      <c r="I286" s="29">
        <v>0.53</v>
      </c>
      <c r="J286" s="29">
        <v>62.7</v>
      </c>
      <c r="K286" s="257">
        <v>246</v>
      </c>
      <c r="L286" s="257">
        <f>AVERAGE(K282:K286)</f>
        <v>879.2</v>
      </c>
      <c r="M286" s="46">
        <f>GEOMEAN(K282:K286)</f>
        <v>561.6022218690465</v>
      </c>
      <c r="N286" s="47" t="s">
        <v>416</v>
      </c>
    </row>
    <row r="287" spans="1:14" x14ac:dyDescent="0.35">
      <c r="A287" s="44"/>
      <c r="B287" s="29" t="s">
        <v>417</v>
      </c>
      <c r="C287" s="285">
        <v>0</v>
      </c>
      <c r="D287" s="29">
        <v>0</v>
      </c>
      <c r="E287" s="29"/>
      <c r="F287" s="29"/>
      <c r="G287" s="29"/>
      <c r="H287" s="38"/>
      <c r="I287" s="29"/>
      <c r="J287" s="29"/>
    </row>
    <row r="288" spans="1:14" x14ac:dyDescent="0.35">
      <c r="A288" s="44">
        <v>37564</v>
      </c>
      <c r="B288" s="29">
        <v>114319</v>
      </c>
      <c r="C288" s="285">
        <v>660.1</v>
      </c>
      <c r="D288" s="29">
        <v>0.42249999999999999</v>
      </c>
      <c r="E288" s="29">
        <v>10.25</v>
      </c>
      <c r="F288" s="29">
        <v>7.64</v>
      </c>
      <c r="G288" s="29">
        <v>7.85</v>
      </c>
      <c r="H288" s="38" t="s">
        <v>112</v>
      </c>
      <c r="I288" s="29">
        <v>0.2</v>
      </c>
      <c r="J288" s="39">
        <v>0</v>
      </c>
      <c r="K288" s="257">
        <v>616</v>
      </c>
    </row>
    <row r="289" spans="1:14" x14ac:dyDescent="0.35">
      <c r="A289" s="44">
        <v>37567</v>
      </c>
      <c r="B289" s="29">
        <v>112652</v>
      </c>
      <c r="C289" s="285">
        <v>598.4</v>
      </c>
      <c r="D289" s="29">
        <v>0.38300000000000001</v>
      </c>
      <c r="E289" s="29">
        <v>10.73</v>
      </c>
      <c r="F289" s="29">
        <v>7.64</v>
      </c>
      <c r="G289" s="29">
        <v>7.23</v>
      </c>
      <c r="H289" s="38" t="s">
        <v>112</v>
      </c>
      <c r="I289" s="29">
        <v>1.29</v>
      </c>
      <c r="J289" s="39">
        <v>0</v>
      </c>
      <c r="K289" s="257">
        <v>1354</v>
      </c>
    </row>
    <row r="290" spans="1:14" x14ac:dyDescent="0.35">
      <c r="A290" s="44">
        <v>37572</v>
      </c>
      <c r="B290" s="29">
        <v>105919</v>
      </c>
      <c r="C290" s="285">
        <v>0</v>
      </c>
      <c r="D290" s="29">
        <v>0.30820000000000003</v>
      </c>
      <c r="E290" s="29">
        <v>9.81</v>
      </c>
      <c r="F290" s="29">
        <v>7.75</v>
      </c>
      <c r="G290" s="29">
        <v>9.6300000000000008</v>
      </c>
      <c r="H290" s="38" t="s">
        <v>112</v>
      </c>
      <c r="I290" s="29">
        <v>0.23</v>
      </c>
      <c r="J290" s="39">
        <v>0</v>
      </c>
      <c r="K290" s="257">
        <v>6131</v>
      </c>
    </row>
    <row r="291" spans="1:14" x14ac:dyDescent="0.35">
      <c r="A291" s="44">
        <v>37574</v>
      </c>
      <c r="B291" s="29">
        <v>100146</v>
      </c>
      <c r="C291" s="285">
        <v>588.70000000000005</v>
      </c>
      <c r="D291" s="29">
        <v>0.37679999999999997</v>
      </c>
      <c r="E291" s="29">
        <v>10.050000000000001</v>
      </c>
      <c r="F291" s="29">
        <v>7.68</v>
      </c>
      <c r="G291" s="29">
        <v>8.86</v>
      </c>
      <c r="H291" s="38" t="s">
        <v>112</v>
      </c>
      <c r="I291" s="29">
        <v>0.23</v>
      </c>
      <c r="J291" s="39">
        <v>0</v>
      </c>
      <c r="K291" s="257">
        <v>1455</v>
      </c>
    </row>
    <row r="292" spans="1:14" x14ac:dyDescent="0.35">
      <c r="A292" s="44">
        <v>37581</v>
      </c>
      <c r="B292" s="29">
        <v>95557</v>
      </c>
      <c r="C292" s="285">
        <v>680.2</v>
      </c>
      <c r="D292" s="29">
        <v>0.43530000000000002</v>
      </c>
      <c r="E292" s="29">
        <v>9.68</v>
      </c>
      <c r="F292" s="29">
        <v>7.58</v>
      </c>
      <c r="G292" s="29">
        <v>7.88</v>
      </c>
      <c r="H292" s="38" t="s">
        <v>112</v>
      </c>
      <c r="I292" s="29">
        <v>0.51</v>
      </c>
      <c r="J292" s="39">
        <v>0</v>
      </c>
      <c r="K292" s="257">
        <v>345</v>
      </c>
      <c r="L292" s="257">
        <f>AVERAGE(K288:K292)</f>
        <v>1980.2</v>
      </c>
      <c r="M292" s="46">
        <f>GEOMEAN(K288:K292)</f>
        <v>1207.4872570231157</v>
      </c>
      <c r="N292" s="47" t="s">
        <v>418</v>
      </c>
    </row>
    <row r="293" spans="1:14" x14ac:dyDescent="0.35">
      <c r="A293" s="44">
        <v>37592</v>
      </c>
      <c r="B293" s="29">
        <v>112828</v>
      </c>
      <c r="C293" s="285">
        <v>510.6</v>
      </c>
      <c r="D293" s="29">
        <v>0.32679999999999998</v>
      </c>
      <c r="E293" s="29">
        <v>11.61</v>
      </c>
      <c r="F293" s="29">
        <v>7.6</v>
      </c>
      <c r="G293" s="29">
        <v>2.88</v>
      </c>
      <c r="H293" s="38" t="s">
        <v>112</v>
      </c>
      <c r="I293" s="29">
        <v>0.31</v>
      </c>
      <c r="J293" s="29">
        <v>70.8</v>
      </c>
      <c r="K293" s="257">
        <v>20</v>
      </c>
    </row>
    <row r="294" spans="1:14" x14ac:dyDescent="0.35">
      <c r="A294" s="44">
        <v>37594</v>
      </c>
      <c r="B294" s="29">
        <v>110830</v>
      </c>
      <c r="C294" s="285">
        <v>606</v>
      </c>
      <c r="D294" s="29">
        <v>0.38769999999999999</v>
      </c>
      <c r="E294" s="29">
        <v>12.64</v>
      </c>
      <c r="F294" s="29">
        <v>7.58</v>
      </c>
      <c r="G294" s="29">
        <v>1.61</v>
      </c>
      <c r="H294" s="38" t="s">
        <v>112</v>
      </c>
      <c r="I294" s="29">
        <v>1.43</v>
      </c>
      <c r="J294" s="39">
        <v>0</v>
      </c>
      <c r="K294" s="257">
        <v>313</v>
      </c>
    </row>
    <row r="295" spans="1:14" x14ac:dyDescent="0.35">
      <c r="A295" s="44">
        <v>37599</v>
      </c>
      <c r="B295" s="29">
        <v>111104</v>
      </c>
      <c r="C295" s="285">
        <v>667.2</v>
      </c>
      <c r="D295" s="29">
        <v>0.42700000000000005</v>
      </c>
      <c r="E295" s="29">
        <v>13.38</v>
      </c>
      <c r="F295" s="29">
        <v>7.52</v>
      </c>
      <c r="G295" s="29">
        <v>0.9</v>
      </c>
      <c r="H295" s="38" t="s">
        <v>112</v>
      </c>
      <c r="I295" s="29">
        <v>1.07</v>
      </c>
      <c r="J295" s="39">
        <v>0</v>
      </c>
      <c r="K295" s="257">
        <v>98</v>
      </c>
    </row>
    <row r="296" spans="1:14" x14ac:dyDescent="0.35">
      <c r="A296" s="44">
        <v>37606</v>
      </c>
      <c r="B296" s="29">
        <v>111637</v>
      </c>
      <c r="C296" s="285">
        <v>768.7</v>
      </c>
      <c r="D296" s="29">
        <v>0.49219999999999997</v>
      </c>
      <c r="E296" s="29">
        <v>12.85</v>
      </c>
      <c r="F296" s="48">
        <v>7.74</v>
      </c>
      <c r="G296" s="29">
        <v>3.15</v>
      </c>
      <c r="H296" s="38" t="s">
        <v>112</v>
      </c>
      <c r="I296" s="29">
        <v>1.96</v>
      </c>
      <c r="J296" s="39">
        <v>0</v>
      </c>
      <c r="K296" s="257">
        <v>481</v>
      </c>
    </row>
    <row r="297" spans="1:14" x14ac:dyDescent="0.35">
      <c r="A297" s="44">
        <v>37608</v>
      </c>
      <c r="B297" s="29">
        <v>113455</v>
      </c>
      <c r="C297" s="285">
        <v>675.7</v>
      </c>
      <c r="D297" s="29">
        <v>0.4325</v>
      </c>
      <c r="E297" s="29">
        <v>12.29</v>
      </c>
      <c r="F297" s="29">
        <v>7.75</v>
      </c>
      <c r="G297" s="29">
        <v>4.51</v>
      </c>
      <c r="H297" s="38" t="s">
        <v>112</v>
      </c>
      <c r="I297" s="29">
        <v>0.31</v>
      </c>
      <c r="J297" s="39">
        <v>0</v>
      </c>
      <c r="K297" s="257">
        <v>496</v>
      </c>
      <c r="L297" s="257">
        <f>AVERAGE(K293:K297)</f>
        <v>281.60000000000002</v>
      </c>
      <c r="M297" s="46">
        <f>GEOMEAN(K293:K297)</f>
        <v>171.03517342916851</v>
      </c>
      <c r="N297" s="47" t="s">
        <v>419</v>
      </c>
    </row>
    <row r="298" spans="1:14" x14ac:dyDescent="0.35">
      <c r="A298" s="44">
        <v>37627</v>
      </c>
      <c r="B298" s="29">
        <v>110854</v>
      </c>
      <c r="C298" s="285">
        <v>543.5</v>
      </c>
      <c r="D298" s="29">
        <v>0.3478</v>
      </c>
      <c r="E298" s="29">
        <v>13.61</v>
      </c>
      <c r="F298" s="29">
        <v>8.11</v>
      </c>
      <c r="G298" s="29">
        <v>1.99</v>
      </c>
      <c r="H298" s="38" t="s">
        <v>112</v>
      </c>
      <c r="I298" s="29">
        <v>7.0000000000000007E-2</v>
      </c>
      <c r="J298" s="39">
        <v>0</v>
      </c>
      <c r="K298" s="257">
        <v>187</v>
      </c>
    </row>
    <row r="299" spans="1:14" x14ac:dyDescent="0.35">
      <c r="A299" s="44">
        <v>37630</v>
      </c>
      <c r="B299" s="29">
        <v>112112</v>
      </c>
      <c r="C299" s="285">
        <v>622.79999999999995</v>
      </c>
      <c r="D299" s="29">
        <v>0.39879999999999999</v>
      </c>
      <c r="E299" s="29">
        <v>12.42</v>
      </c>
      <c r="F299" s="29">
        <v>8.07</v>
      </c>
      <c r="G299" s="29">
        <v>2.65</v>
      </c>
      <c r="H299" s="38" t="s">
        <v>112</v>
      </c>
      <c r="I299" s="29">
        <v>0.66</v>
      </c>
      <c r="J299" s="39">
        <v>0</v>
      </c>
      <c r="K299" s="257">
        <v>110</v>
      </c>
    </row>
    <row r="300" spans="1:14" x14ac:dyDescent="0.35">
      <c r="A300" s="44">
        <v>37634</v>
      </c>
      <c r="B300" s="29">
        <v>121152</v>
      </c>
      <c r="C300" s="285">
        <v>640.20000000000005</v>
      </c>
      <c r="D300" s="29">
        <v>0.40970000000000001</v>
      </c>
      <c r="E300" s="29">
        <v>12.88</v>
      </c>
      <c r="F300" s="29">
        <v>7.9</v>
      </c>
      <c r="G300" s="29">
        <v>0.42</v>
      </c>
      <c r="H300" s="38" t="s">
        <v>112</v>
      </c>
      <c r="I300" s="29">
        <v>0.02</v>
      </c>
      <c r="J300" s="39">
        <v>0</v>
      </c>
      <c r="K300" s="257">
        <v>108</v>
      </c>
    </row>
    <row r="301" spans="1:14" x14ac:dyDescent="0.35">
      <c r="A301" s="44">
        <v>37643</v>
      </c>
      <c r="B301" s="29">
        <v>111921</v>
      </c>
      <c r="C301" s="285">
        <v>562.5</v>
      </c>
      <c r="D301" s="29">
        <v>0.36</v>
      </c>
      <c r="E301" s="39" t="s">
        <v>557</v>
      </c>
      <c r="F301" s="29">
        <v>7.81</v>
      </c>
      <c r="G301" s="29">
        <v>7.0000000000000007E-2</v>
      </c>
      <c r="H301" s="38" t="s">
        <v>112</v>
      </c>
      <c r="I301" s="29">
        <v>2.0299999999999998</v>
      </c>
      <c r="J301" s="29">
        <v>53.3</v>
      </c>
      <c r="K301" s="257">
        <v>20</v>
      </c>
    </row>
    <row r="302" spans="1:14" x14ac:dyDescent="0.35">
      <c r="A302" s="44">
        <v>37648</v>
      </c>
      <c r="B302" s="29">
        <v>114046</v>
      </c>
      <c r="C302" s="285">
        <v>696.1</v>
      </c>
      <c r="D302" s="29">
        <v>0.44550000000000001</v>
      </c>
      <c r="E302" s="29">
        <v>12.16</v>
      </c>
      <c r="F302" s="29">
        <v>7.59</v>
      </c>
      <c r="G302" s="29">
        <v>-0.06</v>
      </c>
      <c r="H302" s="38" t="s">
        <v>112</v>
      </c>
      <c r="I302" s="29">
        <v>0.85</v>
      </c>
      <c r="J302" s="29">
        <v>50.1</v>
      </c>
      <c r="K302" s="257">
        <v>97</v>
      </c>
      <c r="L302" s="257">
        <f>AVERAGE(K298:K302)</f>
        <v>104.4</v>
      </c>
      <c r="M302" s="46">
        <f>GEOMEAN(K298:K302)</f>
        <v>84.50685812951123</v>
      </c>
      <c r="N302" s="47" t="s">
        <v>420</v>
      </c>
    </row>
    <row r="303" spans="1:14" x14ac:dyDescent="0.35">
      <c r="A303" s="44">
        <v>37655</v>
      </c>
      <c r="B303" s="29">
        <v>115049</v>
      </c>
      <c r="C303" s="285">
        <v>734.7</v>
      </c>
      <c r="D303" s="29">
        <v>0.47020000000000001</v>
      </c>
      <c r="E303" s="29">
        <v>11.69</v>
      </c>
      <c r="F303" s="29">
        <v>7.28</v>
      </c>
      <c r="G303" s="29">
        <v>2.59</v>
      </c>
      <c r="H303" s="38" t="s">
        <v>112</v>
      </c>
      <c r="I303" s="29">
        <v>0.55000000000000004</v>
      </c>
      <c r="J303" s="39">
        <v>0</v>
      </c>
      <c r="K303" s="257">
        <v>201</v>
      </c>
    </row>
    <row r="304" spans="1:14" x14ac:dyDescent="0.35">
      <c r="A304" s="44">
        <v>37662</v>
      </c>
      <c r="B304" s="29">
        <v>110556</v>
      </c>
      <c r="C304" s="285">
        <v>721.6</v>
      </c>
      <c r="D304" s="29">
        <v>0.46199999999999997</v>
      </c>
      <c r="E304" s="29">
        <v>12.21</v>
      </c>
      <c r="F304" s="29">
        <v>7.42</v>
      </c>
      <c r="G304" s="29">
        <v>1.87</v>
      </c>
      <c r="H304" s="29"/>
      <c r="I304" s="29">
        <v>0.69</v>
      </c>
      <c r="J304" s="39">
        <v>0</v>
      </c>
      <c r="K304" s="257">
        <v>20</v>
      </c>
    </row>
    <row r="305" spans="1:31" x14ac:dyDescent="0.35">
      <c r="A305" s="44">
        <v>37669</v>
      </c>
      <c r="B305" s="29"/>
      <c r="C305" s="285">
        <v>0</v>
      </c>
      <c r="D305" s="257">
        <v>0</v>
      </c>
      <c r="F305" s="29"/>
      <c r="G305" s="29" t="s">
        <v>421</v>
      </c>
    </row>
    <row r="306" spans="1:31" x14ac:dyDescent="0.35">
      <c r="A306" s="44">
        <v>37671</v>
      </c>
      <c r="B306" s="29">
        <v>105854</v>
      </c>
      <c r="C306" s="285">
        <v>713.5</v>
      </c>
      <c r="D306" s="29">
        <v>0.45660000000000001</v>
      </c>
      <c r="E306" s="29">
        <v>12.62</v>
      </c>
      <c r="F306" s="29">
        <v>7.9</v>
      </c>
      <c r="G306" s="29">
        <v>1.67</v>
      </c>
      <c r="H306" s="38" t="s">
        <v>112</v>
      </c>
      <c r="I306" s="29">
        <v>1.64</v>
      </c>
      <c r="J306" s="29">
        <v>83.5</v>
      </c>
      <c r="K306" s="257">
        <v>74</v>
      </c>
    </row>
    <row r="307" spans="1:31" x14ac:dyDescent="0.35">
      <c r="A307" s="44">
        <v>37676</v>
      </c>
      <c r="B307" s="29"/>
      <c r="C307" s="285">
        <v>0</v>
      </c>
      <c r="D307" s="257">
        <v>0</v>
      </c>
      <c r="F307" s="29"/>
      <c r="G307" s="29" t="s">
        <v>422</v>
      </c>
      <c r="L307" s="287">
        <f>AVERAGE(K303:K307)</f>
        <v>98.333333333333329</v>
      </c>
      <c r="M307" s="46">
        <f>GEOMEAN(K301:K304,K306)</f>
        <v>56.526474598829481</v>
      </c>
      <c r="N307" s="47" t="s">
        <v>423</v>
      </c>
    </row>
    <row r="308" spans="1:31" x14ac:dyDescent="0.35">
      <c r="A308" s="44">
        <v>37684</v>
      </c>
      <c r="B308" s="29">
        <v>101330</v>
      </c>
      <c r="C308" s="285">
        <v>775.6</v>
      </c>
      <c r="D308" s="29">
        <v>0.49639999999999995</v>
      </c>
      <c r="E308" s="29">
        <v>13.2</v>
      </c>
      <c r="F308" s="29">
        <v>7.77</v>
      </c>
      <c r="G308" s="29">
        <v>2.42</v>
      </c>
      <c r="H308" s="38" t="s">
        <v>112</v>
      </c>
      <c r="I308" s="29">
        <v>1.0900000000000001</v>
      </c>
      <c r="J308" s="39">
        <v>0</v>
      </c>
      <c r="K308" s="257">
        <v>86</v>
      </c>
    </row>
    <row r="309" spans="1:31" x14ac:dyDescent="0.35">
      <c r="A309" s="44">
        <v>37690</v>
      </c>
      <c r="B309" s="29">
        <v>102502</v>
      </c>
      <c r="C309" s="285">
        <v>607</v>
      </c>
      <c r="D309" s="29">
        <v>0.38850000000000001</v>
      </c>
      <c r="E309" s="29">
        <v>13.88</v>
      </c>
      <c r="F309" s="29">
        <v>7.46</v>
      </c>
      <c r="G309" s="29">
        <v>1.28</v>
      </c>
      <c r="H309" s="38" t="s">
        <v>112</v>
      </c>
      <c r="I309" s="29">
        <v>0.82</v>
      </c>
      <c r="J309" s="39">
        <v>0</v>
      </c>
      <c r="K309" s="257">
        <v>109</v>
      </c>
    </row>
    <row r="310" spans="1:31" x14ac:dyDescent="0.35">
      <c r="A310" s="44">
        <v>37692</v>
      </c>
      <c r="B310" s="39">
        <v>100926</v>
      </c>
      <c r="C310" s="286">
        <v>632.20000000000005</v>
      </c>
      <c r="D310" s="39">
        <v>0.40460000000000002</v>
      </c>
      <c r="E310" s="39">
        <v>12.94</v>
      </c>
      <c r="F310" s="39">
        <v>7.78</v>
      </c>
      <c r="G310" s="39">
        <v>2.78</v>
      </c>
      <c r="H310" s="38" t="s">
        <v>112</v>
      </c>
      <c r="I310" s="39">
        <v>0.35</v>
      </c>
      <c r="J310" s="39">
        <v>79.2</v>
      </c>
      <c r="K310" s="264">
        <v>148</v>
      </c>
      <c r="L310" s="264"/>
      <c r="M310" s="289"/>
      <c r="O310" s="264" t="s">
        <v>115</v>
      </c>
      <c r="P310" s="264">
        <v>68.400000000000006</v>
      </c>
      <c r="Q310" s="264" t="s">
        <v>115</v>
      </c>
      <c r="R310" s="264">
        <v>8</v>
      </c>
      <c r="S310" s="264" t="s">
        <v>115</v>
      </c>
      <c r="T310" s="264" t="s">
        <v>115</v>
      </c>
      <c r="U310" s="264" t="s">
        <v>115</v>
      </c>
      <c r="V310" s="264" t="s">
        <v>115</v>
      </c>
      <c r="W310" s="264">
        <v>8.9</v>
      </c>
      <c r="X310" s="264">
        <v>55</v>
      </c>
      <c r="Y310" s="264" t="s">
        <v>115</v>
      </c>
      <c r="Z310" s="264">
        <v>3.1</v>
      </c>
      <c r="AA310" s="264" t="s">
        <v>115</v>
      </c>
      <c r="AB310" s="264">
        <v>46</v>
      </c>
      <c r="AC310" s="264" t="s">
        <v>115</v>
      </c>
      <c r="AD310" s="264">
        <v>282</v>
      </c>
      <c r="AE310" s="264" t="s">
        <v>115</v>
      </c>
    </row>
    <row r="311" spans="1:31" x14ac:dyDescent="0.35">
      <c r="A311" s="44">
        <v>37704</v>
      </c>
      <c r="B311" s="29">
        <v>95307</v>
      </c>
      <c r="C311" s="285">
        <v>554.79999999999995</v>
      </c>
      <c r="D311" s="29">
        <v>0.35509999999999997</v>
      </c>
      <c r="E311" s="29">
        <v>13.7</v>
      </c>
      <c r="F311" s="29">
        <v>7.41</v>
      </c>
      <c r="G311" s="29">
        <v>7.72</v>
      </c>
      <c r="H311" s="38" t="s">
        <v>112</v>
      </c>
      <c r="I311" s="29">
        <v>0.61</v>
      </c>
      <c r="J311" s="29">
        <v>66.3</v>
      </c>
      <c r="K311" s="257">
        <v>63</v>
      </c>
    </row>
    <row r="312" spans="1:31" x14ac:dyDescent="0.35">
      <c r="A312" s="44">
        <v>37706</v>
      </c>
      <c r="B312" s="29">
        <v>105206</v>
      </c>
      <c r="C312" s="285">
        <v>553.20000000000005</v>
      </c>
      <c r="D312" s="29">
        <v>8.9999999999999993E-3</v>
      </c>
      <c r="E312" s="29">
        <v>12.25</v>
      </c>
      <c r="F312" s="29">
        <v>7.92</v>
      </c>
      <c r="G312" s="29">
        <v>9.61</v>
      </c>
      <c r="H312" s="38" t="s">
        <v>112</v>
      </c>
      <c r="I312" s="29">
        <v>0.2</v>
      </c>
      <c r="J312" s="29">
        <v>72.2</v>
      </c>
      <c r="K312" s="257">
        <v>432</v>
      </c>
      <c r="L312" s="257">
        <f>AVERAGE(K308:K312)</f>
        <v>167.6</v>
      </c>
      <c r="M312" s="46">
        <f>GEOMEAN(K308:K312)</f>
        <v>130.43741763383994</v>
      </c>
      <c r="N312" s="47" t="s">
        <v>424</v>
      </c>
    </row>
    <row r="313" spans="1:31" x14ac:dyDescent="0.35">
      <c r="A313" s="44">
        <v>37713</v>
      </c>
      <c r="B313" s="29">
        <v>100942</v>
      </c>
      <c r="C313" s="285">
        <v>576</v>
      </c>
      <c r="D313" s="29">
        <v>0.36859999999999998</v>
      </c>
      <c r="E313" s="29">
        <v>10.63</v>
      </c>
      <c r="F313" s="29">
        <v>7.58</v>
      </c>
      <c r="G313" s="29">
        <v>10.68</v>
      </c>
      <c r="H313" s="38" t="s">
        <v>112</v>
      </c>
      <c r="I313" s="29">
        <v>1.45</v>
      </c>
      <c r="J313" s="39">
        <v>0</v>
      </c>
      <c r="K313" s="257">
        <v>96</v>
      </c>
    </row>
    <row r="314" spans="1:31" x14ac:dyDescent="0.35">
      <c r="A314" s="44">
        <v>37721</v>
      </c>
      <c r="B314" s="29">
        <v>94705</v>
      </c>
      <c r="C314" s="285">
        <v>608.29999999999995</v>
      </c>
      <c r="D314" s="29">
        <v>0.38920000000000005</v>
      </c>
      <c r="E314" s="29">
        <v>11.63</v>
      </c>
      <c r="F314" s="29">
        <v>7.5</v>
      </c>
      <c r="G314" s="29">
        <v>7.67</v>
      </c>
      <c r="H314" s="38" t="s">
        <v>112</v>
      </c>
      <c r="I314" s="29">
        <v>0.45</v>
      </c>
      <c r="J314" s="39">
        <v>0</v>
      </c>
      <c r="K314" s="257">
        <v>74</v>
      </c>
    </row>
    <row r="315" spans="1:31" x14ac:dyDescent="0.35">
      <c r="A315" s="44">
        <v>37726</v>
      </c>
      <c r="B315" s="29">
        <v>92913</v>
      </c>
      <c r="C315" s="285">
        <v>598.5</v>
      </c>
      <c r="D315" s="29">
        <v>0.38300000000000001</v>
      </c>
      <c r="E315" s="29">
        <v>9.3000000000000007</v>
      </c>
      <c r="F315" s="29">
        <v>7.9</v>
      </c>
      <c r="G315" s="29">
        <v>14.25</v>
      </c>
      <c r="H315" s="38" t="s">
        <v>112</v>
      </c>
      <c r="I315" s="29">
        <v>0.68</v>
      </c>
      <c r="J315" s="29">
        <v>82.6</v>
      </c>
      <c r="K315" s="257">
        <v>63</v>
      </c>
    </row>
    <row r="316" spans="1:31" x14ac:dyDescent="0.35">
      <c r="A316" s="44">
        <v>37732</v>
      </c>
      <c r="B316" s="29">
        <v>94252</v>
      </c>
      <c r="C316" s="285">
        <v>1400</v>
      </c>
      <c r="D316" s="29">
        <v>0.89480000000000004</v>
      </c>
      <c r="E316" s="29">
        <v>9.1999999999999993</v>
      </c>
      <c r="F316" s="29">
        <v>7.98</v>
      </c>
      <c r="G316" s="29">
        <v>15.22</v>
      </c>
      <c r="H316" s="38" t="s">
        <v>112</v>
      </c>
      <c r="I316" s="29">
        <v>0.55000000000000004</v>
      </c>
      <c r="J316" s="29">
        <v>96.3</v>
      </c>
      <c r="K316" s="257">
        <v>620</v>
      </c>
    </row>
    <row r="317" spans="1:31" x14ac:dyDescent="0.35">
      <c r="A317" s="44">
        <v>37739</v>
      </c>
      <c r="B317" s="29">
        <v>94149</v>
      </c>
      <c r="C317" s="285">
        <v>612.79999999999995</v>
      </c>
      <c r="D317" s="29">
        <v>0.39219999999999999</v>
      </c>
      <c r="E317" s="29">
        <v>9.5399999999999991</v>
      </c>
      <c r="F317" s="29">
        <v>7.99</v>
      </c>
      <c r="G317" s="29">
        <v>15.12</v>
      </c>
      <c r="H317" s="38" t="s">
        <v>112</v>
      </c>
      <c r="I317" s="29">
        <v>0.47</v>
      </c>
      <c r="J317" s="29">
        <v>94</v>
      </c>
      <c r="K317" s="257">
        <v>314</v>
      </c>
      <c r="L317" s="287">
        <f>AVERAGE(K313:K317)</f>
        <v>233.4</v>
      </c>
      <c r="M317" s="46">
        <f>GEOMEAN(K313:K317)</f>
        <v>154.18174902337995</v>
      </c>
      <c r="N317" s="47" t="s">
        <v>425</v>
      </c>
    </row>
    <row r="318" spans="1:31" x14ac:dyDescent="0.35">
      <c r="A318" s="44">
        <v>37749</v>
      </c>
      <c r="B318" s="29">
        <v>92649</v>
      </c>
      <c r="C318" s="286" t="e">
        <v>#VALUE!</v>
      </c>
      <c r="D318" s="39" t="e">
        <v>#VALUE!</v>
      </c>
      <c r="E318" s="39" t="s">
        <v>119</v>
      </c>
      <c r="F318" s="39" t="s">
        <v>119</v>
      </c>
      <c r="G318" s="39" t="s">
        <v>119</v>
      </c>
      <c r="H318" s="38" t="s">
        <v>112</v>
      </c>
      <c r="I318" s="39" t="s">
        <v>119</v>
      </c>
      <c r="J318" s="29">
        <v>84.3</v>
      </c>
      <c r="K318" s="257">
        <v>537</v>
      </c>
    </row>
    <row r="319" spans="1:31" x14ac:dyDescent="0.35">
      <c r="A319" s="44">
        <v>37753</v>
      </c>
      <c r="B319" s="29">
        <v>103546</v>
      </c>
      <c r="C319" s="285">
        <v>501</v>
      </c>
      <c r="D319" s="29">
        <v>0.32</v>
      </c>
      <c r="E319" s="29">
        <v>8.49</v>
      </c>
      <c r="F319" s="29">
        <v>7.89</v>
      </c>
      <c r="G319" s="29">
        <v>16.7</v>
      </c>
      <c r="H319" s="38" t="s">
        <v>112</v>
      </c>
      <c r="I319" s="29">
        <v>1.5</v>
      </c>
      <c r="J319" s="39">
        <v>0</v>
      </c>
      <c r="K319" s="257">
        <v>4884</v>
      </c>
    </row>
    <row r="320" spans="1:31" x14ac:dyDescent="0.35">
      <c r="A320" s="44">
        <v>37756</v>
      </c>
      <c r="B320" s="29">
        <v>100114</v>
      </c>
      <c r="C320" s="285">
        <v>1156</v>
      </c>
      <c r="D320" s="29">
        <v>0.73969999999999991</v>
      </c>
      <c r="E320" s="39" t="s">
        <v>119</v>
      </c>
      <c r="F320" s="29">
        <v>8.14</v>
      </c>
      <c r="G320" s="39" t="s">
        <v>119</v>
      </c>
      <c r="H320" s="38" t="s">
        <v>112</v>
      </c>
      <c r="I320" s="29">
        <v>0.11</v>
      </c>
      <c r="J320" s="29">
        <v>81.599999999999994</v>
      </c>
      <c r="K320" s="257">
        <v>836</v>
      </c>
    </row>
    <row r="321" spans="1:31" x14ac:dyDescent="0.35">
      <c r="A321" s="44">
        <v>37762</v>
      </c>
      <c r="B321" s="29">
        <v>102500</v>
      </c>
      <c r="C321" s="285">
        <v>529</v>
      </c>
      <c r="D321" s="29">
        <v>0.33799999999999997</v>
      </c>
      <c r="E321" s="29">
        <v>9.5299999999999994</v>
      </c>
      <c r="F321" s="29">
        <v>7.95</v>
      </c>
      <c r="G321" s="29">
        <v>15.95</v>
      </c>
      <c r="H321" s="38" t="s">
        <v>112</v>
      </c>
      <c r="I321" s="29">
        <v>1.3</v>
      </c>
      <c r="J321" s="39">
        <v>0</v>
      </c>
      <c r="K321" s="257">
        <v>146</v>
      </c>
    </row>
    <row r="322" spans="1:31" x14ac:dyDescent="0.35">
      <c r="A322" s="44">
        <v>37770</v>
      </c>
      <c r="B322" s="29">
        <v>100318</v>
      </c>
      <c r="C322" s="285">
        <v>565</v>
      </c>
      <c r="D322" s="29">
        <v>0.36200000000000004</v>
      </c>
      <c r="E322" s="29">
        <v>8.2100000000000009</v>
      </c>
      <c r="F322" s="29">
        <v>7.88</v>
      </c>
      <c r="G322" s="29">
        <v>17.61</v>
      </c>
      <c r="H322" s="38" t="s">
        <v>112</v>
      </c>
      <c r="I322" s="29">
        <v>0.7</v>
      </c>
      <c r="J322" s="29">
        <v>7.9</v>
      </c>
      <c r="K322" s="257">
        <v>10462</v>
      </c>
      <c r="L322" s="287">
        <f>AVERAGE(K318:K322)</f>
        <v>3373</v>
      </c>
      <c r="M322" s="46">
        <f>GEOMEAN(K318:K322)</f>
        <v>1273.4583868681859</v>
      </c>
      <c r="N322" s="47" t="s">
        <v>426</v>
      </c>
    </row>
    <row r="323" spans="1:31" x14ac:dyDescent="0.35">
      <c r="A323" s="44">
        <v>37775</v>
      </c>
      <c r="B323" s="29">
        <v>102210</v>
      </c>
      <c r="C323" s="285">
        <v>569</v>
      </c>
      <c r="D323" s="29">
        <v>0.36399999999999999</v>
      </c>
      <c r="E323" s="29">
        <v>7.99</v>
      </c>
      <c r="F323" s="29">
        <v>7.82</v>
      </c>
      <c r="G323" s="29">
        <v>16.309999999999999</v>
      </c>
      <c r="H323" s="38" t="s">
        <v>112</v>
      </c>
      <c r="I323" s="29">
        <v>2</v>
      </c>
      <c r="J323" s="29">
        <v>7.9</v>
      </c>
      <c r="K323" s="257">
        <v>4106</v>
      </c>
      <c r="O323" s="264" t="s">
        <v>115</v>
      </c>
      <c r="P323" s="264">
        <v>67.5</v>
      </c>
      <c r="Q323" s="264" t="s">
        <v>115</v>
      </c>
      <c r="R323" s="264" t="s">
        <v>115</v>
      </c>
      <c r="S323" s="264" t="s">
        <v>115</v>
      </c>
      <c r="T323" s="264" t="s">
        <v>115</v>
      </c>
      <c r="U323" s="264" t="s">
        <v>115</v>
      </c>
      <c r="V323" s="264" t="s">
        <v>115</v>
      </c>
      <c r="W323" s="264" t="s">
        <v>115</v>
      </c>
      <c r="X323" s="264">
        <v>39</v>
      </c>
      <c r="Y323" s="264" t="s">
        <v>115</v>
      </c>
      <c r="Z323" s="264">
        <v>1.6</v>
      </c>
      <c r="AA323" s="264" t="s">
        <v>115</v>
      </c>
      <c r="AB323" s="264">
        <v>36</v>
      </c>
      <c r="AC323" s="264" t="s">
        <v>115</v>
      </c>
      <c r="AD323" s="264">
        <v>259</v>
      </c>
      <c r="AE323" s="264" t="s">
        <v>115</v>
      </c>
    </row>
    <row r="324" spans="1:31" x14ac:dyDescent="0.35">
      <c r="A324" s="44">
        <v>37784</v>
      </c>
      <c r="B324" s="29">
        <v>100154</v>
      </c>
      <c r="C324" s="285">
        <v>561</v>
      </c>
      <c r="D324" s="29">
        <v>0.35899999999999999</v>
      </c>
      <c r="E324" s="29">
        <v>7.59</v>
      </c>
      <c r="F324" s="29">
        <v>7.9</v>
      </c>
      <c r="G324" s="29">
        <v>20.14</v>
      </c>
      <c r="H324" s="38" t="s">
        <v>112</v>
      </c>
      <c r="I324" s="29">
        <v>0.8</v>
      </c>
      <c r="J324" s="29">
        <v>7.9</v>
      </c>
      <c r="K324" s="257">
        <v>24192</v>
      </c>
    </row>
    <row r="325" spans="1:31" x14ac:dyDescent="0.35">
      <c r="A325" s="44">
        <v>37788</v>
      </c>
      <c r="B325" s="29">
        <v>104418</v>
      </c>
      <c r="C325" s="285">
        <v>534.5</v>
      </c>
      <c r="D325" s="29">
        <v>0.34209999999999996</v>
      </c>
      <c r="E325" s="29">
        <v>8.4700000000000006</v>
      </c>
      <c r="F325" s="29">
        <v>7.81</v>
      </c>
      <c r="G325" s="29">
        <v>21.86</v>
      </c>
      <c r="H325" s="38" t="s">
        <v>112</v>
      </c>
      <c r="I325" s="29">
        <v>1.51</v>
      </c>
      <c r="J325" s="39">
        <v>0</v>
      </c>
      <c r="K325" s="257">
        <v>441</v>
      </c>
    </row>
    <row r="326" spans="1:31" x14ac:dyDescent="0.35">
      <c r="A326" s="44">
        <v>37791</v>
      </c>
      <c r="B326" s="29">
        <v>94525</v>
      </c>
      <c r="C326" s="285">
        <v>592.79999999999995</v>
      </c>
      <c r="D326" s="29">
        <v>0.37929999999999997</v>
      </c>
      <c r="E326" s="29">
        <v>7.1</v>
      </c>
      <c r="F326" s="29">
        <v>7.63</v>
      </c>
      <c r="G326" s="29">
        <v>23.02</v>
      </c>
      <c r="H326" s="38" t="s">
        <v>112</v>
      </c>
      <c r="I326" s="29">
        <v>1.79</v>
      </c>
      <c r="J326" s="39">
        <v>0</v>
      </c>
      <c r="K326" s="257">
        <v>228</v>
      </c>
    </row>
    <row r="327" spans="1:31" x14ac:dyDescent="0.35">
      <c r="A327" s="44">
        <v>37798</v>
      </c>
      <c r="B327" s="29">
        <v>100803</v>
      </c>
      <c r="C327" s="286" t="e">
        <v>#VALUE!</v>
      </c>
      <c r="D327" s="39" t="e">
        <v>#VALUE!</v>
      </c>
      <c r="E327" s="29">
        <v>6.81</v>
      </c>
      <c r="F327" s="29">
        <v>7.55</v>
      </c>
      <c r="G327" s="29">
        <v>23.95</v>
      </c>
      <c r="H327" s="38" t="s">
        <v>112</v>
      </c>
      <c r="I327" s="29">
        <v>0.91</v>
      </c>
      <c r="J327" s="29">
        <v>0</v>
      </c>
      <c r="K327" s="257">
        <v>345</v>
      </c>
      <c r="L327" s="257">
        <f>AVERAGE(K323:K327)</f>
        <v>5862.4</v>
      </c>
      <c r="M327" s="46">
        <f>GEOMEAN(K323:K327)</f>
        <v>1280.7272499565638</v>
      </c>
      <c r="N327" s="47" t="s">
        <v>427</v>
      </c>
    </row>
    <row r="328" spans="1:31" x14ac:dyDescent="0.35">
      <c r="A328" s="44">
        <v>37804</v>
      </c>
      <c r="B328" s="29">
        <v>92555</v>
      </c>
      <c r="C328" s="285">
        <v>669</v>
      </c>
      <c r="D328" s="29">
        <v>0.42819999999999997</v>
      </c>
      <c r="E328" s="29">
        <v>4.6500000000000004</v>
      </c>
      <c r="F328" s="29">
        <v>7.17</v>
      </c>
      <c r="G328" s="29">
        <v>22.8</v>
      </c>
      <c r="H328" s="38" t="s">
        <v>112</v>
      </c>
      <c r="I328" s="29">
        <v>0.13</v>
      </c>
      <c r="J328" s="29">
        <v>0</v>
      </c>
      <c r="K328" s="29">
        <v>24192</v>
      </c>
    </row>
    <row r="329" spans="1:31" x14ac:dyDescent="0.35">
      <c r="A329" s="44">
        <v>37810</v>
      </c>
      <c r="B329" s="29">
        <v>92527</v>
      </c>
      <c r="C329" s="285">
        <v>382.6</v>
      </c>
      <c r="D329" s="29">
        <v>0.24490000000000001</v>
      </c>
      <c r="E329" s="29">
        <v>7.98</v>
      </c>
      <c r="F329" s="29">
        <v>7.51</v>
      </c>
      <c r="G329" s="29">
        <v>25.06</v>
      </c>
      <c r="H329" s="38" t="s">
        <v>112</v>
      </c>
      <c r="I329" s="29">
        <v>0.12</v>
      </c>
      <c r="J329" s="29">
        <v>0</v>
      </c>
      <c r="K329" s="257">
        <v>583</v>
      </c>
    </row>
    <row r="330" spans="1:31" x14ac:dyDescent="0.35">
      <c r="A330" s="44">
        <v>37818</v>
      </c>
      <c r="B330" s="29">
        <v>93133</v>
      </c>
      <c r="C330" s="285">
        <v>362.5</v>
      </c>
      <c r="D330" s="29">
        <v>0.23199999999999998</v>
      </c>
      <c r="E330" s="29">
        <v>8.15</v>
      </c>
      <c r="F330" s="29">
        <v>7.64</v>
      </c>
      <c r="G330" s="29">
        <v>22.76</v>
      </c>
      <c r="H330" s="38" t="s">
        <v>112</v>
      </c>
      <c r="I330" s="29">
        <v>0.05</v>
      </c>
      <c r="J330" s="29">
        <v>0</v>
      </c>
      <c r="K330" s="257">
        <v>1145</v>
      </c>
    </row>
    <row r="331" spans="1:31" x14ac:dyDescent="0.35">
      <c r="A331" s="44">
        <v>37824</v>
      </c>
      <c r="B331" s="29">
        <v>101032</v>
      </c>
      <c r="C331" s="285">
        <v>460</v>
      </c>
      <c r="D331" s="29">
        <v>0.29399999999999998</v>
      </c>
      <c r="E331" s="29">
        <v>7.81</v>
      </c>
      <c r="F331" s="29">
        <v>7.92</v>
      </c>
      <c r="G331" s="29">
        <v>23.13</v>
      </c>
      <c r="H331" s="38" t="s">
        <v>112</v>
      </c>
      <c r="I331" s="29">
        <v>4.7</v>
      </c>
      <c r="J331" s="29">
        <v>7.9</v>
      </c>
      <c r="K331" s="257">
        <v>1076</v>
      </c>
    </row>
    <row r="332" spans="1:31" x14ac:dyDescent="0.35">
      <c r="A332" s="44">
        <v>37830</v>
      </c>
      <c r="B332" s="29">
        <v>104312</v>
      </c>
      <c r="C332" s="285">
        <v>506</v>
      </c>
      <c r="D332" s="29">
        <v>0.32399999999999995</v>
      </c>
      <c r="E332" s="29">
        <v>6.74</v>
      </c>
      <c r="F332" s="29">
        <v>7.91</v>
      </c>
      <c r="G332" s="29">
        <v>23.48</v>
      </c>
      <c r="H332" s="38" t="s">
        <v>112</v>
      </c>
      <c r="I332" s="29">
        <v>0.8</v>
      </c>
      <c r="J332" s="29">
        <v>7.7</v>
      </c>
      <c r="K332" s="257">
        <v>5172</v>
      </c>
      <c r="L332" s="257">
        <f>AVERAGE(K328:K332)</f>
        <v>6433.6</v>
      </c>
      <c r="M332" s="46">
        <f>GEOMEAN(K328:K332)</f>
        <v>2458.8006573687744</v>
      </c>
      <c r="N332" s="47" t="s">
        <v>428</v>
      </c>
    </row>
    <row r="333" spans="1:31" x14ac:dyDescent="0.35">
      <c r="A333" s="44">
        <v>37838</v>
      </c>
      <c r="B333" s="29">
        <v>93609</v>
      </c>
      <c r="C333" s="285">
        <v>451.4</v>
      </c>
      <c r="D333" s="29">
        <v>0.28889999999999999</v>
      </c>
      <c r="E333" s="29">
        <v>6.85</v>
      </c>
      <c r="F333" s="29">
        <v>7.96</v>
      </c>
      <c r="G333" s="29">
        <v>22.89</v>
      </c>
      <c r="H333" s="38" t="s">
        <v>112</v>
      </c>
      <c r="I333" s="29">
        <v>1.1100000000000001</v>
      </c>
      <c r="J333" s="29">
        <v>76.900000000000006</v>
      </c>
      <c r="K333" s="257">
        <v>2359</v>
      </c>
    </row>
    <row r="334" spans="1:31" x14ac:dyDescent="0.35">
      <c r="A334" s="44">
        <v>37844</v>
      </c>
      <c r="B334" s="29">
        <v>102837</v>
      </c>
      <c r="C334" s="285">
        <v>480.1</v>
      </c>
      <c r="D334" s="29">
        <v>0.30730000000000002</v>
      </c>
      <c r="E334" s="29">
        <v>8.26</v>
      </c>
      <c r="F334" s="29">
        <v>7.62</v>
      </c>
      <c r="G334" s="29">
        <v>23.74</v>
      </c>
      <c r="H334" s="38" t="s">
        <v>112</v>
      </c>
      <c r="I334" s="29">
        <v>0.55000000000000004</v>
      </c>
      <c r="J334" s="29">
        <v>0</v>
      </c>
      <c r="K334" s="257">
        <v>583</v>
      </c>
    </row>
    <row r="335" spans="1:31" x14ac:dyDescent="0.35">
      <c r="A335" s="44">
        <v>37852</v>
      </c>
      <c r="B335" s="29">
        <v>91111</v>
      </c>
      <c r="C335" s="285">
        <v>2</v>
      </c>
      <c r="D335" s="29">
        <v>1E-3</v>
      </c>
      <c r="E335" s="29">
        <v>6.69</v>
      </c>
      <c r="F335" s="29">
        <v>7.75</v>
      </c>
      <c r="G335" s="29">
        <v>22.71</v>
      </c>
      <c r="H335" s="38" t="s">
        <v>112</v>
      </c>
      <c r="I335" s="29">
        <v>0.09</v>
      </c>
      <c r="J335" s="29">
        <v>0</v>
      </c>
      <c r="K335" s="257">
        <v>419</v>
      </c>
    </row>
    <row r="336" spans="1:31" x14ac:dyDescent="0.35">
      <c r="A336" s="44">
        <v>37854</v>
      </c>
      <c r="B336" s="29">
        <v>95901</v>
      </c>
      <c r="C336" s="285">
        <v>616</v>
      </c>
      <c r="D336" s="29">
        <v>0.39500000000000002</v>
      </c>
      <c r="E336" s="29">
        <v>7.11</v>
      </c>
      <c r="F336" s="29">
        <v>7.72</v>
      </c>
      <c r="G336" s="29">
        <v>23.18</v>
      </c>
      <c r="H336" s="38" t="s">
        <v>112</v>
      </c>
      <c r="I336" s="29">
        <v>0.7</v>
      </c>
      <c r="J336" s="29">
        <v>7.8</v>
      </c>
      <c r="K336" s="257">
        <v>134</v>
      </c>
    </row>
    <row r="337" spans="1:31" x14ac:dyDescent="0.35">
      <c r="A337" s="44">
        <v>37861</v>
      </c>
      <c r="B337" s="29">
        <v>100050</v>
      </c>
      <c r="C337" s="285">
        <v>501.4</v>
      </c>
      <c r="D337" s="29">
        <v>0.32090000000000002</v>
      </c>
      <c r="E337" s="29">
        <v>5.93</v>
      </c>
      <c r="F337" s="29">
        <v>7.35</v>
      </c>
      <c r="G337" s="29">
        <v>24.28</v>
      </c>
      <c r="H337" s="38" t="s">
        <v>112</v>
      </c>
      <c r="I337" s="29">
        <v>0.83</v>
      </c>
      <c r="J337" s="29">
        <v>97.5</v>
      </c>
      <c r="K337" s="257">
        <v>9208</v>
      </c>
      <c r="L337" s="257">
        <f>AVERAGE(K333:K337)</f>
        <v>2540.6</v>
      </c>
      <c r="M337" s="46">
        <f>GEOMEAN(K333:K337)</f>
        <v>934.06290606351911</v>
      </c>
      <c r="N337" s="47" t="s">
        <v>429</v>
      </c>
    </row>
    <row r="338" spans="1:31" x14ac:dyDescent="0.35">
      <c r="A338" s="44">
        <v>37868</v>
      </c>
      <c r="B338" s="29">
        <v>101139</v>
      </c>
      <c r="C338" s="286" t="e">
        <v>#VALUE!</v>
      </c>
      <c r="D338" s="39" t="e">
        <v>#VALUE!</v>
      </c>
      <c r="E338" s="39" t="s">
        <v>119</v>
      </c>
      <c r="F338" s="29">
        <v>7.36</v>
      </c>
      <c r="G338" s="29">
        <v>21.09</v>
      </c>
      <c r="H338" s="38" t="s">
        <v>112</v>
      </c>
      <c r="I338" s="39" t="s">
        <v>119</v>
      </c>
      <c r="J338" s="29">
        <v>0</v>
      </c>
      <c r="K338" s="257">
        <v>7270</v>
      </c>
      <c r="O338" s="264" t="s">
        <v>115</v>
      </c>
      <c r="P338" s="264">
        <v>65.3</v>
      </c>
      <c r="Q338" s="264" t="s">
        <v>115</v>
      </c>
      <c r="R338" s="264" t="s">
        <v>115</v>
      </c>
      <c r="S338" s="264" t="s">
        <v>115</v>
      </c>
      <c r="T338" s="264" t="s">
        <v>115</v>
      </c>
      <c r="U338" s="264" t="s">
        <v>115</v>
      </c>
      <c r="V338" s="264" t="s">
        <v>115</v>
      </c>
      <c r="W338" s="264">
        <v>7.6</v>
      </c>
      <c r="X338" s="264">
        <v>13</v>
      </c>
      <c r="Y338" s="264" t="s">
        <v>115</v>
      </c>
      <c r="Z338" s="264">
        <v>0.47</v>
      </c>
      <c r="AA338" s="264" t="s">
        <v>115</v>
      </c>
      <c r="AB338" s="264">
        <v>14</v>
      </c>
      <c r="AC338" s="264" t="s">
        <v>115</v>
      </c>
      <c r="AD338" s="264">
        <v>150</v>
      </c>
      <c r="AE338" s="264" t="s">
        <v>115</v>
      </c>
    </row>
    <row r="339" spans="1:31" x14ac:dyDescent="0.35">
      <c r="A339" s="44">
        <v>37872</v>
      </c>
      <c r="B339" s="29">
        <v>102732</v>
      </c>
      <c r="C339" s="285">
        <v>339.5</v>
      </c>
      <c r="D339" s="29">
        <v>0.21729999999999999</v>
      </c>
      <c r="E339" s="29">
        <v>8.5500000000000007</v>
      </c>
      <c r="F339" s="29">
        <v>7.89</v>
      </c>
      <c r="G339" s="29">
        <v>21.55</v>
      </c>
      <c r="H339" s="38" t="s">
        <v>112</v>
      </c>
      <c r="I339" s="29">
        <v>0.15</v>
      </c>
      <c r="J339" s="29">
        <v>91</v>
      </c>
      <c r="K339" s="257">
        <v>1935</v>
      </c>
    </row>
    <row r="340" spans="1:31" x14ac:dyDescent="0.35">
      <c r="A340" s="44">
        <v>37880</v>
      </c>
      <c r="B340" s="29">
        <v>94129</v>
      </c>
      <c r="C340" s="285">
        <v>437.5</v>
      </c>
      <c r="D340" s="29">
        <v>0.28000000000000003</v>
      </c>
      <c r="E340" s="29">
        <v>8.1300000000000008</v>
      </c>
      <c r="F340" s="29">
        <v>7.32</v>
      </c>
      <c r="G340" s="29">
        <v>19.66</v>
      </c>
      <c r="H340" s="38" t="s">
        <v>112</v>
      </c>
      <c r="I340" s="29">
        <v>0.52</v>
      </c>
      <c r="J340" s="29">
        <v>0</v>
      </c>
      <c r="K340" s="257">
        <v>74</v>
      </c>
    </row>
    <row r="341" spans="1:31" x14ac:dyDescent="0.35">
      <c r="A341" s="44">
        <v>37889</v>
      </c>
      <c r="B341" s="29">
        <v>100057</v>
      </c>
      <c r="C341" s="285">
        <v>437</v>
      </c>
      <c r="D341" s="29">
        <v>0.28000000000000003</v>
      </c>
      <c r="E341" s="29">
        <v>9.4700000000000006</v>
      </c>
      <c r="F341" s="29">
        <v>7.94</v>
      </c>
      <c r="G341" s="29">
        <v>18.8</v>
      </c>
      <c r="H341" s="38" t="s">
        <v>112</v>
      </c>
      <c r="I341" s="29">
        <v>0.4</v>
      </c>
      <c r="J341" s="29">
        <v>7.9</v>
      </c>
      <c r="K341" s="257">
        <v>10462</v>
      </c>
    </row>
    <row r="342" spans="1:31" x14ac:dyDescent="0.35">
      <c r="A342" s="44">
        <v>37894</v>
      </c>
      <c r="B342" s="29">
        <v>93631</v>
      </c>
      <c r="C342" s="285">
        <v>427.9</v>
      </c>
      <c r="D342" s="29">
        <v>0.27390000000000003</v>
      </c>
      <c r="E342" s="29">
        <v>12.25</v>
      </c>
      <c r="F342" s="29">
        <v>8.06</v>
      </c>
      <c r="G342" s="29">
        <v>15.9</v>
      </c>
      <c r="H342" s="38" t="s">
        <v>112</v>
      </c>
      <c r="I342" s="29">
        <v>0.42</v>
      </c>
      <c r="J342" s="29">
        <v>43.3</v>
      </c>
      <c r="K342" s="257">
        <v>161</v>
      </c>
      <c r="L342" s="257">
        <f>AVERAGE(K338:K342)</f>
        <v>3980.4</v>
      </c>
      <c r="M342" s="46">
        <f>GEOMEAN(K338:K342)</f>
        <v>1118.864612894977</v>
      </c>
      <c r="N342" s="47" t="s">
        <v>430</v>
      </c>
    </row>
    <row r="343" spans="1:31" x14ac:dyDescent="0.35">
      <c r="A343" s="44">
        <v>37896</v>
      </c>
      <c r="B343" s="29">
        <v>101410</v>
      </c>
      <c r="C343" s="285">
        <v>489.5</v>
      </c>
      <c r="D343" s="29">
        <v>0.31329999999999997</v>
      </c>
      <c r="E343" s="29">
        <v>9.3800000000000008</v>
      </c>
      <c r="F343" s="29">
        <v>8.02</v>
      </c>
      <c r="G343" s="29">
        <v>14.08</v>
      </c>
      <c r="H343" s="38" t="s">
        <v>112</v>
      </c>
      <c r="I343" s="29">
        <v>0.69</v>
      </c>
      <c r="J343" s="29">
        <v>0</v>
      </c>
      <c r="K343" s="257">
        <v>134</v>
      </c>
    </row>
    <row r="344" spans="1:31" x14ac:dyDescent="0.35">
      <c r="A344" s="44">
        <v>37901</v>
      </c>
      <c r="B344" s="29">
        <v>93837</v>
      </c>
      <c r="C344" s="285">
        <v>521.5</v>
      </c>
      <c r="D344" s="29">
        <v>0.33379999999999999</v>
      </c>
      <c r="E344" s="29">
        <v>9.84</v>
      </c>
      <c r="F344" s="29">
        <v>7.32</v>
      </c>
      <c r="G344" s="29">
        <v>14.22</v>
      </c>
      <c r="H344" s="38" t="s">
        <v>112</v>
      </c>
      <c r="I344" s="29">
        <v>0.01</v>
      </c>
      <c r="J344" s="29">
        <v>0</v>
      </c>
      <c r="K344" s="257">
        <v>128</v>
      </c>
    </row>
    <row r="345" spans="1:31" x14ac:dyDescent="0.35">
      <c r="A345" s="44">
        <v>37907</v>
      </c>
      <c r="B345" s="29">
        <v>103649</v>
      </c>
      <c r="C345" s="285">
        <v>527</v>
      </c>
      <c r="D345" s="29">
        <v>0.33700000000000002</v>
      </c>
      <c r="E345" s="29">
        <v>8.44</v>
      </c>
      <c r="F345" s="29">
        <v>7.29</v>
      </c>
      <c r="G345" s="29">
        <v>15.54</v>
      </c>
      <c r="H345" s="38" t="s">
        <v>112</v>
      </c>
      <c r="I345" s="29">
        <v>4.0999999999999996</v>
      </c>
      <c r="J345" s="29">
        <v>8.1</v>
      </c>
      <c r="K345" s="257">
        <v>181</v>
      </c>
    </row>
    <row r="346" spans="1:31" x14ac:dyDescent="0.35">
      <c r="A346" s="44">
        <v>37915</v>
      </c>
      <c r="B346" s="29">
        <v>101635</v>
      </c>
      <c r="C346" s="285">
        <v>400</v>
      </c>
      <c r="D346" s="29">
        <v>0.02</v>
      </c>
      <c r="E346" s="29">
        <v>9.52</v>
      </c>
      <c r="F346" s="29">
        <v>7.9</v>
      </c>
      <c r="G346" s="29">
        <v>15.28</v>
      </c>
      <c r="H346" s="38" t="s">
        <v>112</v>
      </c>
      <c r="I346" s="29">
        <v>0.1</v>
      </c>
      <c r="J346" s="29">
        <v>7.9</v>
      </c>
      <c r="K346" s="257">
        <v>2098</v>
      </c>
    </row>
    <row r="347" spans="1:31" x14ac:dyDescent="0.35">
      <c r="A347" s="44">
        <v>37924</v>
      </c>
      <c r="B347" s="29">
        <v>94707</v>
      </c>
      <c r="C347" s="285">
        <v>568.1</v>
      </c>
      <c r="D347" s="29">
        <v>0.36360000000000003</v>
      </c>
      <c r="E347" s="29">
        <v>10.99</v>
      </c>
      <c r="F347" s="29">
        <v>7.92</v>
      </c>
      <c r="G347" s="29">
        <v>11.23</v>
      </c>
      <c r="H347" s="38" t="s">
        <v>112</v>
      </c>
      <c r="I347" s="29">
        <v>0.34</v>
      </c>
      <c r="J347" s="29">
        <v>0</v>
      </c>
      <c r="K347" s="257">
        <v>195</v>
      </c>
      <c r="L347" s="257">
        <f>AVERAGE(K343:K347)</f>
        <v>547.20000000000005</v>
      </c>
      <c r="M347" s="46">
        <f>GEOMEAN(K343:K347)</f>
        <v>263.49154720046721</v>
      </c>
      <c r="N347" s="47" t="s">
        <v>431</v>
      </c>
    </row>
    <row r="348" spans="1:31" x14ac:dyDescent="0.35">
      <c r="A348" s="44">
        <v>37929</v>
      </c>
      <c r="B348" s="29">
        <v>95609</v>
      </c>
      <c r="C348" s="285">
        <v>579</v>
      </c>
      <c r="D348" s="29">
        <v>0.37</v>
      </c>
      <c r="E348" s="29">
        <v>9.2200000000000006</v>
      </c>
      <c r="F348" s="29">
        <v>7.96</v>
      </c>
      <c r="G348" s="29">
        <v>14.36</v>
      </c>
      <c r="H348" s="38" t="s">
        <v>112</v>
      </c>
      <c r="I348" s="29">
        <v>0.6</v>
      </c>
      <c r="J348" s="29">
        <v>7.9</v>
      </c>
      <c r="K348" s="257">
        <v>96</v>
      </c>
    </row>
    <row r="349" spans="1:31" x14ac:dyDescent="0.35">
      <c r="A349" s="44">
        <v>37935</v>
      </c>
      <c r="B349" s="29">
        <v>104816</v>
      </c>
      <c r="C349" s="285">
        <v>627.79999999999995</v>
      </c>
      <c r="D349" s="29">
        <v>0.40179999999999999</v>
      </c>
      <c r="E349" s="29">
        <v>10.74</v>
      </c>
      <c r="F349" s="29">
        <v>7.79</v>
      </c>
      <c r="G349" s="29">
        <v>8.1199999999999992</v>
      </c>
      <c r="H349" s="38" t="s">
        <v>112</v>
      </c>
      <c r="I349" s="29">
        <v>0.94</v>
      </c>
      <c r="J349" s="29">
        <v>60.7</v>
      </c>
      <c r="K349" s="257">
        <v>84</v>
      </c>
    </row>
    <row r="350" spans="1:31" x14ac:dyDescent="0.35">
      <c r="A350" s="44">
        <v>37937</v>
      </c>
      <c r="B350" s="29">
        <v>91518</v>
      </c>
      <c r="C350" s="285">
        <v>610.79999999999995</v>
      </c>
      <c r="D350" s="29">
        <v>0.39090000000000003</v>
      </c>
      <c r="E350" s="29">
        <v>9.3699999999999992</v>
      </c>
      <c r="F350" s="29">
        <v>7.86</v>
      </c>
      <c r="G350" s="29">
        <v>11.95</v>
      </c>
      <c r="H350" s="38" t="s">
        <v>112</v>
      </c>
      <c r="I350" s="29">
        <v>0.17</v>
      </c>
      <c r="J350" s="29">
        <v>0</v>
      </c>
      <c r="K350" s="257">
        <v>3076</v>
      </c>
    </row>
    <row r="351" spans="1:31" x14ac:dyDescent="0.35">
      <c r="A351" s="44">
        <v>37943</v>
      </c>
      <c r="B351" s="29">
        <v>101818</v>
      </c>
      <c r="C351" s="285">
        <v>100</v>
      </c>
      <c r="D351" s="29">
        <v>1E-3</v>
      </c>
      <c r="E351" s="29">
        <v>9.7100000000000009</v>
      </c>
      <c r="F351" s="29">
        <v>7.36</v>
      </c>
      <c r="G351" s="29">
        <v>10.6</v>
      </c>
      <c r="H351" s="38" t="s">
        <v>112</v>
      </c>
      <c r="I351" s="29">
        <v>1.5</v>
      </c>
      <c r="J351" s="29">
        <v>7.9</v>
      </c>
      <c r="K351" s="257">
        <v>243</v>
      </c>
    </row>
    <row r="352" spans="1:31" x14ac:dyDescent="0.35">
      <c r="A352" s="44">
        <v>37945</v>
      </c>
      <c r="B352" s="29">
        <v>101950</v>
      </c>
      <c r="C352" s="286" t="e">
        <v>#VALUE!</v>
      </c>
      <c r="D352" s="39" t="e">
        <v>#VALUE!</v>
      </c>
      <c r="E352" s="39" t="s">
        <v>119</v>
      </c>
      <c r="F352" s="39" t="s">
        <v>119</v>
      </c>
      <c r="G352" s="39" t="s">
        <v>119</v>
      </c>
      <c r="H352" s="38" t="s">
        <v>112</v>
      </c>
      <c r="I352" s="39" t="s">
        <v>119</v>
      </c>
      <c r="J352" s="29">
        <v>7.9</v>
      </c>
      <c r="K352" s="257">
        <v>605</v>
      </c>
      <c r="L352" s="257">
        <f>AVERAGE(K348:K352)</f>
        <v>820.8</v>
      </c>
      <c r="M352" s="46">
        <f>GEOMEAN(K348:K352)</f>
        <v>325.37164252049052</v>
      </c>
      <c r="N352" s="47" t="s">
        <v>432</v>
      </c>
    </row>
    <row r="353" spans="1:31" x14ac:dyDescent="0.35">
      <c r="A353" s="44">
        <v>37957</v>
      </c>
      <c r="B353" s="29">
        <v>95642</v>
      </c>
      <c r="C353" s="285">
        <v>618.1</v>
      </c>
      <c r="D353" s="29">
        <v>0.39559999999999995</v>
      </c>
      <c r="E353" s="29">
        <v>11.68</v>
      </c>
      <c r="F353" s="29">
        <v>8.16</v>
      </c>
      <c r="G353" s="29">
        <v>4.82</v>
      </c>
      <c r="H353" s="38" t="s">
        <v>112</v>
      </c>
      <c r="I353" s="29">
        <v>0.79</v>
      </c>
      <c r="J353" s="29">
        <v>0</v>
      </c>
      <c r="K353" s="257">
        <v>86</v>
      </c>
    </row>
    <row r="354" spans="1:31" x14ac:dyDescent="0.35">
      <c r="A354" s="44">
        <v>37959</v>
      </c>
      <c r="B354" s="29">
        <v>101951</v>
      </c>
      <c r="C354" s="285">
        <v>643</v>
      </c>
      <c r="D354" s="29">
        <v>0.41099999999999998</v>
      </c>
      <c r="E354" s="29">
        <v>11.53</v>
      </c>
      <c r="F354" s="29">
        <v>7.33</v>
      </c>
      <c r="G354" s="29">
        <v>5</v>
      </c>
      <c r="H354" s="38" t="s">
        <v>112</v>
      </c>
      <c r="I354" s="29">
        <v>0.1</v>
      </c>
      <c r="J354" s="29">
        <v>7.9</v>
      </c>
      <c r="K354" s="257">
        <v>98</v>
      </c>
    </row>
    <row r="355" spans="1:31" x14ac:dyDescent="0.35">
      <c r="A355" s="44">
        <v>37964</v>
      </c>
      <c r="B355" s="29">
        <v>95116</v>
      </c>
      <c r="C355" s="285">
        <v>629.29999999999995</v>
      </c>
      <c r="D355" s="29">
        <v>0.40280000000000005</v>
      </c>
      <c r="E355" s="29">
        <v>13.48</v>
      </c>
      <c r="F355" s="29">
        <v>8.14</v>
      </c>
      <c r="G355" s="29">
        <v>5.47</v>
      </c>
      <c r="H355" s="38" t="s">
        <v>112</v>
      </c>
      <c r="I355" s="29">
        <v>0.05</v>
      </c>
      <c r="J355" s="29">
        <v>0</v>
      </c>
      <c r="K355" s="257">
        <v>226</v>
      </c>
    </row>
    <row r="356" spans="1:31" x14ac:dyDescent="0.35">
      <c r="A356" s="44">
        <v>37970</v>
      </c>
      <c r="B356" s="39">
        <v>104202</v>
      </c>
      <c r="C356" s="286">
        <v>663</v>
      </c>
      <c r="D356" s="39">
        <v>0.42399999999999999</v>
      </c>
      <c r="E356" s="39">
        <v>12.87</v>
      </c>
      <c r="F356" s="39">
        <v>8.08</v>
      </c>
      <c r="G356" s="39">
        <v>2.96</v>
      </c>
      <c r="H356" s="38" t="s">
        <v>112</v>
      </c>
      <c r="I356" s="39">
        <v>0.2</v>
      </c>
      <c r="J356" s="39">
        <v>7.7</v>
      </c>
      <c r="K356" s="264">
        <v>31</v>
      </c>
      <c r="L356" s="264"/>
      <c r="M356" s="289"/>
      <c r="O356" s="264" t="s">
        <v>115</v>
      </c>
      <c r="P356" s="264">
        <v>67.5</v>
      </c>
      <c r="Q356" s="264" t="s">
        <v>115</v>
      </c>
      <c r="R356" s="264" t="s">
        <v>115</v>
      </c>
      <c r="S356" s="264" t="s">
        <v>115</v>
      </c>
      <c r="T356" s="264" t="s">
        <v>115</v>
      </c>
      <c r="U356" s="264" t="s">
        <v>115</v>
      </c>
      <c r="V356" s="264" t="s">
        <v>115</v>
      </c>
      <c r="W356" s="264" t="s">
        <v>115</v>
      </c>
      <c r="X356" s="264">
        <v>43</v>
      </c>
      <c r="Y356" s="264" t="s">
        <v>115</v>
      </c>
      <c r="Z356" s="264">
        <v>1.6</v>
      </c>
      <c r="AA356" s="264" t="s">
        <v>115</v>
      </c>
      <c r="AB356" s="264">
        <v>36</v>
      </c>
      <c r="AC356" s="264" t="s">
        <v>115</v>
      </c>
      <c r="AD356" s="264">
        <v>282</v>
      </c>
      <c r="AE356" s="264" t="s">
        <v>115</v>
      </c>
    </row>
    <row r="357" spans="1:31" x14ac:dyDescent="0.35">
      <c r="A357" s="44">
        <v>37972</v>
      </c>
      <c r="B357" s="29">
        <v>92658</v>
      </c>
      <c r="C357" s="285">
        <v>666.9</v>
      </c>
      <c r="D357" s="29">
        <v>0.42680000000000001</v>
      </c>
      <c r="E357" s="29">
        <v>14.19</v>
      </c>
      <c r="F357" s="29">
        <v>8.01</v>
      </c>
      <c r="G357" s="29">
        <v>2.58</v>
      </c>
      <c r="H357" s="38" t="s">
        <v>112</v>
      </c>
      <c r="I357" s="29">
        <v>0.08</v>
      </c>
      <c r="J357" s="29">
        <v>82.4</v>
      </c>
      <c r="K357" s="257">
        <v>249</v>
      </c>
      <c r="L357" s="257">
        <f>AVERAGE(K353:K357)</f>
        <v>138</v>
      </c>
      <c r="M357" s="46">
        <f>GEOMEAN(K353:K357)</f>
        <v>108.01368964129097</v>
      </c>
      <c r="N357" s="47" t="s">
        <v>433</v>
      </c>
    </row>
    <row r="358" spans="1:31" x14ac:dyDescent="0.35">
      <c r="A358" s="44">
        <v>37992</v>
      </c>
      <c r="B358" s="29">
        <v>100115</v>
      </c>
      <c r="C358" s="285">
        <v>535.4</v>
      </c>
      <c r="D358" s="29">
        <v>0.34260000000000002</v>
      </c>
      <c r="E358" s="29">
        <v>15.39</v>
      </c>
      <c r="F358" s="29">
        <v>7.45</v>
      </c>
      <c r="G358" s="29">
        <v>2.5099999999999998</v>
      </c>
      <c r="H358" s="34" t="s">
        <v>112</v>
      </c>
      <c r="I358" s="29">
        <v>0.61</v>
      </c>
      <c r="J358" s="29">
        <v>0</v>
      </c>
      <c r="K358" s="257">
        <v>4884</v>
      </c>
    </row>
    <row r="359" spans="1:31" x14ac:dyDescent="0.35">
      <c r="A359" s="44">
        <v>37994</v>
      </c>
      <c r="B359" s="29">
        <v>110523</v>
      </c>
      <c r="C359" s="285">
        <v>352</v>
      </c>
      <c r="D359" s="29">
        <v>7.6999999999999999E-2</v>
      </c>
      <c r="E359" s="29">
        <v>15.65</v>
      </c>
      <c r="F359" s="29">
        <v>7.21</v>
      </c>
      <c r="G359" s="29">
        <v>2.1800000000000002</v>
      </c>
      <c r="H359" s="34" t="s">
        <v>112</v>
      </c>
      <c r="I359" s="29">
        <v>0.4</v>
      </c>
      <c r="J359" s="29">
        <v>7.4</v>
      </c>
      <c r="K359" s="257">
        <v>816</v>
      </c>
    </row>
    <row r="360" spans="1:31" x14ac:dyDescent="0.35">
      <c r="A360" s="44">
        <v>38001</v>
      </c>
      <c r="B360" s="29">
        <v>103215</v>
      </c>
      <c r="C360" s="285">
        <v>489.1</v>
      </c>
      <c r="D360" s="29">
        <v>0.313</v>
      </c>
      <c r="E360" s="29">
        <v>13.89</v>
      </c>
      <c r="F360" s="29">
        <v>7.75</v>
      </c>
      <c r="G360" s="29">
        <v>1.56</v>
      </c>
      <c r="H360" s="34" t="s">
        <v>112</v>
      </c>
      <c r="I360" s="29">
        <v>0.4</v>
      </c>
      <c r="J360" s="29">
        <v>64.599999999999994</v>
      </c>
      <c r="K360" s="257">
        <v>148</v>
      </c>
    </row>
    <row r="361" spans="1:31" x14ac:dyDescent="0.35">
      <c r="A361" s="44">
        <v>38007</v>
      </c>
      <c r="B361" s="29">
        <v>103343</v>
      </c>
      <c r="C361" s="285">
        <v>520</v>
      </c>
      <c r="D361" s="29">
        <v>0.33300000000000002</v>
      </c>
      <c r="E361" s="29">
        <v>13.2</v>
      </c>
      <c r="F361" s="29">
        <v>7.05</v>
      </c>
      <c r="G361" s="29">
        <v>0.69</v>
      </c>
      <c r="H361" s="34" t="s">
        <v>112</v>
      </c>
      <c r="I361" s="29">
        <v>0.9</v>
      </c>
      <c r="J361" s="29">
        <v>7.5</v>
      </c>
      <c r="K361" s="257">
        <v>134</v>
      </c>
    </row>
    <row r="362" spans="1:31" x14ac:dyDescent="0.35">
      <c r="A362" s="44">
        <v>38012</v>
      </c>
      <c r="B362" s="29">
        <v>105405</v>
      </c>
      <c r="C362" s="285">
        <v>561.29999999999995</v>
      </c>
      <c r="D362" s="29">
        <v>0.35929999999999995</v>
      </c>
      <c r="E362" s="29">
        <v>13.63</v>
      </c>
      <c r="F362" s="29">
        <v>7.71</v>
      </c>
      <c r="G362" s="29">
        <v>0.33</v>
      </c>
      <c r="H362" s="34" t="s">
        <v>112</v>
      </c>
      <c r="I362" s="29">
        <v>0.03</v>
      </c>
      <c r="J362" s="29">
        <v>54.7</v>
      </c>
      <c r="K362" s="257">
        <v>63</v>
      </c>
      <c r="L362" s="257">
        <f>AVERAGE(K358:K362)</f>
        <v>1209</v>
      </c>
      <c r="M362" s="46">
        <f>GEOMEAN(K358:K362)</f>
        <v>346.28571426021398</v>
      </c>
      <c r="N362" s="47" t="s">
        <v>434</v>
      </c>
    </row>
    <row r="363" spans="1:31" x14ac:dyDescent="0.35">
      <c r="A363" s="44">
        <v>38019</v>
      </c>
      <c r="B363" s="29">
        <v>110732</v>
      </c>
      <c r="C363" s="285">
        <v>602</v>
      </c>
      <c r="D363" s="29">
        <v>0.38500000000000001</v>
      </c>
      <c r="E363" s="29">
        <v>12.17</v>
      </c>
      <c r="F363" s="29">
        <v>6.97</v>
      </c>
      <c r="G363" s="29">
        <v>0.79</v>
      </c>
      <c r="H363" s="34" t="s">
        <v>112</v>
      </c>
      <c r="I363" s="29">
        <v>0.6</v>
      </c>
      <c r="J363" s="29">
        <v>7.8</v>
      </c>
      <c r="K363" s="257">
        <v>7701</v>
      </c>
    </row>
    <row r="364" spans="1:31" x14ac:dyDescent="0.35">
      <c r="A364" s="44">
        <v>38022</v>
      </c>
      <c r="B364" s="29">
        <v>103606</v>
      </c>
      <c r="C364" s="285">
        <v>649.4</v>
      </c>
      <c r="D364" s="29">
        <v>0.41559999999999997</v>
      </c>
      <c r="E364" s="29">
        <v>12.99</v>
      </c>
      <c r="F364" s="29">
        <v>7.11</v>
      </c>
      <c r="G364" s="29">
        <v>1.33</v>
      </c>
      <c r="H364" s="34" t="s">
        <v>112</v>
      </c>
      <c r="I364" s="29">
        <v>0.98</v>
      </c>
      <c r="J364" s="29">
        <v>0</v>
      </c>
      <c r="K364" s="257">
        <v>201</v>
      </c>
    </row>
    <row r="365" spans="1:31" x14ac:dyDescent="0.35">
      <c r="A365" s="44">
        <v>38027</v>
      </c>
      <c r="B365" s="29">
        <v>95957</v>
      </c>
      <c r="C365" s="285">
        <v>706</v>
      </c>
      <c r="D365" s="29">
        <v>0.45199999999999996</v>
      </c>
      <c r="E365" s="29">
        <v>12.58</v>
      </c>
      <c r="F365" s="29">
        <v>7.13</v>
      </c>
      <c r="G365" s="29">
        <v>2.02</v>
      </c>
      <c r="H365" s="34" t="s">
        <v>112</v>
      </c>
      <c r="I365" s="29">
        <v>0.6</v>
      </c>
      <c r="J365" s="29">
        <v>7.9</v>
      </c>
      <c r="K365" s="257">
        <v>132</v>
      </c>
    </row>
    <row r="366" spans="1:31" x14ac:dyDescent="0.35">
      <c r="A366" s="44">
        <v>38035</v>
      </c>
      <c r="B366" s="39">
        <v>947</v>
      </c>
      <c r="C366" s="286" t="e">
        <v>#VALUE!</v>
      </c>
      <c r="D366" s="39" t="e">
        <v>#VALUE!</v>
      </c>
      <c r="E366" s="39" t="s">
        <v>119</v>
      </c>
      <c r="F366" s="39" t="s">
        <v>119</v>
      </c>
      <c r="G366" s="39" t="s">
        <v>119</v>
      </c>
      <c r="H366" s="34" t="s">
        <v>112</v>
      </c>
      <c r="I366" s="39" t="s">
        <v>119</v>
      </c>
      <c r="J366" s="39" t="s">
        <v>119</v>
      </c>
      <c r="K366" s="257">
        <v>20</v>
      </c>
    </row>
    <row r="367" spans="1:31" x14ac:dyDescent="0.35">
      <c r="A367" s="44">
        <v>38043</v>
      </c>
      <c r="B367" s="29">
        <v>102043</v>
      </c>
      <c r="C367" s="285">
        <v>665</v>
      </c>
      <c r="D367" s="29">
        <v>0.42559999999999998</v>
      </c>
      <c r="E367" s="29">
        <v>13.41</v>
      </c>
      <c r="F367" s="29">
        <v>7.95</v>
      </c>
      <c r="G367" s="29">
        <v>3.2</v>
      </c>
      <c r="H367" s="34" t="s">
        <v>112</v>
      </c>
      <c r="I367" s="29">
        <v>0.48</v>
      </c>
      <c r="J367" s="29">
        <v>64.5</v>
      </c>
      <c r="K367" s="257">
        <v>41</v>
      </c>
      <c r="L367" s="257">
        <f>AVERAGE(K363:K367)</f>
        <v>1619</v>
      </c>
      <c r="M367" s="46">
        <f>GEOMEAN(K363:K367)</f>
        <v>175.72202236978256</v>
      </c>
      <c r="N367" s="47" t="s">
        <v>435</v>
      </c>
    </row>
    <row r="368" spans="1:31" x14ac:dyDescent="0.35">
      <c r="A368" s="44">
        <v>38048</v>
      </c>
      <c r="B368" s="29">
        <v>105039</v>
      </c>
      <c r="C368" s="285">
        <v>659</v>
      </c>
      <c r="D368" s="29">
        <v>0.42200000000000004</v>
      </c>
      <c r="E368" s="29">
        <v>15.25</v>
      </c>
      <c r="F368" s="29">
        <v>7.92</v>
      </c>
      <c r="G368" s="29">
        <v>5.99</v>
      </c>
      <c r="H368" s="34" t="s">
        <v>112</v>
      </c>
      <c r="I368" s="29">
        <v>0.5</v>
      </c>
      <c r="J368" s="29">
        <v>7.8</v>
      </c>
      <c r="K368" s="257">
        <v>457</v>
      </c>
    </row>
    <row r="369" spans="1:31" x14ac:dyDescent="0.35">
      <c r="A369" s="44">
        <v>38054</v>
      </c>
      <c r="B369" s="29">
        <v>104729</v>
      </c>
      <c r="C369" s="285">
        <v>662</v>
      </c>
      <c r="D369" s="29">
        <v>0.42399999999999999</v>
      </c>
      <c r="E369" s="29">
        <v>11.94</v>
      </c>
      <c r="F369" s="29">
        <v>7.47</v>
      </c>
      <c r="G369" s="29">
        <v>6.5</v>
      </c>
      <c r="H369" s="34" t="s">
        <v>112</v>
      </c>
      <c r="I369" s="29">
        <v>0.6</v>
      </c>
      <c r="J369" s="29">
        <v>7.9</v>
      </c>
      <c r="K369" s="257">
        <v>52</v>
      </c>
    </row>
    <row r="370" spans="1:31" x14ac:dyDescent="0.35">
      <c r="A370" s="44">
        <v>38056</v>
      </c>
      <c r="B370" s="39">
        <v>103024</v>
      </c>
      <c r="C370" s="286">
        <v>676</v>
      </c>
      <c r="D370" s="39">
        <v>0.43200000000000005</v>
      </c>
      <c r="E370" s="39">
        <v>11.75</v>
      </c>
      <c r="F370" s="39">
        <v>7.93</v>
      </c>
      <c r="G370" s="39">
        <v>5.63</v>
      </c>
      <c r="H370" s="34" t="s">
        <v>112</v>
      </c>
      <c r="I370" s="39">
        <v>2.5</v>
      </c>
      <c r="J370" s="39">
        <v>7.9</v>
      </c>
      <c r="K370" s="264">
        <v>52</v>
      </c>
      <c r="L370" s="264"/>
      <c r="M370" s="289"/>
      <c r="O370" s="264">
        <v>1.1000000000000001</v>
      </c>
      <c r="P370" s="264">
        <v>67.7</v>
      </c>
      <c r="Q370" s="264" t="s">
        <v>115</v>
      </c>
      <c r="R370" s="264" t="s">
        <v>115</v>
      </c>
      <c r="S370" s="264">
        <v>208</v>
      </c>
      <c r="T370" s="264">
        <v>4.9000000000000004</v>
      </c>
      <c r="U370" s="264" t="s">
        <v>115</v>
      </c>
      <c r="V370" s="264">
        <v>1.2</v>
      </c>
      <c r="W370" s="264">
        <v>12.7</v>
      </c>
      <c r="X370" s="264">
        <v>45.3</v>
      </c>
      <c r="Y370" s="264" t="s">
        <v>115</v>
      </c>
      <c r="Z370" s="264">
        <v>1.4</v>
      </c>
      <c r="AA370" s="264" t="s">
        <v>115</v>
      </c>
      <c r="AB370" s="264">
        <v>36</v>
      </c>
      <c r="AC370" s="264" t="s">
        <v>115</v>
      </c>
      <c r="AD370" s="264">
        <v>349</v>
      </c>
      <c r="AE370" s="264" t="s">
        <v>115</v>
      </c>
    </row>
    <row r="371" spans="1:31" x14ac:dyDescent="0.35">
      <c r="A371" s="44">
        <v>38068</v>
      </c>
      <c r="B371" s="29">
        <v>104532</v>
      </c>
      <c r="C371" s="285">
        <v>680</v>
      </c>
      <c r="D371" s="29">
        <v>0.435</v>
      </c>
      <c r="E371" s="29">
        <v>13.02</v>
      </c>
      <c r="F371" s="29">
        <v>7.47</v>
      </c>
      <c r="G371" s="29">
        <v>4.8099999999999996</v>
      </c>
      <c r="H371" s="34" t="s">
        <v>112</v>
      </c>
      <c r="I371" s="29">
        <v>1.2</v>
      </c>
      <c r="J371" s="29">
        <v>8.1</v>
      </c>
      <c r="K371" s="257">
        <v>41</v>
      </c>
    </row>
    <row r="372" spans="1:31" x14ac:dyDescent="0.35">
      <c r="A372" s="44">
        <v>38069</v>
      </c>
      <c r="B372" s="29">
        <v>102345</v>
      </c>
      <c r="C372" s="285">
        <v>669.2</v>
      </c>
      <c r="D372" s="29">
        <v>0.42860000000000004</v>
      </c>
      <c r="E372" s="29">
        <v>12.32</v>
      </c>
      <c r="F372" s="29">
        <v>7.35</v>
      </c>
      <c r="G372" s="29">
        <v>5.79</v>
      </c>
      <c r="H372" s="34" t="s">
        <v>112</v>
      </c>
      <c r="I372" s="29">
        <v>1.8</v>
      </c>
      <c r="J372" s="29">
        <v>0</v>
      </c>
      <c r="K372" s="257">
        <v>30</v>
      </c>
      <c r="L372" s="257">
        <f>AVERAGE(K368:K372)</f>
        <v>126.4</v>
      </c>
      <c r="M372" s="46">
        <f>GEOMEAN(K368:K372)</f>
        <v>68.606553022895739</v>
      </c>
      <c r="N372" s="47" t="s">
        <v>436</v>
      </c>
    </row>
    <row r="373" spans="1:31" x14ac:dyDescent="0.35">
      <c r="A373" s="44">
        <v>38078</v>
      </c>
      <c r="B373" s="29">
        <v>102046</v>
      </c>
      <c r="C373" s="285">
        <v>617.79999999999995</v>
      </c>
      <c r="D373" s="29">
        <v>0.39539999999999997</v>
      </c>
      <c r="E373" s="29">
        <v>11.67</v>
      </c>
      <c r="F373" s="29">
        <v>7.45</v>
      </c>
      <c r="G373" s="29">
        <v>9.27</v>
      </c>
      <c r="H373" s="34" t="s">
        <v>112</v>
      </c>
      <c r="I373" s="29">
        <v>0.6</v>
      </c>
      <c r="J373" s="29">
        <v>0</v>
      </c>
      <c r="K373" s="257">
        <v>5247</v>
      </c>
    </row>
    <row r="374" spans="1:31" x14ac:dyDescent="0.35">
      <c r="A374" s="44">
        <v>38083</v>
      </c>
      <c r="B374" s="29">
        <v>103235</v>
      </c>
      <c r="C374" s="285">
        <v>668.4</v>
      </c>
      <c r="D374" s="29">
        <v>0.42770000000000002</v>
      </c>
      <c r="E374" s="29">
        <v>11.03</v>
      </c>
      <c r="F374" s="29">
        <v>7.47</v>
      </c>
      <c r="G374" s="29">
        <v>10.29</v>
      </c>
      <c r="H374" s="34" t="s">
        <v>112</v>
      </c>
      <c r="I374" s="29">
        <v>0.84</v>
      </c>
      <c r="J374" s="29">
        <v>0</v>
      </c>
      <c r="K374" s="257">
        <v>31</v>
      </c>
    </row>
    <row r="375" spans="1:31" x14ac:dyDescent="0.35">
      <c r="A375" s="44">
        <v>38085</v>
      </c>
      <c r="B375" s="29">
        <v>94608</v>
      </c>
      <c r="C375" s="285">
        <v>683.3</v>
      </c>
      <c r="D375" s="29">
        <v>0.43729999999999997</v>
      </c>
      <c r="E375" s="29">
        <v>10.35</v>
      </c>
      <c r="F375" s="29">
        <v>7.49</v>
      </c>
      <c r="G375" s="29">
        <v>13.04</v>
      </c>
      <c r="H375" s="34" t="s">
        <v>112</v>
      </c>
      <c r="I375" s="29">
        <v>0.17</v>
      </c>
      <c r="J375" s="29">
        <v>0</v>
      </c>
      <c r="K375" s="257">
        <v>31</v>
      </c>
    </row>
    <row r="376" spans="1:31" x14ac:dyDescent="0.35">
      <c r="A376" s="44">
        <v>38089</v>
      </c>
      <c r="B376" s="29">
        <v>104808</v>
      </c>
      <c r="C376" s="285">
        <v>685</v>
      </c>
      <c r="D376" s="29">
        <v>0.438</v>
      </c>
      <c r="E376" s="29">
        <v>10.95</v>
      </c>
      <c r="F376" s="29">
        <v>7.4</v>
      </c>
      <c r="G376" s="29">
        <v>11.53</v>
      </c>
      <c r="H376" s="34" t="s">
        <v>112</v>
      </c>
      <c r="I376" s="29">
        <v>1.1000000000000001</v>
      </c>
      <c r="J376" s="29">
        <v>7.5</v>
      </c>
      <c r="K376" s="257">
        <v>20</v>
      </c>
    </row>
    <row r="377" spans="1:31" x14ac:dyDescent="0.35">
      <c r="A377" s="44">
        <v>38097</v>
      </c>
      <c r="B377" s="29">
        <v>95031</v>
      </c>
      <c r="C377" s="285">
        <v>699.3</v>
      </c>
      <c r="D377" s="29">
        <v>0.4476</v>
      </c>
      <c r="E377" s="29">
        <v>10.49</v>
      </c>
      <c r="F377" s="29">
        <v>7.45</v>
      </c>
      <c r="G377" s="29">
        <v>15.27</v>
      </c>
      <c r="H377" s="34" t="s">
        <v>112</v>
      </c>
      <c r="I377" s="29">
        <v>1.77</v>
      </c>
      <c r="J377" s="29">
        <v>53.5</v>
      </c>
      <c r="K377" s="257">
        <v>158</v>
      </c>
      <c r="L377" s="257">
        <f>AVERAGE(K373:K377)</f>
        <v>1097.4000000000001</v>
      </c>
      <c r="M377" s="46">
        <f>GEOMEAN(K373:K377)</f>
        <v>109.76510745688195</v>
      </c>
      <c r="N377" s="47" t="s">
        <v>437</v>
      </c>
    </row>
    <row r="378" spans="1:31" x14ac:dyDescent="0.35">
      <c r="A378" s="44">
        <v>38112</v>
      </c>
      <c r="B378" s="29">
        <v>102405</v>
      </c>
      <c r="C378" s="285">
        <v>679.4</v>
      </c>
      <c r="D378" s="29">
        <v>0.43479999999999996</v>
      </c>
      <c r="E378" s="29">
        <v>9.8000000000000007</v>
      </c>
      <c r="F378" s="29">
        <v>8.0500000000000007</v>
      </c>
      <c r="G378" s="29">
        <v>14.62</v>
      </c>
      <c r="H378" s="34" t="s">
        <v>112</v>
      </c>
      <c r="I378" s="29">
        <v>1.3</v>
      </c>
      <c r="J378" s="29">
        <v>89.8</v>
      </c>
      <c r="K378" s="257">
        <v>301</v>
      </c>
    </row>
    <row r="379" spans="1:31" x14ac:dyDescent="0.35">
      <c r="A379" s="44">
        <v>38118</v>
      </c>
      <c r="B379" s="29">
        <v>95816</v>
      </c>
      <c r="C379" s="285">
        <v>707.1</v>
      </c>
      <c r="D379" s="29">
        <v>0.45250000000000001</v>
      </c>
      <c r="E379" s="29">
        <v>8.2100000000000009</v>
      </c>
      <c r="F379" s="29">
        <v>7.33</v>
      </c>
      <c r="G379" s="29">
        <v>19.940000000000001</v>
      </c>
      <c r="H379" s="34" t="s">
        <v>112</v>
      </c>
      <c r="I379" s="29">
        <v>1.52</v>
      </c>
      <c r="J379" s="29">
        <v>55.4</v>
      </c>
      <c r="K379" s="257">
        <v>203</v>
      </c>
    </row>
    <row r="380" spans="1:31" x14ac:dyDescent="0.35">
      <c r="A380" s="44">
        <v>38119</v>
      </c>
      <c r="B380" s="29">
        <v>101131</v>
      </c>
      <c r="C380" s="285">
        <v>726.1</v>
      </c>
      <c r="D380" s="29">
        <v>0.4647</v>
      </c>
      <c r="E380" s="29">
        <v>7.47</v>
      </c>
      <c r="F380" s="29">
        <v>7.72</v>
      </c>
      <c r="G380" s="29">
        <v>20.7</v>
      </c>
      <c r="H380" s="34" t="s">
        <v>112</v>
      </c>
      <c r="I380" s="29">
        <v>2.4300000000000002</v>
      </c>
      <c r="J380" s="29">
        <v>68.8</v>
      </c>
      <c r="K380" s="257">
        <v>185</v>
      </c>
    </row>
    <row r="381" spans="1:31" x14ac:dyDescent="0.35">
      <c r="A381" s="44">
        <v>38127</v>
      </c>
      <c r="B381" s="29">
        <v>101517</v>
      </c>
      <c r="C381" s="285">
        <v>557.4</v>
      </c>
      <c r="D381" s="29">
        <v>0.35670000000000002</v>
      </c>
      <c r="E381" s="29">
        <v>8.11</v>
      </c>
      <c r="F381" s="29">
        <v>7.6</v>
      </c>
      <c r="G381" s="29">
        <v>21.28</v>
      </c>
      <c r="H381" s="34" t="s">
        <v>112</v>
      </c>
      <c r="I381" s="29">
        <v>0.13</v>
      </c>
      <c r="J381" s="29">
        <v>0</v>
      </c>
      <c r="K381" s="257">
        <v>960</v>
      </c>
    </row>
    <row r="382" spans="1:31" x14ac:dyDescent="0.35">
      <c r="A382" s="44">
        <v>38133</v>
      </c>
      <c r="B382" s="29">
        <v>100328</v>
      </c>
      <c r="C382" s="39" t="s">
        <v>119</v>
      </c>
      <c r="D382" s="39" t="s">
        <v>119</v>
      </c>
      <c r="E382" s="39" t="s">
        <v>119</v>
      </c>
      <c r="F382" s="39" t="s">
        <v>119</v>
      </c>
      <c r="G382" s="39" t="s">
        <v>119</v>
      </c>
      <c r="H382" s="34" t="s">
        <v>112</v>
      </c>
      <c r="I382" s="39" t="s">
        <v>119</v>
      </c>
      <c r="J382" s="29">
        <v>7.9</v>
      </c>
      <c r="K382" s="257">
        <v>823</v>
      </c>
      <c r="L382" s="257">
        <f>AVERAGE(K378:K382)</f>
        <v>494.4</v>
      </c>
      <c r="M382" s="46">
        <f>GEOMEAN(K378:K382)</f>
        <v>389.20737949256517</v>
      </c>
      <c r="N382" s="47" t="s">
        <v>438</v>
      </c>
    </row>
    <row r="383" spans="1:31" x14ac:dyDescent="0.35">
      <c r="A383" s="44">
        <v>38139</v>
      </c>
      <c r="B383" s="29">
        <v>102606</v>
      </c>
      <c r="C383" s="285">
        <v>555.6</v>
      </c>
      <c r="D383" s="29">
        <v>0.35560000000000003</v>
      </c>
      <c r="E383" s="29">
        <v>11.29</v>
      </c>
      <c r="F383" s="29">
        <v>7.61</v>
      </c>
      <c r="G383" s="29">
        <v>21.64</v>
      </c>
      <c r="H383" s="34" t="s">
        <v>112</v>
      </c>
      <c r="I383" s="29">
        <v>0.08</v>
      </c>
      <c r="J383" s="29">
        <v>0</v>
      </c>
      <c r="K383" s="257">
        <v>1014</v>
      </c>
    </row>
    <row r="384" spans="1:31" x14ac:dyDescent="0.35">
      <c r="A384" s="44">
        <v>38145</v>
      </c>
      <c r="B384" s="29">
        <v>112647</v>
      </c>
      <c r="C384" s="285">
        <v>580.4</v>
      </c>
      <c r="D384" s="29">
        <v>0.37090000000000001</v>
      </c>
      <c r="E384" s="29">
        <v>9.2100000000000009</v>
      </c>
      <c r="F384" s="29">
        <v>7.64</v>
      </c>
      <c r="G384" s="29">
        <v>21.83</v>
      </c>
      <c r="H384" s="34" t="s">
        <v>112</v>
      </c>
      <c r="I384" s="29">
        <v>0.52</v>
      </c>
      <c r="J384" s="29">
        <v>45</v>
      </c>
      <c r="K384" s="257">
        <v>173</v>
      </c>
    </row>
    <row r="385" spans="1:31" x14ac:dyDescent="0.35">
      <c r="A385" s="44">
        <v>38155</v>
      </c>
      <c r="B385" s="29">
        <v>102906</v>
      </c>
      <c r="C385" s="285">
        <v>360.9</v>
      </c>
      <c r="D385" s="29">
        <v>0.23099999999999998</v>
      </c>
      <c r="E385" s="29">
        <v>8.08</v>
      </c>
      <c r="F385" s="29">
        <v>7.74</v>
      </c>
      <c r="G385" s="29">
        <v>23.6</v>
      </c>
      <c r="H385" s="34" t="s">
        <v>112</v>
      </c>
      <c r="I385" s="29">
        <v>0.72</v>
      </c>
      <c r="J385" s="29">
        <v>70.3</v>
      </c>
      <c r="K385" s="257">
        <v>5475</v>
      </c>
    </row>
    <row r="386" spans="1:31" x14ac:dyDescent="0.35">
      <c r="A386" s="44">
        <v>38160</v>
      </c>
      <c r="B386" s="29">
        <v>100722</v>
      </c>
      <c r="C386" s="285">
        <v>434</v>
      </c>
      <c r="D386" s="29">
        <v>0.27799999999999997</v>
      </c>
      <c r="E386" s="29">
        <v>8.15</v>
      </c>
      <c r="F386" s="29">
        <v>7.89</v>
      </c>
      <c r="G386" s="29">
        <v>22.9</v>
      </c>
      <c r="H386" s="34" t="s">
        <v>112</v>
      </c>
      <c r="I386" s="29">
        <v>2</v>
      </c>
      <c r="J386" s="29">
        <v>7.4</v>
      </c>
      <c r="K386" s="257">
        <v>275</v>
      </c>
    </row>
    <row r="387" spans="1:31" x14ac:dyDescent="0.35">
      <c r="A387" s="44">
        <v>38166</v>
      </c>
      <c r="B387" s="29">
        <v>100213</v>
      </c>
      <c r="C387" s="285">
        <v>476</v>
      </c>
      <c r="D387" s="29">
        <v>0.30499999999999999</v>
      </c>
      <c r="E387" s="29">
        <v>8.84</v>
      </c>
      <c r="F387" s="29">
        <v>7.6</v>
      </c>
      <c r="G387" s="29">
        <v>22.2</v>
      </c>
      <c r="H387" s="34" t="s">
        <v>112</v>
      </c>
      <c r="I387" s="29">
        <v>0.7</v>
      </c>
      <c r="J387" s="29">
        <v>7.5</v>
      </c>
      <c r="K387" s="257">
        <v>201</v>
      </c>
      <c r="L387" s="257">
        <f>AVERAGE(K383:K387)</f>
        <v>1427.6</v>
      </c>
      <c r="M387" s="46">
        <f>GEOMEAN(K383:K387)</f>
        <v>555.90347208020739</v>
      </c>
      <c r="N387" s="47" t="s">
        <v>439</v>
      </c>
    </row>
    <row r="388" spans="1:31" x14ac:dyDescent="0.35">
      <c r="A388" s="44">
        <v>38182</v>
      </c>
      <c r="B388" s="29">
        <v>93434</v>
      </c>
      <c r="C388" s="285">
        <v>548.1</v>
      </c>
      <c r="D388" s="29">
        <v>0.3508</v>
      </c>
      <c r="E388" s="29">
        <v>7.44</v>
      </c>
      <c r="F388" s="29">
        <v>7.72</v>
      </c>
      <c r="G388" s="29">
        <v>24.23</v>
      </c>
      <c r="H388" s="34" t="s">
        <v>112</v>
      </c>
      <c r="I388" s="29">
        <v>1.25</v>
      </c>
      <c r="J388" s="29">
        <v>69.5</v>
      </c>
      <c r="K388" s="257">
        <v>17329</v>
      </c>
    </row>
    <row r="389" spans="1:31" x14ac:dyDescent="0.35">
      <c r="A389" s="44">
        <v>38187</v>
      </c>
      <c r="B389" s="39">
        <v>110557</v>
      </c>
      <c r="C389" s="286">
        <v>588.9</v>
      </c>
      <c r="D389" s="39">
        <v>0.37690000000000001</v>
      </c>
      <c r="E389" s="39">
        <v>8.41</v>
      </c>
      <c r="F389" s="39">
        <v>7.64</v>
      </c>
      <c r="G389" s="39">
        <v>22.86</v>
      </c>
      <c r="H389" s="34" t="s">
        <v>112</v>
      </c>
      <c r="I389" s="39">
        <v>1.28</v>
      </c>
      <c r="J389" s="39">
        <v>0</v>
      </c>
      <c r="K389" s="264">
        <v>259</v>
      </c>
      <c r="L389" s="264"/>
      <c r="M389" s="289"/>
      <c r="O389" s="264">
        <v>3.2</v>
      </c>
      <c r="P389" s="264">
        <v>65.099999999999994</v>
      </c>
      <c r="Q389" s="264" t="s">
        <v>115</v>
      </c>
      <c r="R389" s="264" t="s">
        <v>115</v>
      </c>
      <c r="S389" s="264" t="s">
        <v>115</v>
      </c>
      <c r="T389" s="264" t="s">
        <v>115</v>
      </c>
      <c r="U389" s="264" t="s">
        <v>115</v>
      </c>
      <c r="V389" s="264" t="s">
        <v>115</v>
      </c>
      <c r="W389" s="264" t="s">
        <v>115</v>
      </c>
      <c r="X389" s="264">
        <v>40</v>
      </c>
      <c r="Y389" s="264" t="s">
        <v>115</v>
      </c>
      <c r="Z389" s="264">
        <v>0.5</v>
      </c>
      <c r="AA389" s="264" t="s">
        <v>115</v>
      </c>
      <c r="AB389" s="264">
        <v>35</v>
      </c>
      <c r="AC389" s="264" t="s">
        <v>115</v>
      </c>
      <c r="AD389" s="264">
        <v>277</v>
      </c>
      <c r="AE389" s="264" t="s">
        <v>115</v>
      </c>
    </row>
    <row r="390" spans="1:31" x14ac:dyDescent="0.35">
      <c r="A390" s="44">
        <v>38188</v>
      </c>
      <c r="B390" s="29">
        <v>95948</v>
      </c>
      <c r="C390" s="285">
        <v>609</v>
      </c>
      <c r="D390" s="29">
        <v>0.38969999999999999</v>
      </c>
      <c r="E390" s="29">
        <v>7.58</v>
      </c>
      <c r="F390" s="29">
        <v>7.61</v>
      </c>
      <c r="G390" s="29">
        <v>22.8</v>
      </c>
      <c r="H390" s="34" t="s">
        <v>112</v>
      </c>
      <c r="I390" s="29">
        <v>1.58</v>
      </c>
      <c r="J390" s="29">
        <v>72.8</v>
      </c>
      <c r="K390" s="257">
        <v>327</v>
      </c>
    </row>
    <row r="391" spans="1:31" x14ac:dyDescent="0.35">
      <c r="A391" s="44">
        <v>38189</v>
      </c>
      <c r="B391" s="29">
        <v>103524</v>
      </c>
      <c r="C391" s="285">
        <v>617.20000000000005</v>
      </c>
      <c r="D391" s="29">
        <v>0.39500000000000002</v>
      </c>
      <c r="E391" s="29">
        <v>8.44</v>
      </c>
      <c r="F391" s="29">
        <v>7.66</v>
      </c>
      <c r="G391" s="29">
        <v>23.47</v>
      </c>
      <c r="H391" s="34" t="s">
        <v>112</v>
      </c>
      <c r="I391" s="29">
        <v>0.7</v>
      </c>
      <c r="J391" s="29">
        <v>0</v>
      </c>
      <c r="K391" s="257">
        <v>323</v>
      </c>
    </row>
    <row r="392" spans="1:31" x14ac:dyDescent="0.35">
      <c r="A392" s="44">
        <v>38195</v>
      </c>
      <c r="B392" s="29">
        <v>95615</v>
      </c>
      <c r="C392" s="285">
        <v>593</v>
      </c>
      <c r="D392" s="29">
        <v>0.379</v>
      </c>
      <c r="E392" s="29">
        <v>7.86</v>
      </c>
      <c r="F392" s="29">
        <v>7.72</v>
      </c>
      <c r="G392" s="29">
        <v>19.75</v>
      </c>
      <c r="H392" s="34" t="s">
        <v>112</v>
      </c>
      <c r="I392" s="29">
        <v>0.7</v>
      </c>
      <c r="J392" s="29">
        <v>7.7</v>
      </c>
      <c r="K392" s="257">
        <v>504</v>
      </c>
    </row>
    <row r="393" spans="1:31" x14ac:dyDescent="0.35">
      <c r="A393" s="44">
        <v>38197</v>
      </c>
      <c r="B393" s="29">
        <v>102526</v>
      </c>
      <c r="C393" s="285">
        <v>630</v>
      </c>
      <c r="D393" s="29">
        <v>0.40300000000000002</v>
      </c>
      <c r="E393" s="29">
        <v>7.96</v>
      </c>
      <c r="F393" s="29">
        <v>7.79</v>
      </c>
      <c r="G393" s="29">
        <v>21.09</v>
      </c>
      <c r="H393" s="34" t="s">
        <v>112</v>
      </c>
      <c r="I393" s="29">
        <v>1.1000000000000001</v>
      </c>
      <c r="J393" s="29">
        <v>7.7</v>
      </c>
      <c r="K393" s="257">
        <v>243</v>
      </c>
      <c r="L393" s="257">
        <f>AVERAGE(K388:K393)</f>
        <v>3164.1666666666665</v>
      </c>
      <c r="M393" s="46">
        <f>GEOMEAN(K388:K392)</f>
        <v>751.01881169070202</v>
      </c>
      <c r="N393" s="47" t="s">
        <v>440</v>
      </c>
    </row>
    <row r="394" spans="1:31" x14ac:dyDescent="0.35">
      <c r="A394" s="44">
        <v>38203</v>
      </c>
      <c r="B394" s="29">
        <v>103755</v>
      </c>
      <c r="C394" s="285">
        <v>419.5</v>
      </c>
      <c r="D394" s="29">
        <v>0.26839999999999997</v>
      </c>
      <c r="E394" s="29">
        <v>3.07</v>
      </c>
      <c r="F394" s="29">
        <v>7.48</v>
      </c>
      <c r="G394" s="29">
        <v>23.49</v>
      </c>
      <c r="H394" s="34" t="s">
        <v>112</v>
      </c>
      <c r="I394" s="29">
        <v>0.77</v>
      </c>
      <c r="J394" s="29">
        <v>0</v>
      </c>
      <c r="K394" s="257">
        <v>24192</v>
      </c>
    </row>
    <row r="395" spans="1:31" x14ac:dyDescent="0.35">
      <c r="A395" s="44">
        <v>38208</v>
      </c>
      <c r="B395" s="29">
        <v>110503</v>
      </c>
      <c r="C395" s="285">
        <v>644</v>
      </c>
      <c r="D395" s="29">
        <v>0.41200000000000003</v>
      </c>
      <c r="E395" s="29">
        <v>7.5</v>
      </c>
      <c r="F395" s="29">
        <v>7.47</v>
      </c>
      <c r="G395" s="29">
        <v>21.42</v>
      </c>
      <c r="H395" s="34" t="s">
        <v>112</v>
      </c>
      <c r="I395" s="29">
        <v>5.3</v>
      </c>
      <c r="J395" s="29">
        <v>8.1999999999999993</v>
      </c>
      <c r="K395" s="257">
        <v>354</v>
      </c>
    </row>
    <row r="396" spans="1:31" x14ac:dyDescent="0.35">
      <c r="A396" s="44">
        <v>38215</v>
      </c>
      <c r="B396" s="29">
        <v>102450</v>
      </c>
      <c r="C396" s="285">
        <v>630</v>
      </c>
      <c r="D396" s="29">
        <v>0.4032</v>
      </c>
      <c r="E396" s="29">
        <v>8.1</v>
      </c>
      <c r="F396" s="29">
        <v>7.69</v>
      </c>
      <c r="G396" s="29">
        <v>18.920000000000002</v>
      </c>
      <c r="H396" s="34" t="s">
        <v>112</v>
      </c>
      <c r="I396" s="29">
        <v>0.95</v>
      </c>
      <c r="J396" s="29">
        <v>0</v>
      </c>
      <c r="K396" s="257">
        <v>4352</v>
      </c>
    </row>
    <row r="397" spans="1:31" x14ac:dyDescent="0.35">
      <c r="A397" s="44">
        <v>38225</v>
      </c>
      <c r="B397" s="29">
        <v>105911</v>
      </c>
      <c r="C397" s="285">
        <v>455</v>
      </c>
      <c r="D397" s="29">
        <v>0.29120000000000001</v>
      </c>
      <c r="E397" s="29">
        <v>7.2</v>
      </c>
      <c r="F397" s="29">
        <v>7.76</v>
      </c>
      <c r="G397" s="29">
        <v>22.81</v>
      </c>
      <c r="H397" s="34" t="s">
        <v>112</v>
      </c>
      <c r="I397" s="29">
        <v>0.5</v>
      </c>
      <c r="J397" s="29">
        <v>53.7</v>
      </c>
      <c r="K397" s="257">
        <v>9804</v>
      </c>
    </row>
    <row r="398" spans="1:31" x14ac:dyDescent="0.35">
      <c r="A398" s="44">
        <v>38230</v>
      </c>
      <c r="B398" s="29">
        <v>103005</v>
      </c>
      <c r="C398" s="285">
        <v>622.9</v>
      </c>
      <c r="D398" s="29">
        <v>0.39870000000000005</v>
      </c>
      <c r="E398" s="29">
        <v>9.18</v>
      </c>
      <c r="F398" s="29">
        <v>7.59</v>
      </c>
      <c r="G398" s="29">
        <v>21.01</v>
      </c>
      <c r="H398" s="34" t="s">
        <v>112</v>
      </c>
      <c r="I398" s="29">
        <v>7.0000000000000007E-2</v>
      </c>
      <c r="J398" s="29">
        <v>74.8</v>
      </c>
      <c r="K398" s="257">
        <v>345</v>
      </c>
      <c r="L398" s="257">
        <f>AVERAGE(K394:K398)</f>
        <v>7809.4</v>
      </c>
      <c r="M398" s="46">
        <f>GEOMEAN(K394:K398)</f>
        <v>2630.9782875656679</v>
      </c>
      <c r="N398" s="47" t="s">
        <v>441</v>
      </c>
    </row>
    <row r="399" spans="1:31" x14ac:dyDescent="0.35">
      <c r="A399" s="44">
        <v>38244</v>
      </c>
      <c r="B399" s="29">
        <v>100224</v>
      </c>
      <c r="C399" s="285">
        <v>675.8</v>
      </c>
      <c r="D399" s="29">
        <v>0.4325</v>
      </c>
      <c r="E399" s="29">
        <v>6.63</v>
      </c>
      <c r="F399" s="29">
        <v>7.58</v>
      </c>
      <c r="G399" s="29">
        <v>20.88</v>
      </c>
      <c r="H399" s="34" t="s">
        <v>112</v>
      </c>
      <c r="I399" s="29">
        <v>1.08</v>
      </c>
      <c r="J399" s="29">
        <v>72.5</v>
      </c>
      <c r="K399" s="257">
        <v>189</v>
      </c>
    </row>
    <row r="400" spans="1:31" x14ac:dyDescent="0.35">
      <c r="A400" s="44">
        <v>38246</v>
      </c>
      <c r="B400" s="29">
        <v>101725</v>
      </c>
      <c r="C400" s="285">
        <v>643.70000000000005</v>
      </c>
      <c r="D400" s="29">
        <v>0.41200000000000003</v>
      </c>
      <c r="E400" s="29">
        <v>6.64</v>
      </c>
      <c r="F400" s="29">
        <v>7.56</v>
      </c>
      <c r="G400" s="29">
        <v>21.42</v>
      </c>
      <c r="H400" s="34" t="s">
        <v>112</v>
      </c>
      <c r="I400" s="29">
        <v>1.01</v>
      </c>
      <c r="J400" s="29">
        <v>74.7</v>
      </c>
      <c r="K400" s="257">
        <v>313</v>
      </c>
    </row>
    <row r="401" spans="1:32" x14ac:dyDescent="0.35">
      <c r="A401" s="44">
        <v>38250</v>
      </c>
      <c r="B401" s="29">
        <v>102311</v>
      </c>
      <c r="C401" s="285">
        <v>638.9</v>
      </c>
      <c r="D401" s="29">
        <v>0.40890000000000004</v>
      </c>
      <c r="E401" s="29">
        <v>7.64</v>
      </c>
      <c r="F401" s="29">
        <v>7.34</v>
      </c>
      <c r="G401" s="29">
        <v>17.62</v>
      </c>
      <c r="H401" s="34" t="s">
        <v>112</v>
      </c>
      <c r="I401" s="29">
        <v>0.57999999999999996</v>
      </c>
      <c r="J401" s="29">
        <v>0</v>
      </c>
      <c r="K401" s="257">
        <v>481</v>
      </c>
    </row>
    <row r="402" spans="1:32" x14ac:dyDescent="0.35">
      <c r="A402" s="44">
        <v>38258</v>
      </c>
      <c r="B402" s="29">
        <v>95222</v>
      </c>
      <c r="C402" s="285">
        <v>671.6</v>
      </c>
      <c r="D402" s="29">
        <v>0.42979999999999996</v>
      </c>
      <c r="E402" s="29">
        <v>6.73</v>
      </c>
      <c r="F402" s="29">
        <v>7.42</v>
      </c>
      <c r="G402" s="29">
        <v>17.12</v>
      </c>
      <c r="H402" s="34" t="s">
        <v>112</v>
      </c>
      <c r="I402" s="29">
        <v>0.75</v>
      </c>
      <c r="J402" s="29">
        <v>0</v>
      </c>
      <c r="K402" s="257">
        <v>130</v>
      </c>
    </row>
    <row r="403" spans="1:32" x14ac:dyDescent="0.35">
      <c r="A403" s="44">
        <v>38260</v>
      </c>
      <c r="B403" s="29">
        <v>95538</v>
      </c>
      <c r="C403" s="285">
        <v>649</v>
      </c>
      <c r="D403" s="29">
        <v>0.41599999999999998</v>
      </c>
      <c r="E403" s="29">
        <v>8.42</v>
      </c>
      <c r="F403" s="29">
        <v>7.51</v>
      </c>
      <c r="G403" s="29">
        <v>15.82</v>
      </c>
      <c r="H403" s="34" t="s">
        <v>112</v>
      </c>
      <c r="I403" s="29">
        <v>1.6</v>
      </c>
      <c r="J403" s="29">
        <v>7.8</v>
      </c>
      <c r="K403" s="257">
        <v>97</v>
      </c>
      <c r="L403" s="257">
        <f>AVERAGE(K399:K403)</f>
        <v>242</v>
      </c>
      <c r="M403" s="46">
        <f>GEOMEAN(K399:K403)</f>
        <v>204.63186431019534</v>
      </c>
      <c r="N403" s="47" t="s">
        <v>442</v>
      </c>
    </row>
    <row r="404" spans="1:32" x14ac:dyDescent="0.35">
      <c r="A404" s="44">
        <v>38271</v>
      </c>
      <c r="B404" s="29">
        <v>105735</v>
      </c>
      <c r="C404" s="285">
        <v>749.1</v>
      </c>
      <c r="D404" s="29">
        <v>0.47940000000000005</v>
      </c>
      <c r="E404" s="29">
        <v>7.44</v>
      </c>
      <c r="F404" s="29">
        <v>7.48</v>
      </c>
      <c r="G404" s="29">
        <v>14.04</v>
      </c>
      <c r="H404" s="34" t="s">
        <v>112</v>
      </c>
      <c r="I404" s="29">
        <v>1.26</v>
      </c>
      <c r="J404" s="29">
        <v>0</v>
      </c>
      <c r="K404" s="257">
        <v>97</v>
      </c>
    </row>
    <row r="405" spans="1:32" x14ac:dyDescent="0.35">
      <c r="A405" s="44">
        <v>38273</v>
      </c>
      <c r="B405" s="39">
        <v>102303</v>
      </c>
      <c r="C405" s="286">
        <v>675</v>
      </c>
      <c r="D405" s="39">
        <v>0.43200000000000005</v>
      </c>
      <c r="E405" s="39">
        <v>6.34</v>
      </c>
      <c r="F405" s="39">
        <v>7.47</v>
      </c>
      <c r="G405" s="39">
        <v>14.35</v>
      </c>
      <c r="H405" s="34" t="s">
        <v>112</v>
      </c>
      <c r="I405" s="39">
        <v>0.4</v>
      </c>
      <c r="J405" s="39">
        <v>7.9</v>
      </c>
      <c r="K405" s="264">
        <v>19863</v>
      </c>
      <c r="L405" s="264"/>
      <c r="M405" s="289"/>
      <c r="O405" s="264">
        <v>2.4</v>
      </c>
      <c r="P405" s="264">
        <v>59</v>
      </c>
      <c r="Q405" s="264" t="s">
        <v>115</v>
      </c>
      <c r="R405" s="264" t="s">
        <v>115</v>
      </c>
      <c r="S405" s="264" t="s">
        <v>115</v>
      </c>
      <c r="T405" s="264" t="s">
        <v>115</v>
      </c>
      <c r="U405" s="264" t="s">
        <v>115</v>
      </c>
      <c r="V405" s="264">
        <v>3.6</v>
      </c>
      <c r="W405" s="264" t="s">
        <v>115</v>
      </c>
      <c r="X405" s="264">
        <v>54</v>
      </c>
      <c r="Y405" s="264" t="s">
        <v>115</v>
      </c>
      <c r="Z405" s="264">
        <v>3.3</v>
      </c>
      <c r="AA405" s="264" t="s">
        <v>115</v>
      </c>
      <c r="AB405" s="264">
        <v>44</v>
      </c>
      <c r="AC405" s="264" t="s">
        <v>115</v>
      </c>
      <c r="AD405" s="264">
        <v>259</v>
      </c>
      <c r="AE405" s="264">
        <v>6</v>
      </c>
      <c r="AF405" s="264" t="s">
        <v>443</v>
      </c>
    </row>
    <row r="406" spans="1:32" x14ac:dyDescent="0.35">
      <c r="A406" s="44">
        <v>38281</v>
      </c>
      <c r="B406" s="29"/>
      <c r="C406" s="286" t="e">
        <v>#VALUE!</v>
      </c>
      <c r="D406" s="39" t="e">
        <v>#VALUE!</v>
      </c>
      <c r="E406" s="39" t="s">
        <v>119</v>
      </c>
      <c r="F406" s="39" t="s">
        <v>119</v>
      </c>
      <c r="G406" s="39" t="s">
        <v>119</v>
      </c>
      <c r="H406" s="34" t="s">
        <v>112</v>
      </c>
      <c r="I406" s="39" t="s">
        <v>119</v>
      </c>
      <c r="J406" s="39" t="s">
        <v>119</v>
      </c>
      <c r="K406" s="257">
        <v>2851</v>
      </c>
    </row>
    <row r="407" spans="1:32" x14ac:dyDescent="0.35">
      <c r="A407" s="44">
        <v>38285</v>
      </c>
      <c r="B407" s="29">
        <v>100155</v>
      </c>
      <c r="C407" s="286" t="e">
        <v>#VALUE!</v>
      </c>
      <c r="D407" s="39" t="e">
        <v>#VALUE!</v>
      </c>
      <c r="E407" s="39" t="s">
        <v>119</v>
      </c>
      <c r="F407" s="39" t="s">
        <v>119</v>
      </c>
      <c r="G407" s="39" t="s">
        <v>119</v>
      </c>
      <c r="H407" s="34" t="s">
        <v>112</v>
      </c>
      <c r="I407" s="39" t="s">
        <v>119</v>
      </c>
      <c r="J407" s="39" t="s">
        <v>119</v>
      </c>
      <c r="K407" s="257">
        <v>7270</v>
      </c>
    </row>
    <row r="408" spans="1:32" x14ac:dyDescent="0.35">
      <c r="A408" s="44">
        <v>38287</v>
      </c>
      <c r="B408" s="29">
        <v>103040</v>
      </c>
      <c r="C408" s="285">
        <v>647.4</v>
      </c>
      <c r="D408" s="29">
        <v>0.41439999999999999</v>
      </c>
      <c r="E408" s="29">
        <v>6.36</v>
      </c>
      <c r="F408" s="29">
        <v>7.36</v>
      </c>
      <c r="G408" s="29">
        <v>14.04</v>
      </c>
      <c r="H408" s="34" t="s">
        <v>112</v>
      </c>
      <c r="I408" s="29">
        <v>0.6</v>
      </c>
      <c r="J408" s="29">
        <v>0</v>
      </c>
      <c r="K408" s="257">
        <v>4884</v>
      </c>
      <c r="L408" s="257">
        <f>AVERAGE(K404:K408)</f>
        <v>6993</v>
      </c>
      <c r="M408" s="46">
        <f>GEOMEAN(K404:K408)</f>
        <v>2870.9443353877709</v>
      </c>
      <c r="N408" s="47" t="s">
        <v>444</v>
      </c>
    </row>
    <row r="409" spans="1:32" x14ac:dyDescent="0.35">
      <c r="A409" s="44">
        <v>38293</v>
      </c>
      <c r="B409" s="29">
        <v>90150</v>
      </c>
      <c r="C409" s="285">
        <v>498.2</v>
      </c>
      <c r="D409" s="29">
        <v>0.31879999999999997</v>
      </c>
      <c r="E409" s="29">
        <v>8.4600000000000009</v>
      </c>
      <c r="F409" s="29">
        <v>7.58</v>
      </c>
      <c r="G409" s="29">
        <v>15.75</v>
      </c>
      <c r="H409" s="34" t="s">
        <v>112</v>
      </c>
      <c r="I409" s="29">
        <v>0.09</v>
      </c>
      <c r="J409" s="29">
        <v>0</v>
      </c>
      <c r="K409" s="257">
        <v>24192</v>
      </c>
    </row>
    <row r="410" spans="1:32" x14ac:dyDescent="0.35">
      <c r="A410" s="44">
        <v>38299</v>
      </c>
      <c r="B410" s="29">
        <v>102931</v>
      </c>
      <c r="C410" s="285">
        <v>3</v>
      </c>
      <c r="D410" s="29">
        <v>2E-3</v>
      </c>
      <c r="E410" s="29">
        <v>10.75</v>
      </c>
      <c r="F410" s="29">
        <v>8.07</v>
      </c>
      <c r="G410" s="29">
        <v>10.19</v>
      </c>
      <c r="H410" s="34" t="s">
        <v>112</v>
      </c>
      <c r="I410" s="29">
        <v>0.27</v>
      </c>
      <c r="J410" s="29">
        <v>49.2</v>
      </c>
      <c r="K410" s="257">
        <v>1259</v>
      </c>
    </row>
    <row r="411" spans="1:32" x14ac:dyDescent="0.35">
      <c r="A411" s="44">
        <v>38302</v>
      </c>
      <c r="B411" s="29">
        <v>101102</v>
      </c>
      <c r="C411" s="285">
        <v>639.4</v>
      </c>
      <c r="D411" s="29">
        <v>0.40920000000000001</v>
      </c>
      <c r="E411" s="29">
        <v>8.81</v>
      </c>
      <c r="F411" s="29">
        <v>7.77</v>
      </c>
      <c r="G411" s="29">
        <v>10.5</v>
      </c>
      <c r="H411" s="34" t="s">
        <v>112</v>
      </c>
      <c r="I411" s="29">
        <v>0.17</v>
      </c>
      <c r="J411" s="29">
        <v>0</v>
      </c>
      <c r="K411" s="257">
        <v>669</v>
      </c>
    </row>
    <row r="412" spans="1:32" x14ac:dyDescent="0.35">
      <c r="A412" s="44">
        <v>38306</v>
      </c>
      <c r="B412" s="29">
        <v>102028</v>
      </c>
      <c r="C412" s="285">
        <v>645.29999999999995</v>
      </c>
      <c r="D412" s="29">
        <v>0.41300000000000003</v>
      </c>
      <c r="E412" s="29">
        <v>11.17</v>
      </c>
      <c r="F412" s="29">
        <v>7.65</v>
      </c>
      <c r="G412" s="29">
        <v>7.15</v>
      </c>
      <c r="H412" s="34" t="s">
        <v>112</v>
      </c>
      <c r="I412" s="29">
        <v>0.64</v>
      </c>
      <c r="J412" s="29">
        <v>0</v>
      </c>
      <c r="K412" s="257">
        <v>314</v>
      </c>
    </row>
    <row r="413" spans="1:32" x14ac:dyDescent="0.35">
      <c r="A413" s="44">
        <v>38309</v>
      </c>
      <c r="B413" s="29">
        <v>101417</v>
      </c>
      <c r="C413" s="285">
        <v>655.8</v>
      </c>
      <c r="D413" s="29">
        <v>0.41970000000000002</v>
      </c>
      <c r="E413" s="29">
        <v>9.49</v>
      </c>
      <c r="F413" s="29">
        <v>7.75</v>
      </c>
      <c r="G413" s="29">
        <v>11.43</v>
      </c>
      <c r="H413" s="34" t="s">
        <v>112</v>
      </c>
      <c r="I413" s="29">
        <v>0.32</v>
      </c>
      <c r="J413" s="29">
        <v>0</v>
      </c>
      <c r="K413" s="257">
        <v>169</v>
      </c>
      <c r="L413" s="257">
        <f>AVERAGE(K409:K413)</f>
        <v>5320.6</v>
      </c>
      <c r="M413" s="46">
        <f>GEOMEAN(K409:K413)</f>
        <v>1015.7527221413225</v>
      </c>
      <c r="N413" s="47" t="s">
        <v>445</v>
      </c>
    </row>
    <row r="414" spans="1:32" x14ac:dyDescent="0.35">
      <c r="A414" s="44">
        <v>38323</v>
      </c>
      <c r="B414" s="29">
        <v>95655</v>
      </c>
      <c r="C414" s="285">
        <v>569.9</v>
      </c>
      <c r="D414" s="29">
        <v>0.36480000000000001</v>
      </c>
      <c r="E414" s="29">
        <v>12.9</v>
      </c>
      <c r="F414" s="29">
        <v>7.82</v>
      </c>
      <c r="G414" s="29">
        <v>5.92</v>
      </c>
      <c r="H414" s="34" t="s">
        <v>112</v>
      </c>
      <c r="I414" s="29">
        <v>0.26</v>
      </c>
      <c r="J414" s="29">
        <v>0</v>
      </c>
      <c r="K414" s="257">
        <v>496</v>
      </c>
    </row>
    <row r="415" spans="1:32" x14ac:dyDescent="0.35">
      <c r="A415" s="44">
        <v>38328</v>
      </c>
      <c r="B415" s="29">
        <v>101446</v>
      </c>
      <c r="C415" s="285">
        <v>625.4</v>
      </c>
      <c r="D415" s="29">
        <v>0.40030000000000004</v>
      </c>
      <c r="E415" s="29">
        <v>10.28</v>
      </c>
      <c r="F415" s="29">
        <v>7.94</v>
      </c>
      <c r="G415" s="29">
        <v>9.17</v>
      </c>
      <c r="H415" s="34" t="s">
        <v>112</v>
      </c>
      <c r="I415" s="29">
        <v>0.35</v>
      </c>
      <c r="J415" s="29">
        <v>55.5</v>
      </c>
      <c r="K415" s="257">
        <v>19863</v>
      </c>
    </row>
    <row r="416" spans="1:32" x14ac:dyDescent="0.35">
      <c r="A416" s="44">
        <v>38330</v>
      </c>
      <c r="B416" s="29">
        <v>95936</v>
      </c>
      <c r="C416" s="285">
        <v>609.5</v>
      </c>
      <c r="D416" s="29">
        <v>0.39</v>
      </c>
      <c r="E416" s="29">
        <v>9.67</v>
      </c>
      <c r="F416" s="29">
        <v>8.01</v>
      </c>
      <c r="G416" s="29">
        <v>8.11</v>
      </c>
      <c r="H416" s="34" t="s">
        <v>112</v>
      </c>
      <c r="I416" s="29">
        <v>7.0000000000000007E-2</v>
      </c>
      <c r="J416" s="29">
        <v>0</v>
      </c>
      <c r="K416" s="257">
        <v>211</v>
      </c>
    </row>
    <row r="417" spans="1:31" x14ac:dyDescent="0.35">
      <c r="A417" s="44">
        <v>38334</v>
      </c>
      <c r="B417" s="29">
        <v>102454</v>
      </c>
      <c r="C417" s="285">
        <v>575.1</v>
      </c>
      <c r="D417" s="29">
        <v>0.36810000000000004</v>
      </c>
      <c r="E417" s="29">
        <v>12</v>
      </c>
      <c r="F417" s="29">
        <v>7.99</v>
      </c>
      <c r="G417" s="29">
        <v>5.23</v>
      </c>
      <c r="H417" s="34" t="s">
        <v>112</v>
      </c>
      <c r="I417" s="29">
        <v>0.31</v>
      </c>
      <c r="J417" s="29">
        <v>71.3</v>
      </c>
      <c r="K417" s="257">
        <v>74</v>
      </c>
    </row>
    <row r="418" spans="1:31" x14ac:dyDescent="0.35">
      <c r="A418" s="44">
        <v>38337</v>
      </c>
      <c r="B418" s="29">
        <v>94450</v>
      </c>
      <c r="C418" s="285">
        <v>676</v>
      </c>
      <c r="D418" s="29">
        <v>0.4325</v>
      </c>
      <c r="E418" s="29">
        <v>15.33</v>
      </c>
      <c r="F418" s="29">
        <v>7.81</v>
      </c>
      <c r="G418" s="29">
        <v>2.84</v>
      </c>
      <c r="H418" s="34" t="s">
        <v>112</v>
      </c>
      <c r="I418" s="29">
        <v>0.36</v>
      </c>
      <c r="J418" s="29">
        <v>68.400000000000006</v>
      </c>
      <c r="K418" s="257">
        <v>74</v>
      </c>
      <c r="L418" s="257">
        <f>AVERAGE(K414:K418)</f>
        <v>4143.6000000000004</v>
      </c>
      <c r="M418" s="46">
        <f>GEOMEAN(K414:K418)</f>
        <v>408.55871863571832</v>
      </c>
      <c r="N418" s="47" t="s">
        <v>446</v>
      </c>
    </row>
    <row r="419" spans="1:31" x14ac:dyDescent="0.35">
      <c r="A419" s="44">
        <v>38356</v>
      </c>
      <c r="B419" s="29">
        <v>100929</v>
      </c>
      <c r="C419" s="285">
        <v>499</v>
      </c>
      <c r="D419" s="29">
        <v>0.31899999999999995</v>
      </c>
      <c r="E419" s="29">
        <v>11.3</v>
      </c>
      <c r="F419" s="29">
        <v>8</v>
      </c>
      <c r="G419" s="29">
        <v>5.78</v>
      </c>
      <c r="H419" s="34" t="s">
        <v>112</v>
      </c>
      <c r="I419" s="29">
        <v>0.8</v>
      </c>
      <c r="J419" s="29">
        <v>8.1</v>
      </c>
      <c r="K419" s="257">
        <v>6488</v>
      </c>
    </row>
    <row r="420" spans="1:31" x14ac:dyDescent="0.35">
      <c r="A420" s="44">
        <v>38365</v>
      </c>
      <c r="B420" s="29">
        <v>94904</v>
      </c>
      <c r="C420" s="285">
        <v>319.89999999999998</v>
      </c>
      <c r="D420" s="29">
        <v>0.20469999999999999</v>
      </c>
      <c r="E420" s="29">
        <v>10.95</v>
      </c>
      <c r="F420" s="29">
        <v>7.74</v>
      </c>
      <c r="G420" s="29">
        <v>6.62</v>
      </c>
      <c r="H420" s="34" t="s">
        <v>112</v>
      </c>
      <c r="I420" s="29">
        <v>0.64</v>
      </c>
      <c r="J420" s="29">
        <v>70.400000000000006</v>
      </c>
      <c r="K420" s="257">
        <v>11199</v>
      </c>
    </row>
    <row r="421" spans="1:31" x14ac:dyDescent="0.35">
      <c r="A421" s="44">
        <v>38371</v>
      </c>
      <c r="B421" s="29">
        <v>100200</v>
      </c>
      <c r="C421" s="285">
        <v>395</v>
      </c>
      <c r="D421" s="29">
        <v>0.25280000000000002</v>
      </c>
      <c r="E421" s="29">
        <v>11.93</v>
      </c>
      <c r="F421" s="48">
        <v>7.6</v>
      </c>
      <c r="G421" s="29">
        <v>2.84</v>
      </c>
      <c r="H421" s="34" t="s">
        <v>112</v>
      </c>
      <c r="I421" s="29">
        <v>0.27</v>
      </c>
      <c r="J421" s="29">
        <v>8.1</v>
      </c>
      <c r="K421" s="257">
        <v>3076</v>
      </c>
    </row>
    <row r="422" spans="1:31" x14ac:dyDescent="0.35">
      <c r="A422" s="44">
        <v>38376</v>
      </c>
      <c r="B422" s="29">
        <v>103547</v>
      </c>
      <c r="C422" s="285">
        <v>472</v>
      </c>
      <c r="D422" s="29">
        <v>0.30199999999999999</v>
      </c>
      <c r="E422" s="29">
        <v>12.79</v>
      </c>
      <c r="F422" s="48">
        <v>7.45</v>
      </c>
      <c r="G422" s="29">
        <v>0.32</v>
      </c>
      <c r="H422" s="34" t="s">
        <v>112</v>
      </c>
      <c r="I422" s="29">
        <v>0.5</v>
      </c>
      <c r="J422" s="29">
        <v>8.1</v>
      </c>
      <c r="K422" s="257">
        <v>1723</v>
      </c>
    </row>
    <row r="423" spans="1:31" x14ac:dyDescent="0.35">
      <c r="A423" s="44">
        <v>38379</v>
      </c>
      <c r="B423" s="29">
        <v>93944</v>
      </c>
      <c r="C423" s="285">
        <v>518</v>
      </c>
      <c r="D423" s="29">
        <v>0.33099999999999996</v>
      </c>
      <c r="E423" s="29">
        <v>12.89</v>
      </c>
      <c r="F423" s="48">
        <v>7.67</v>
      </c>
      <c r="G423" s="29">
        <v>0.84</v>
      </c>
      <c r="H423" s="34" t="s">
        <v>112</v>
      </c>
      <c r="I423" s="29">
        <v>0.2</v>
      </c>
      <c r="J423" s="29">
        <v>7.8</v>
      </c>
      <c r="K423" s="257">
        <v>110</v>
      </c>
      <c r="L423" s="257">
        <f>AVERAGE(K419:K423)</f>
        <v>4519.2</v>
      </c>
      <c r="M423" s="46">
        <f>GEOMEAN(K419:K423)</f>
        <v>2115.3920892032074</v>
      </c>
      <c r="N423" s="47" t="s">
        <v>447</v>
      </c>
    </row>
    <row r="424" spans="1:31" x14ac:dyDescent="0.35">
      <c r="A424" s="44">
        <v>38384</v>
      </c>
      <c r="B424" s="29">
        <v>101232</v>
      </c>
      <c r="C424" s="285">
        <v>525</v>
      </c>
      <c r="D424" s="29">
        <v>0.33599999999999997</v>
      </c>
      <c r="E424" s="29">
        <v>11.38</v>
      </c>
      <c r="F424" s="48">
        <v>7.62</v>
      </c>
      <c r="G424" s="29">
        <v>2.38</v>
      </c>
      <c r="H424" s="34" t="s">
        <v>112</v>
      </c>
      <c r="I424" s="29">
        <v>0.8</v>
      </c>
      <c r="J424" s="29">
        <v>7.8</v>
      </c>
      <c r="K424" s="257">
        <v>20</v>
      </c>
    </row>
    <row r="425" spans="1:31" x14ac:dyDescent="0.35">
      <c r="A425" s="44">
        <v>38392</v>
      </c>
      <c r="B425" s="29">
        <v>94200</v>
      </c>
      <c r="C425" s="285">
        <v>530.9</v>
      </c>
      <c r="D425" s="29">
        <v>0.33980000000000005</v>
      </c>
      <c r="E425" s="29">
        <v>12.73</v>
      </c>
      <c r="F425" s="48">
        <v>7.73</v>
      </c>
      <c r="G425" s="29">
        <v>2.8</v>
      </c>
      <c r="H425" s="34" t="s">
        <v>112</v>
      </c>
      <c r="I425" s="29">
        <v>0.34</v>
      </c>
      <c r="J425" s="29">
        <v>7.8</v>
      </c>
      <c r="K425" s="257">
        <v>98</v>
      </c>
    </row>
    <row r="426" spans="1:31" x14ac:dyDescent="0.35">
      <c r="A426" s="44">
        <v>38398</v>
      </c>
      <c r="B426" s="29">
        <v>92858</v>
      </c>
      <c r="C426" s="285">
        <v>537.20000000000005</v>
      </c>
      <c r="D426" s="29">
        <v>0.34379999999999999</v>
      </c>
      <c r="E426" s="29">
        <v>13.23</v>
      </c>
      <c r="F426" s="48">
        <v>7.9</v>
      </c>
      <c r="G426" s="29">
        <v>4.34</v>
      </c>
      <c r="H426" s="34" t="s">
        <v>112</v>
      </c>
      <c r="I426" s="29">
        <v>0.41</v>
      </c>
      <c r="J426" s="29">
        <v>98.4</v>
      </c>
      <c r="K426" s="257">
        <v>399</v>
      </c>
    </row>
    <row r="427" spans="1:31" x14ac:dyDescent="0.35">
      <c r="A427" s="44">
        <v>38407</v>
      </c>
      <c r="B427" s="29">
        <v>95838</v>
      </c>
      <c r="C427" s="285">
        <v>583.6</v>
      </c>
      <c r="D427" s="29">
        <v>0.3735</v>
      </c>
      <c r="E427" s="29">
        <v>9.91</v>
      </c>
      <c r="F427" s="48">
        <v>7.89</v>
      </c>
      <c r="G427" s="29">
        <v>4.59</v>
      </c>
      <c r="H427" s="34" t="s">
        <v>112</v>
      </c>
      <c r="I427" s="29">
        <v>0.44</v>
      </c>
      <c r="J427" s="29">
        <v>39.6</v>
      </c>
      <c r="K427" s="257">
        <v>63</v>
      </c>
    </row>
    <row r="428" spans="1:31" x14ac:dyDescent="0.35">
      <c r="A428" s="44">
        <v>38411</v>
      </c>
      <c r="B428" s="29">
        <v>100418</v>
      </c>
      <c r="C428" s="285">
        <v>615.79999999999995</v>
      </c>
      <c r="D428" s="29">
        <v>0.39410000000000001</v>
      </c>
      <c r="E428" s="29">
        <v>11.63</v>
      </c>
      <c r="F428" s="48">
        <v>7.88</v>
      </c>
      <c r="G428" s="29">
        <v>5.37</v>
      </c>
      <c r="H428" s="34" t="s">
        <v>112</v>
      </c>
      <c r="I428" s="29">
        <v>0.02</v>
      </c>
      <c r="J428" s="29">
        <v>58.8</v>
      </c>
      <c r="K428" s="257">
        <v>20</v>
      </c>
      <c r="L428" s="257">
        <f>AVERAGE(K424:K428)</f>
        <v>120</v>
      </c>
      <c r="M428" s="46">
        <f>GEOMEAN(K424:K428)</f>
        <v>62.910031469480423</v>
      </c>
      <c r="N428" s="47" t="s">
        <v>448</v>
      </c>
    </row>
    <row r="429" spans="1:31" x14ac:dyDescent="0.35">
      <c r="A429" s="44">
        <v>38412</v>
      </c>
      <c r="B429" s="29">
        <v>94949</v>
      </c>
      <c r="C429" s="285">
        <v>612</v>
      </c>
      <c r="D429" s="29">
        <v>0.39200000000000002</v>
      </c>
      <c r="E429" s="29">
        <v>12.56</v>
      </c>
      <c r="F429" s="48">
        <v>7.74</v>
      </c>
      <c r="G429" s="29">
        <v>3.3</v>
      </c>
      <c r="H429" s="34" t="s">
        <v>112</v>
      </c>
      <c r="I429" s="29">
        <v>0.4</v>
      </c>
      <c r="J429" s="29">
        <v>7.9</v>
      </c>
      <c r="K429" s="257">
        <v>52</v>
      </c>
    </row>
    <row r="430" spans="1:31" x14ac:dyDescent="0.35">
      <c r="A430" s="44">
        <v>38420</v>
      </c>
      <c r="B430" s="29">
        <v>94327</v>
      </c>
      <c r="C430" s="285">
        <v>597.1</v>
      </c>
      <c r="D430" s="29">
        <v>0.38219999999999998</v>
      </c>
      <c r="E430" s="29">
        <v>12.4</v>
      </c>
      <c r="F430" s="48">
        <v>7.95</v>
      </c>
      <c r="G430" s="29">
        <v>4.0999999999999996</v>
      </c>
      <c r="H430" s="34" t="s">
        <v>112</v>
      </c>
      <c r="I430" s="29">
        <v>0.63</v>
      </c>
      <c r="J430" s="29">
        <v>8.1</v>
      </c>
      <c r="K430" s="257">
        <v>20</v>
      </c>
    </row>
    <row r="431" spans="1:31" x14ac:dyDescent="0.35">
      <c r="A431" s="44">
        <v>38428</v>
      </c>
      <c r="B431" s="29">
        <v>94922</v>
      </c>
      <c r="C431" s="285">
        <v>632</v>
      </c>
      <c r="D431" s="29">
        <v>0.40449999999999997</v>
      </c>
      <c r="E431" s="29">
        <v>11.36</v>
      </c>
      <c r="F431" s="48">
        <v>7.85</v>
      </c>
      <c r="G431" s="29">
        <v>5.87</v>
      </c>
      <c r="H431" s="34" t="s">
        <v>112</v>
      </c>
      <c r="I431" s="29">
        <v>0.53</v>
      </c>
      <c r="J431" s="29">
        <v>7.8</v>
      </c>
      <c r="K431" s="257">
        <v>10</v>
      </c>
    </row>
    <row r="432" spans="1:31" x14ac:dyDescent="0.35">
      <c r="A432" s="44">
        <v>38433</v>
      </c>
      <c r="B432" s="39">
        <v>91801</v>
      </c>
      <c r="C432" s="286">
        <v>633.4</v>
      </c>
      <c r="D432" s="39">
        <v>0.40539999999999998</v>
      </c>
      <c r="E432" s="39">
        <v>11.45</v>
      </c>
      <c r="F432" s="49">
        <v>7.96</v>
      </c>
      <c r="G432" s="39">
        <v>6</v>
      </c>
      <c r="H432" s="34" t="s">
        <v>112</v>
      </c>
      <c r="I432" s="39">
        <v>0.66</v>
      </c>
      <c r="J432" s="39">
        <v>8.1</v>
      </c>
      <c r="K432" s="264">
        <v>110</v>
      </c>
      <c r="L432" s="264"/>
      <c r="M432" s="289"/>
      <c r="O432" s="264">
        <v>1.2</v>
      </c>
      <c r="P432" s="264">
        <v>69</v>
      </c>
      <c r="Q432" s="264" t="s">
        <v>115</v>
      </c>
      <c r="R432" s="264" t="s">
        <v>115</v>
      </c>
      <c r="S432" s="264" t="s">
        <v>115</v>
      </c>
      <c r="T432" s="264" t="s">
        <v>115</v>
      </c>
      <c r="U432" s="264" t="s">
        <v>115</v>
      </c>
      <c r="V432" s="264">
        <v>4.2</v>
      </c>
      <c r="W432" s="264" t="s">
        <v>115</v>
      </c>
      <c r="X432" s="264">
        <v>38</v>
      </c>
      <c r="Y432" s="264" t="s">
        <v>115</v>
      </c>
      <c r="Z432" s="264">
        <v>1.5</v>
      </c>
      <c r="AA432" s="264" t="s">
        <v>115</v>
      </c>
      <c r="AB432" s="264">
        <v>21</v>
      </c>
      <c r="AC432" s="264" t="s">
        <v>115</v>
      </c>
      <c r="AD432" s="264">
        <v>292</v>
      </c>
      <c r="AE432" s="264" t="s">
        <v>115</v>
      </c>
    </row>
    <row r="433" spans="1:14" x14ac:dyDescent="0.35">
      <c r="A433" s="44">
        <v>38439</v>
      </c>
      <c r="B433" s="29">
        <v>101348</v>
      </c>
      <c r="C433" s="285">
        <v>588</v>
      </c>
      <c r="D433" s="29">
        <v>0.37629999999999997</v>
      </c>
      <c r="E433" s="29">
        <v>10.57</v>
      </c>
      <c r="F433" s="48">
        <v>8.08</v>
      </c>
      <c r="G433" s="29">
        <v>6.26</v>
      </c>
      <c r="H433" s="34" t="s">
        <v>112</v>
      </c>
      <c r="I433" s="29">
        <v>0</v>
      </c>
      <c r="J433" s="29">
        <v>58.8</v>
      </c>
      <c r="K433" s="257">
        <v>650</v>
      </c>
      <c r="L433" s="257">
        <f>AVERAGE(K429:K433)</f>
        <v>168.4</v>
      </c>
      <c r="M433" s="46">
        <f>GEOMEAN(K429:K433)</f>
        <v>59.465883572208575</v>
      </c>
      <c r="N433" s="47" t="s">
        <v>449</v>
      </c>
    </row>
    <row r="434" spans="1:14" x14ac:dyDescent="0.35">
      <c r="A434" s="44">
        <v>38446</v>
      </c>
      <c r="B434" s="29">
        <v>104711</v>
      </c>
      <c r="C434" s="285">
        <v>638</v>
      </c>
      <c r="D434" s="29">
        <v>0.40800000000000003</v>
      </c>
      <c r="E434" s="29">
        <v>10.68</v>
      </c>
      <c r="F434" s="48">
        <v>8.11</v>
      </c>
      <c r="G434" s="29">
        <v>11.01</v>
      </c>
      <c r="H434" s="34" t="s">
        <v>112</v>
      </c>
      <c r="I434" s="29">
        <v>1.2</v>
      </c>
      <c r="J434" s="29">
        <v>8.1</v>
      </c>
      <c r="K434" s="257">
        <v>31</v>
      </c>
    </row>
    <row r="435" spans="1:14" x14ac:dyDescent="0.35">
      <c r="A435" s="44">
        <v>38454</v>
      </c>
      <c r="B435" s="29">
        <v>100730</v>
      </c>
      <c r="C435" s="285">
        <v>648</v>
      </c>
      <c r="D435" s="29">
        <v>0.41499999999999998</v>
      </c>
      <c r="E435" s="29">
        <v>8.17</v>
      </c>
      <c r="F435" s="48">
        <v>7.97</v>
      </c>
      <c r="G435" s="29">
        <v>15.66</v>
      </c>
      <c r="H435" s="34" t="s">
        <v>112</v>
      </c>
      <c r="I435" s="29">
        <v>0.1</v>
      </c>
      <c r="J435" s="29">
        <v>7.8</v>
      </c>
      <c r="K435" s="257">
        <v>63</v>
      </c>
    </row>
    <row r="436" spans="1:14" x14ac:dyDescent="0.35">
      <c r="A436" s="44">
        <v>38460</v>
      </c>
      <c r="B436" s="29">
        <v>101539</v>
      </c>
      <c r="C436" s="285">
        <v>6698</v>
      </c>
      <c r="D436" s="29">
        <v>0.42869999999999997</v>
      </c>
      <c r="E436" s="29">
        <v>9.17</v>
      </c>
      <c r="F436" s="48">
        <v>8.02</v>
      </c>
      <c r="G436" s="29">
        <v>16.75</v>
      </c>
      <c r="H436" s="34" t="s">
        <v>112</v>
      </c>
      <c r="I436" s="29">
        <v>0.36</v>
      </c>
      <c r="J436" s="29">
        <v>86.7</v>
      </c>
      <c r="K436" s="257">
        <v>74</v>
      </c>
    </row>
    <row r="437" spans="1:14" x14ac:dyDescent="0.35">
      <c r="A437" s="44">
        <v>38463</v>
      </c>
      <c r="B437" s="29">
        <v>100846</v>
      </c>
      <c r="C437" s="285">
        <v>648</v>
      </c>
      <c r="D437" s="29">
        <v>0.41399999999999998</v>
      </c>
      <c r="E437" s="29">
        <v>7.07</v>
      </c>
      <c r="F437" s="48">
        <v>7.97</v>
      </c>
      <c r="G437" s="29">
        <v>16.53</v>
      </c>
      <c r="H437" s="34" t="s">
        <v>112</v>
      </c>
      <c r="I437" s="29">
        <v>0.1</v>
      </c>
      <c r="J437" s="29">
        <v>7.9</v>
      </c>
      <c r="K437" s="257">
        <v>2359</v>
      </c>
    </row>
    <row r="438" spans="1:14" x14ac:dyDescent="0.35">
      <c r="A438" s="44">
        <v>38469</v>
      </c>
      <c r="B438" s="29">
        <v>133229</v>
      </c>
      <c r="C438" s="285">
        <v>580</v>
      </c>
      <c r="D438" s="29">
        <v>0.371</v>
      </c>
      <c r="E438" s="29">
        <v>10.54</v>
      </c>
      <c r="F438" s="48">
        <v>8.27</v>
      </c>
      <c r="G438" s="29">
        <v>11.82</v>
      </c>
      <c r="H438" s="34" t="s">
        <v>112</v>
      </c>
      <c r="I438" s="29">
        <v>0.6</v>
      </c>
      <c r="J438" s="29">
        <v>7.3</v>
      </c>
      <c r="K438" s="257">
        <v>457</v>
      </c>
      <c r="L438" s="257">
        <f>AVERAGE(K434:K438)</f>
        <v>596.79999999999995</v>
      </c>
      <c r="M438" s="46">
        <f>GEOMEAN(K434:K438)</f>
        <v>173.18713219401735</v>
      </c>
      <c r="N438" s="47" t="s">
        <v>450</v>
      </c>
    </row>
    <row r="439" spans="1:14" x14ac:dyDescent="0.35">
      <c r="A439" s="44">
        <v>38474</v>
      </c>
      <c r="B439" s="29">
        <v>104421</v>
      </c>
      <c r="C439" s="285">
        <v>588.6</v>
      </c>
      <c r="D439" s="29">
        <v>0.37670000000000003</v>
      </c>
      <c r="E439" s="29">
        <v>11.06</v>
      </c>
      <c r="F439" s="48">
        <v>8.07</v>
      </c>
      <c r="G439" s="29">
        <v>10.82</v>
      </c>
      <c r="H439" s="34" t="s">
        <v>112</v>
      </c>
      <c r="I439" s="29">
        <v>0.63</v>
      </c>
      <c r="J439" s="29">
        <v>77.599999999999994</v>
      </c>
      <c r="K439" s="257">
        <v>86</v>
      </c>
    </row>
    <row r="440" spans="1:14" x14ac:dyDescent="0.35">
      <c r="A440" s="44">
        <v>38483</v>
      </c>
      <c r="B440" s="29">
        <v>93316</v>
      </c>
      <c r="C440" s="29" t="s">
        <v>558</v>
      </c>
      <c r="D440" s="29">
        <v>0.3926</v>
      </c>
      <c r="E440" s="29">
        <v>8.14</v>
      </c>
      <c r="F440" s="48">
        <v>7.75</v>
      </c>
      <c r="G440" s="29">
        <v>18.579999999999998</v>
      </c>
      <c r="H440" s="34" t="s">
        <v>112</v>
      </c>
      <c r="I440" s="29">
        <v>0.61</v>
      </c>
      <c r="J440" s="29">
        <v>7.8</v>
      </c>
      <c r="K440" s="257">
        <v>20</v>
      </c>
    </row>
    <row r="441" spans="1:14" x14ac:dyDescent="0.35">
      <c r="A441" s="44">
        <v>38491</v>
      </c>
      <c r="B441" s="29">
        <v>91144</v>
      </c>
      <c r="C441" s="29">
        <v>558.29999999999995</v>
      </c>
      <c r="D441" s="29">
        <v>0.35730000000000001</v>
      </c>
      <c r="E441" s="29">
        <v>9.52</v>
      </c>
      <c r="F441" s="48">
        <v>7.81</v>
      </c>
      <c r="G441" s="29">
        <v>18.100000000000001</v>
      </c>
      <c r="H441" s="34" t="s">
        <v>112</v>
      </c>
      <c r="I441" s="29">
        <v>0.43</v>
      </c>
      <c r="J441" s="29">
        <v>7.7</v>
      </c>
      <c r="K441" s="257">
        <v>175</v>
      </c>
    </row>
    <row r="442" spans="1:14" x14ac:dyDescent="0.35">
      <c r="A442" s="44">
        <v>38497</v>
      </c>
      <c r="B442" s="29">
        <v>94654</v>
      </c>
      <c r="C442" s="29">
        <v>556</v>
      </c>
      <c r="D442" s="29">
        <v>0.35580000000000001</v>
      </c>
      <c r="E442" s="29">
        <v>7.04</v>
      </c>
      <c r="F442" s="48">
        <v>8.15</v>
      </c>
      <c r="G442" s="29">
        <v>19.760000000000002</v>
      </c>
      <c r="H442" s="34" t="s">
        <v>112</v>
      </c>
      <c r="I442" s="29">
        <v>0.08</v>
      </c>
      <c r="J442" s="29">
        <v>8.1</v>
      </c>
      <c r="K442" s="257">
        <v>73</v>
      </c>
    </row>
    <row r="443" spans="1:14" x14ac:dyDescent="0.35">
      <c r="A443" s="44">
        <v>38503</v>
      </c>
      <c r="B443" s="29">
        <v>101440</v>
      </c>
      <c r="C443" s="29">
        <v>611.70000000000005</v>
      </c>
      <c r="D443" s="29">
        <v>0.39150000000000001</v>
      </c>
      <c r="E443" s="29">
        <v>7.28</v>
      </c>
      <c r="F443" s="48">
        <v>7.93</v>
      </c>
      <c r="G443" s="29">
        <v>20.63</v>
      </c>
      <c r="H443" s="34" t="s">
        <v>112</v>
      </c>
      <c r="I443" s="29">
        <v>0.13</v>
      </c>
      <c r="J443" s="29">
        <v>7.7</v>
      </c>
      <c r="K443" s="257">
        <v>86</v>
      </c>
      <c r="L443" s="257">
        <f>AVERAGE(K439:K443)</f>
        <v>88</v>
      </c>
      <c r="M443" s="46">
        <f>GEOMEAN(K439:K443)</f>
        <v>71.660125000213867</v>
      </c>
      <c r="N443" s="47" t="s">
        <v>451</v>
      </c>
    </row>
    <row r="444" spans="1:14" x14ac:dyDescent="0.35">
      <c r="A444" s="44">
        <v>38510</v>
      </c>
      <c r="B444" s="29">
        <v>91812</v>
      </c>
      <c r="C444" s="29">
        <v>688.6</v>
      </c>
      <c r="D444" s="29">
        <v>0.44069999999999998</v>
      </c>
      <c r="E444" s="29">
        <v>6.85</v>
      </c>
      <c r="F444" s="48">
        <v>7.76</v>
      </c>
      <c r="G444" s="29">
        <v>23.08</v>
      </c>
      <c r="H444" s="34" t="s">
        <v>112</v>
      </c>
      <c r="I444" s="29">
        <v>0.41</v>
      </c>
      <c r="J444" s="29">
        <v>7.7</v>
      </c>
      <c r="K444" s="257">
        <v>187</v>
      </c>
    </row>
    <row r="445" spans="1:14" x14ac:dyDescent="0.35">
      <c r="A445" s="44">
        <v>38516</v>
      </c>
      <c r="B445" s="29">
        <v>102052</v>
      </c>
      <c r="C445" s="29">
        <v>554.1</v>
      </c>
      <c r="D445" s="29">
        <v>0.35460000000000003</v>
      </c>
      <c r="E445" s="29">
        <v>6.17</v>
      </c>
      <c r="F445" s="48">
        <v>8.01</v>
      </c>
      <c r="G445" s="29">
        <v>24.3</v>
      </c>
      <c r="H445" s="34" t="s">
        <v>112</v>
      </c>
      <c r="I445" s="29">
        <v>0.04</v>
      </c>
      <c r="J445" s="29">
        <v>7.6</v>
      </c>
      <c r="K445" s="257">
        <v>6131</v>
      </c>
    </row>
    <row r="446" spans="1:14" x14ac:dyDescent="0.35">
      <c r="A446" s="44">
        <v>38523</v>
      </c>
      <c r="B446" s="29">
        <v>93852</v>
      </c>
      <c r="C446" s="29">
        <v>693.9</v>
      </c>
      <c r="D446" s="29">
        <v>0.44409999999999999</v>
      </c>
      <c r="E446" s="29">
        <v>8.27</v>
      </c>
      <c r="F446" s="48">
        <v>7.98</v>
      </c>
      <c r="G446" s="29">
        <v>21.06</v>
      </c>
      <c r="H446" s="34" t="s">
        <v>112</v>
      </c>
      <c r="I446" s="29">
        <v>0.74</v>
      </c>
      <c r="J446" s="29">
        <v>7.8</v>
      </c>
      <c r="K446" s="257">
        <v>240</v>
      </c>
    </row>
    <row r="447" spans="1:14" x14ac:dyDescent="0.35">
      <c r="A447" s="44">
        <v>38526</v>
      </c>
      <c r="B447" s="29">
        <v>90944</v>
      </c>
      <c r="C447" s="29">
        <v>821.8</v>
      </c>
      <c r="D447" s="29">
        <v>0.52590000000000003</v>
      </c>
      <c r="E447" s="29">
        <v>7.22</v>
      </c>
      <c r="F447" s="48">
        <v>7.88</v>
      </c>
      <c r="G447" s="29">
        <v>22.7</v>
      </c>
      <c r="H447" s="34" t="s">
        <v>112</v>
      </c>
      <c r="I447" s="29">
        <v>0.43</v>
      </c>
      <c r="J447" s="29">
        <v>7.8</v>
      </c>
      <c r="K447" s="257">
        <v>175</v>
      </c>
    </row>
    <row r="448" spans="1:14" x14ac:dyDescent="0.35">
      <c r="A448" s="44">
        <v>38531</v>
      </c>
      <c r="B448" s="29">
        <v>94741</v>
      </c>
      <c r="C448" s="29">
        <v>831.3</v>
      </c>
      <c r="D448" s="29">
        <v>0.53200000000000003</v>
      </c>
      <c r="E448" s="29">
        <v>6.74</v>
      </c>
      <c r="F448" s="48">
        <v>7.68</v>
      </c>
      <c r="G448" s="29">
        <v>24.9</v>
      </c>
      <c r="H448" s="34" t="s">
        <v>112</v>
      </c>
      <c r="I448" s="29">
        <v>0.43</v>
      </c>
      <c r="J448" s="29">
        <v>7.8</v>
      </c>
      <c r="K448" s="257">
        <v>536</v>
      </c>
      <c r="L448" s="257">
        <f>AVERAGE(K444:K448)</f>
        <v>1453.8</v>
      </c>
      <c r="M448" s="46">
        <f>GEOMEAN(K444:K448)</f>
        <v>481.23521574041752</v>
      </c>
      <c r="N448" s="47" t="s">
        <v>452</v>
      </c>
    </row>
    <row r="449" spans="1:31" x14ac:dyDescent="0.35">
      <c r="A449" s="44">
        <v>38546</v>
      </c>
      <c r="B449" s="29">
        <v>95923</v>
      </c>
      <c r="C449" s="29">
        <v>631</v>
      </c>
      <c r="D449" s="29">
        <v>0.40400000000000003</v>
      </c>
      <c r="E449" s="29">
        <v>5.35</v>
      </c>
      <c r="F449" s="48">
        <v>7.53</v>
      </c>
      <c r="G449" s="29">
        <v>21.49</v>
      </c>
      <c r="H449" s="34" t="s">
        <v>112</v>
      </c>
      <c r="I449" s="29">
        <v>0.1</v>
      </c>
      <c r="J449" s="29">
        <v>7.8</v>
      </c>
      <c r="K449" s="257">
        <v>5247</v>
      </c>
    </row>
    <row r="450" spans="1:31" x14ac:dyDescent="0.35">
      <c r="A450" s="44">
        <v>38547</v>
      </c>
      <c r="B450" s="29">
        <v>91048</v>
      </c>
      <c r="C450" s="29">
        <v>592.5</v>
      </c>
      <c r="D450" s="29">
        <v>0.37919999999999998</v>
      </c>
      <c r="E450" s="29">
        <v>5.28</v>
      </c>
      <c r="F450" s="48">
        <v>7.56</v>
      </c>
      <c r="G450" s="29">
        <v>21.89</v>
      </c>
      <c r="H450" s="34" t="s">
        <v>112</v>
      </c>
      <c r="I450" s="29">
        <v>0.01</v>
      </c>
      <c r="J450" s="29">
        <v>7.8</v>
      </c>
      <c r="K450" s="257">
        <v>2382</v>
      </c>
    </row>
    <row r="451" spans="1:31" x14ac:dyDescent="0.35">
      <c r="A451" s="44">
        <v>38553</v>
      </c>
      <c r="B451" s="29">
        <v>95801</v>
      </c>
      <c r="C451" s="29">
        <v>418</v>
      </c>
      <c r="D451" s="29">
        <v>0.26800000000000002</v>
      </c>
      <c r="E451" s="29">
        <v>7.95</v>
      </c>
      <c r="F451" s="48">
        <v>8.1199999999999992</v>
      </c>
      <c r="G451" s="29">
        <v>25.82</v>
      </c>
      <c r="H451" s="34" t="s">
        <v>112</v>
      </c>
      <c r="I451" s="29">
        <v>0.8</v>
      </c>
      <c r="J451" s="29">
        <v>8.1</v>
      </c>
      <c r="K451" s="257">
        <v>784</v>
      </c>
      <c r="O451" s="264">
        <v>2.8</v>
      </c>
      <c r="P451" s="264">
        <v>47.3</v>
      </c>
      <c r="Q451" s="264" t="s">
        <v>115</v>
      </c>
      <c r="R451" s="264" t="s">
        <v>115</v>
      </c>
      <c r="S451" s="264" t="s">
        <v>115</v>
      </c>
      <c r="T451" s="264" t="s">
        <v>115</v>
      </c>
      <c r="U451" s="264" t="s">
        <v>115</v>
      </c>
      <c r="V451" s="264">
        <v>1.2</v>
      </c>
      <c r="W451" s="264" t="s">
        <v>115</v>
      </c>
      <c r="X451" s="264">
        <v>27</v>
      </c>
      <c r="Y451" s="264" t="s">
        <v>115</v>
      </c>
      <c r="Z451" s="264">
        <v>1.3</v>
      </c>
      <c r="AA451" s="264" t="s">
        <v>115</v>
      </c>
      <c r="AB451" s="264">
        <v>12</v>
      </c>
      <c r="AC451" s="264" t="s">
        <v>115</v>
      </c>
      <c r="AD451" s="264">
        <v>67</v>
      </c>
      <c r="AE451" s="264" t="s">
        <v>115</v>
      </c>
    </row>
    <row r="452" spans="1:31" x14ac:dyDescent="0.35">
      <c r="A452" s="44">
        <v>38559</v>
      </c>
      <c r="B452" s="29">
        <v>91505</v>
      </c>
      <c r="C452" s="29">
        <v>477.1</v>
      </c>
      <c r="D452" s="29">
        <v>0.3054</v>
      </c>
      <c r="E452" s="29">
        <v>7.12</v>
      </c>
      <c r="F452" s="48">
        <v>8</v>
      </c>
      <c r="G452" s="29">
        <v>27.18</v>
      </c>
      <c r="H452" s="34" t="s">
        <v>112</v>
      </c>
      <c r="I452" s="29">
        <v>0.3</v>
      </c>
      <c r="J452" s="29">
        <v>7.8</v>
      </c>
      <c r="K452" s="257">
        <v>211</v>
      </c>
    </row>
    <row r="453" spans="1:31" x14ac:dyDescent="0.35">
      <c r="A453" s="44">
        <v>38560</v>
      </c>
      <c r="B453" s="29">
        <v>92736</v>
      </c>
      <c r="C453" s="29">
        <v>469</v>
      </c>
      <c r="D453" s="29">
        <v>0.30020000000000002</v>
      </c>
      <c r="E453" s="29">
        <v>7.3</v>
      </c>
      <c r="F453" s="48">
        <v>7.84</v>
      </c>
      <c r="G453" s="29">
        <v>24.92</v>
      </c>
      <c r="H453" s="34" t="s">
        <v>112</v>
      </c>
      <c r="I453" s="29">
        <v>0.56000000000000005</v>
      </c>
      <c r="J453" s="29">
        <v>7.3</v>
      </c>
      <c r="K453" s="257">
        <v>4884</v>
      </c>
      <c r="L453" s="257">
        <f>AVERAGE(K449:K453)</f>
        <v>2701.6</v>
      </c>
      <c r="M453" s="46">
        <f>GEOMEAN(K449:K453)</f>
        <v>1587.9813549643206</v>
      </c>
      <c r="N453" s="47" t="s">
        <v>453</v>
      </c>
    </row>
    <row r="454" spans="1:31" x14ac:dyDescent="0.35">
      <c r="A454" s="44">
        <v>38566</v>
      </c>
      <c r="B454" s="29">
        <v>91249</v>
      </c>
      <c r="C454" s="29">
        <v>529.79999999999995</v>
      </c>
      <c r="D454" s="29">
        <v>0.33910000000000001</v>
      </c>
      <c r="E454" s="29">
        <v>6.62</v>
      </c>
      <c r="F454" s="48">
        <v>7.69</v>
      </c>
      <c r="G454" s="29">
        <v>24.77</v>
      </c>
      <c r="H454" s="34" t="s">
        <v>112</v>
      </c>
      <c r="I454" s="29">
        <v>0.35</v>
      </c>
      <c r="J454" s="29">
        <v>8.1</v>
      </c>
      <c r="K454" s="257">
        <v>146</v>
      </c>
    </row>
    <row r="455" spans="1:31" x14ac:dyDescent="0.35">
      <c r="A455" s="44">
        <v>38572</v>
      </c>
      <c r="B455" s="29">
        <v>100257</v>
      </c>
      <c r="C455" s="29">
        <v>512.1</v>
      </c>
      <c r="D455" s="29">
        <v>0.32769999999999999</v>
      </c>
      <c r="E455" s="29">
        <v>7.22</v>
      </c>
      <c r="F455" s="48">
        <v>7.9</v>
      </c>
      <c r="G455" s="29">
        <v>24.96</v>
      </c>
      <c r="H455" s="34" t="s">
        <v>112</v>
      </c>
      <c r="I455" s="29">
        <v>0.56000000000000005</v>
      </c>
      <c r="J455" s="29">
        <v>8</v>
      </c>
      <c r="K455" s="257">
        <v>350</v>
      </c>
    </row>
    <row r="456" spans="1:31" ht="12.75" customHeight="1" x14ac:dyDescent="0.35">
      <c r="A456" s="44">
        <v>38581</v>
      </c>
      <c r="B456" s="29">
        <v>100611</v>
      </c>
      <c r="C456" s="29">
        <v>522.29999999999995</v>
      </c>
      <c r="D456" s="29">
        <v>0.3342</v>
      </c>
      <c r="E456" s="29">
        <v>6.54</v>
      </c>
      <c r="F456" s="48">
        <v>7.7</v>
      </c>
      <c r="G456" s="29">
        <v>22.05</v>
      </c>
      <c r="H456" s="34" t="s">
        <v>112</v>
      </c>
      <c r="I456" s="29">
        <v>0.64</v>
      </c>
      <c r="J456" s="29">
        <v>7.4</v>
      </c>
      <c r="K456" s="257">
        <v>820</v>
      </c>
    </row>
    <row r="457" spans="1:31" x14ac:dyDescent="0.35">
      <c r="A457" s="44">
        <v>38586</v>
      </c>
      <c r="B457" s="29">
        <v>100149</v>
      </c>
      <c r="C457" s="29">
        <v>557.1</v>
      </c>
      <c r="D457" s="29">
        <v>0.35649999999999998</v>
      </c>
      <c r="E457" s="29">
        <v>4.5999999999999996</v>
      </c>
      <c r="F457" s="48">
        <v>7.65</v>
      </c>
      <c r="G457" s="29">
        <v>23.55</v>
      </c>
      <c r="H457" s="34" t="s">
        <v>112</v>
      </c>
      <c r="I457" s="29">
        <v>0.44</v>
      </c>
      <c r="J457" s="29">
        <v>7.4</v>
      </c>
      <c r="K457" s="257">
        <v>24192</v>
      </c>
    </row>
    <row r="458" spans="1:31" x14ac:dyDescent="0.35">
      <c r="A458" s="44">
        <v>38595</v>
      </c>
      <c r="B458" s="29">
        <v>90754</v>
      </c>
      <c r="C458" s="29">
        <v>394.4</v>
      </c>
      <c r="D458" s="29">
        <v>0.25240000000000001</v>
      </c>
      <c r="E458" s="29">
        <v>6.85</v>
      </c>
      <c r="F458" s="48">
        <v>7.91</v>
      </c>
      <c r="G458" s="29">
        <v>22.24</v>
      </c>
      <c r="H458" s="34" t="s">
        <v>112</v>
      </c>
      <c r="I458" s="29">
        <v>0.1</v>
      </c>
      <c r="J458" s="29">
        <v>7.6</v>
      </c>
      <c r="K458" s="257">
        <v>7270</v>
      </c>
      <c r="L458" s="257">
        <f>AVERAGE(K454:K458)</f>
        <v>6555.6</v>
      </c>
      <c r="M458" s="46">
        <f>GEOMEAN(K454:K458)</f>
        <v>1491.0361995735609</v>
      </c>
      <c r="N458" s="47" t="s">
        <v>454</v>
      </c>
    </row>
    <row r="459" spans="1:31" x14ac:dyDescent="0.35">
      <c r="A459" s="44">
        <v>38603</v>
      </c>
      <c r="B459" s="29">
        <v>95452</v>
      </c>
      <c r="C459" s="29">
        <v>661</v>
      </c>
      <c r="D459" s="29">
        <v>0.42299999999999999</v>
      </c>
      <c r="E459" s="29">
        <v>5.08</v>
      </c>
      <c r="F459" s="29">
        <v>7.7</v>
      </c>
      <c r="G459" s="29">
        <v>21.57</v>
      </c>
      <c r="H459" s="34" t="s">
        <v>112</v>
      </c>
      <c r="I459" s="29">
        <v>0.4</v>
      </c>
      <c r="J459" s="29">
        <v>7.9</v>
      </c>
      <c r="K459" s="257">
        <v>317</v>
      </c>
    </row>
    <row r="460" spans="1:31" x14ac:dyDescent="0.35">
      <c r="A460" s="44">
        <v>38610</v>
      </c>
      <c r="B460" s="29">
        <v>95619</v>
      </c>
      <c r="C460" s="29">
        <v>600.70000000000005</v>
      </c>
      <c r="D460" s="29">
        <v>0.38450000000000001</v>
      </c>
      <c r="E460" s="29">
        <v>6.37</v>
      </c>
      <c r="F460" s="48">
        <v>7.79</v>
      </c>
      <c r="G460" s="29">
        <v>21.82</v>
      </c>
      <c r="H460" s="34" t="s">
        <v>112</v>
      </c>
      <c r="I460" s="29">
        <v>0.2</v>
      </c>
      <c r="J460" s="29">
        <v>7.6</v>
      </c>
      <c r="K460" s="257">
        <v>7701</v>
      </c>
    </row>
    <row r="461" spans="1:31" x14ac:dyDescent="0.35">
      <c r="A461" s="44">
        <v>38616</v>
      </c>
      <c r="B461" s="29">
        <v>92524</v>
      </c>
      <c r="C461" s="29">
        <v>461</v>
      </c>
      <c r="D461" s="29">
        <v>0.29499999999999998</v>
      </c>
      <c r="E461" s="29">
        <v>6.07</v>
      </c>
      <c r="F461" s="48">
        <v>8.09</v>
      </c>
      <c r="G461" s="29">
        <v>21.8</v>
      </c>
      <c r="H461" s="34" t="s">
        <v>112</v>
      </c>
      <c r="I461" s="29">
        <v>0.4</v>
      </c>
      <c r="J461" s="29">
        <v>7.8</v>
      </c>
      <c r="K461" s="257">
        <v>1012</v>
      </c>
    </row>
    <row r="462" spans="1:31" x14ac:dyDescent="0.35">
      <c r="A462" s="44">
        <v>38621</v>
      </c>
      <c r="B462" s="29">
        <v>101224</v>
      </c>
      <c r="C462" s="29">
        <v>379.3</v>
      </c>
      <c r="D462" s="29">
        <v>0.2427</v>
      </c>
      <c r="E462" s="29">
        <v>7.97</v>
      </c>
      <c r="F462" s="48">
        <v>8.0299999999999994</v>
      </c>
      <c r="G462" s="29">
        <v>21.87</v>
      </c>
      <c r="H462" s="34" t="s">
        <v>112</v>
      </c>
      <c r="I462" s="29">
        <v>7.0000000000000007E-2</v>
      </c>
      <c r="J462" s="29">
        <v>8.1</v>
      </c>
      <c r="K462" s="257">
        <v>3873</v>
      </c>
    </row>
    <row r="463" spans="1:31" x14ac:dyDescent="0.35">
      <c r="A463" s="44">
        <v>38623</v>
      </c>
      <c r="B463" s="29">
        <v>95826</v>
      </c>
      <c r="C463" s="29">
        <v>480</v>
      </c>
      <c r="D463" s="29">
        <v>0.30719999999999997</v>
      </c>
      <c r="E463" s="29">
        <v>8.08</v>
      </c>
      <c r="F463" s="48">
        <v>8.16</v>
      </c>
      <c r="G463" s="29">
        <v>20.82</v>
      </c>
      <c r="H463" s="34" t="s">
        <v>112</v>
      </c>
      <c r="I463" s="29">
        <v>0.03</v>
      </c>
      <c r="J463" s="29">
        <v>7.5</v>
      </c>
      <c r="K463" s="257">
        <v>428</v>
      </c>
      <c r="L463" s="257">
        <f>AVERAGE(K459:K463)</f>
        <v>2666.2</v>
      </c>
      <c r="M463" s="46">
        <f>GEOMEAN(K459:K463)</f>
        <v>1325.7316751525755</v>
      </c>
      <c r="N463" s="47" t="s">
        <v>455</v>
      </c>
    </row>
    <row r="464" spans="1:31" x14ac:dyDescent="0.35">
      <c r="A464" s="44">
        <v>38628</v>
      </c>
      <c r="B464" s="29">
        <v>105523</v>
      </c>
      <c r="C464" s="29">
        <v>552.1</v>
      </c>
      <c r="D464" s="29">
        <v>0.35339999999999999</v>
      </c>
      <c r="E464" s="29">
        <v>7.06</v>
      </c>
      <c r="F464" s="48">
        <v>8.0399999999999991</v>
      </c>
      <c r="G464" s="29">
        <v>21.86</v>
      </c>
      <c r="H464" s="34" t="s">
        <v>112</v>
      </c>
      <c r="I464" s="29">
        <v>0.41</v>
      </c>
      <c r="J464" s="29">
        <v>7.8</v>
      </c>
      <c r="K464" s="257">
        <v>175</v>
      </c>
    </row>
    <row r="465" spans="1:31" x14ac:dyDescent="0.35">
      <c r="A465" s="44">
        <v>38636</v>
      </c>
      <c r="B465" s="29">
        <v>100749</v>
      </c>
      <c r="C465" s="29">
        <v>690</v>
      </c>
      <c r="D465" s="29">
        <v>0.442</v>
      </c>
      <c r="E465" s="29">
        <v>7.75</v>
      </c>
      <c r="F465" s="48">
        <v>7.52</v>
      </c>
      <c r="G465" s="29">
        <v>15.22</v>
      </c>
      <c r="H465" s="34" t="s">
        <v>112</v>
      </c>
      <c r="I465" s="29">
        <v>0.2</v>
      </c>
      <c r="J465" s="29">
        <v>8.3000000000000007</v>
      </c>
      <c r="K465" s="257">
        <v>86</v>
      </c>
      <c r="O465" s="264">
        <v>1.9</v>
      </c>
      <c r="P465" s="264">
        <v>77.3</v>
      </c>
      <c r="Q465" s="264" t="s">
        <v>115</v>
      </c>
      <c r="R465" s="264">
        <v>5.9</v>
      </c>
      <c r="S465" s="264" t="s">
        <v>115</v>
      </c>
      <c r="T465" s="264" t="s">
        <v>115</v>
      </c>
      <c r="U465" s="264" t="s">
        <v>115</v>
      </c>
      <c r="V465" s="264">
        <v>2</v>
      </c>
      <c r="W465" s="264" t="s">
        <v>115</v>
      </c>
      <c r="X465" s="264">
        <v>47</v>
      </c>
      <c r="Y465" s="264" t="s">
        <v>115</v>
      </c>
      <c r="Z465" s="264">
        <v>0.5</v>
      </c>
      <c r="AA465" s="264" t="s">
        <v>115</v>
      </c>
      <c r="AB465" s="264">
        <v>20</v>
      </c>
      <c r="AC465" s="264" t="s">
        <v>115</v>
      </c>
      <c r="AD465" s="264">
        <v>282</v>
      </c>
      <c r="AE465" s="264" t="s">
        <v>115</v>
      </c>
    </row>
    <row r="466" spans="1:31" x14ac:dyDescent="0.35">
      <c r="A466" s="44">
        <v>38644</v>
      </c>
      <c r="B466" s="29">
        <v>93428</v>
      </c>
      <c r="C466" s="29">
        <v>658.4</v>
      </c>
      <c r="D466" s="29">
        <v>0.4214</v>
      </c>
      <c r="E466" s="29">
        <v>8.02</v>
      </c>
      <c r="F466" s="48">
        <v>7.65</v>
      </c>
      <c r="G466" s="29">
        <v>14.4</v>
      </c>
      <c r="H466" s="34" t="s">
        <v>112</v>
      </c>
      <c r="I466" s="29">
        <v>0.06</v>
      </c>
      <c r="J466" s="29">
        <v>7.6</v>
      </c>
      <c r="K466" s="257">
        <v>143</v>
      </c>
    </row>
    <row r="467" spans="1:31" x14ac:dyDescent="0.35">
      <c r="A467" s="44">
        <v>38651</v>
      </c>
      <c r="B467" s="29">
        <v>91411</v>
      </c>
      <c r="C467" s="29">
        <v>531.1</v>
      </c>
      <c r="D467" s="29">
        <v>0.33989999999999998</v>
      </c>
      <c r="E467" s="29">
        <v>10.78</v>
      </c>
      <c r="F467" s="48">
        <v>8.16</v>
      </c>
      <c r="G467" s="29">
        <v>11.72</v>
      </c>
      <c r="H467" s="34" t="s">
        <v>112</v>
      </c>
      <c r="I467" s="29">
        <v>0.27</v>
      </c>
      <c r="J467" s="29">
        <v>7.8</v>
      </c>
      <c r="K467" s="257">
        <v>536</v>
      </c>
    </row>
    <row r="468" spans="1:31" x14ac:dyDescent="0.35">
      <c r="A468" s="44">
        <v>38656</v>
      </c>
      <c r="B468" s="29">
        <v>101645</v>
      </c>
      <c r="C468" s="29">
        <v>594</v>
      </c>
      <c r="D468" s="29">
        <v>0.38019999999999998</v>
      </c>
      <c r="E468" s="29">
        <v>10.16</v>
      </c>
      <c r="F468" s="29">
        <v>7.88</v>
      </c>
      <c r="G468" s="29">
        <v>11.41</v>
      </c>
      <c r="H468" s="34" t="s">
        <v>112</v>
      </c>
      <c r="I468" s="29">
        <v>0.33</v>
      </c>
      <c r="J468" s="29">
        <v>7.4</v>
      </c>
      <c r="K468" s="257">
        <v>97</v>
      </c>
      <c r="L468" s="257">
        <f>AVERAGE(K464:K468)</f>
        <v>207.4</v>
      </c>
      <c r="M468" s="46">
        <f>GEOMEAN(K464:K468)</f>
        <v>162.0920863513187</v>
      </c>
      <c r="N468" s="47" t="s">
        <v>456</v>
      </c>
    </row>
    <row r="469" spans="1:31" x14ac:dyDescent="0.35">
      <c r="A469" s="44">
        <v>38663</v>
      </c>
      <c r="B469" s="29">
        <v>103947</v>
      </c>
      <c r="C469" s="29">
        <v>533.79999999999995</v>
      </c>
      <c r="D469" s="29">
        <v>0.3417</v>
      </c>
      <c r="E469" s="29">
        <v>7.67</v>
      </c>
      <c r="F469" s="48">
        <v>7.71</v>
      </c>
      <c r="G469" s="29">
        <v>13.91</v>
      </c>
      <c r="H469" s="34" t="s">
        <v>112</v>
      </c>
      <c r="I469" s="29">
        <v>0.35</v>
      </c>
      <c r="J469" s="29">
        <v>8.1</v>
      </c>
      <c r="K469" s="257">
        <v>1725</v>
      </c>
    </row>
    <row r="470" spans="1:31" x14ac:dyDescent="0.35">
      <c r="A470" s="44">
        <v>38664</v>
      </c>
      <c r="B470" s="29">
        <v>95900</v>
      </c>
      <c r="C470" s="29">
        <v>443.5</v>
      </c>
      <c r="D470" s="29">
        <v>0.28389999999999999</v>
      </c>
      <c r="E470" s="29">
        <v>7.97</v>
      </c>
      <c r="F470" s="48">
        <v>7.82</v>
      </c>
      <c r="G470" s="29">
        <v>14.56</v>
      </c>
      <c r="H470" s="34" t="s">
        <v>112</v>
      </c>
      <c r="I470" s="29">
        <v>0.13</v>
      </c>
      <c r="J470" s="29">
        <v>7.8</v>
      </c>
      <c r="K470" s="257">
        <v>397</v>
      </c>
    </row>
    <row r="471" spans="1:31" x14ac:dyDescent="0.35">
      <c r="A471" s="44">
        <v>38670</v>
      </c>
      <c r="B471" s="29">
        <v>112937</v>
      </c>
      <c r="C471" s="29">
        <v>622.5</v>
      </c>
      <c r="D471" s="29">
        <v>0.39839999999999998</v>
      </c>
      <c r="E471" s="29">
        <v>10.029999999999999</v>
      </c>
      <c r="F471" s="48">
        <v>7.6</v>
      </c>
      <c r="G471" s="29">
        <v>10.82</v>
      </c>
      <c r="H471" s="34" t="s">
        <v>112</v>
      </c>
      <c r="I471" s="29">
        <v>0.36</v>
      </c>
      <c r="J471" s="29">
        <v>7.3</v>
      </c>
      <c r="K471" s="257">
        <v>135</v>
      </c>
    </row>
    <row r="472" spans="1:31" x14ac:dyDescent="0.35">
      <c r="A472" s="44">
        <v>38672</v>
      </c>
      <c r="B472" s="29">
        <v>94209</v>
      </c>
      <c r="C472" s="29">
        <v>487</v>
      </c>
      <c r="D472" s="29">
        <v>0.312</v>
      </c>
      <c r="E472" s="29">
        <v>10.56</v>
      </c>
      <c r="F472" s="48">
        <v>7.81</v>
      </c>
      <c r="G472" s="29">
        <v>10.17</v>
      </c>
      <c r="H472" s="34" t="s">
        <v>112</v>
      </c>
      <c r="I472" s="29">
        <v>0.1</v>
      </c>
      <c r="J472" s="29">
        <v>7.9</v>
      </c>
      <c r="K472" s="257">
        <v>3448</v>
      </c>
    </row>
    <row r="473" spans="1:31" x14ac:dyDescent="0.35">
      <c r="A473" s="44">
        <v>38686</v>
      </c>
      <c r="B473" s="29">
        <v>103831</v>
      </c>
      <c r="C473" s="29">
        <v>580</v>
      </c>
      <c r="D473" s="29">
        <v>0.371</v>
      </c>
      <c r="E473" s="29">
        <v>12.25</v>
      </c>
      <c r="F473" s="29">
        <v>8.08</v>
      </c>
      <c r="G473" s="29">
        <v>4.79</v>
      </c>
      <c r="H473" s="34" t="s">
        <v>112</v>
      </c>
      <c r="I473" s="29">
        <v>0.1</v>
      </c>
      <c r="J473" s="29">
        <v>7.5</v>
      </c>
      <c r="K473" s="257">
        <v>480</v>
      </c>
      <c r="L473" s="257">
        <f>AVERAGE(K469:K473)</f>
        <v>1237</v>
      </c>
      <c r="M473" s="46">
        <f>GEOMEAN(K469:K473)</f>
        <v>686.9804431972176</v>
      </c>
      <c r="N473" s="47" t="s">
        <v>457</v>
      </c>
    </row>
    <row r="474" spans="1:31" x14ac:dyDescent="0.35">
      <c r="A474" s="44">
        <v>38691</v>
      </c>
      <c r="B474" s="29">
        <v>100623</v>
      </c>
      <c r="C474" s="29">
        <v>631.29999999999995</v>
      </c>
      <c r="D474" s="29">
        <v>0.40400000000000003</v>
      </c>
      <c r="E474" s="29">
        <v>12.39</v>
      </c>
      <c r="F474" s="48">
        <v>7.66</v>
      </c>
      <c r="G474" s="29">
        <v>1.92</v>
      </c>
      <c r="H474" s="34" t="s">
        <v>112</v>
      </c>
      <c r="I474" s="29">
        <v>0.24</v>
      </c>
      <c r="J474" s="29">
        <v>7.6</v>
      </c>
      <c r="K474" s="257">
        <v>158</v>
      </c>
    </row>
    <row r="475" spans="1:31" x14ac:dyDescent="0.35">
      <c r="A475" s="44">
        <v>38698</v>
      </c>
      <c r="B475" s="29">
        <v>92813</v>
      </c>
      <c r="C475" s="29">
        <v>657.3</v>
      </c>
      <c r="D475" s="29">
        <v>0.42070000000000002</v>
      </c>
      <c r="E475" s="29">
        <v>13.02</v>
      </c>
      <c r="F475" s="48">
        <v>7.66</v>
      </c>
      <c r="G475" s="29">
        <v>1.26</v>
      </c>
      <c r="H475" s="34" t="s">
        <v>112</v>
      </c>
      <c r="I475" s="29">
        <v>0.02</v>
      </c>
      <c r="J475" s="29">
        <v>7.6</v>
      </c>
      <c r="K475" s="257">
        <v>122</v>
      </c>
    </row>
    <row r="476" spans="1:31" x14ac:dyDescent="0.35">
      <c r="A476" s="44">
        <v>38701</v>
      </c>
      <c r="B476" s="29">
        <v>93519</v>
      </c>
      <c r="C476" s="29">
        <v>667.9</v>
      </c>
      <c r="D476" s="29">
        <v>0.4274</v>
      </c>
      <c r="E476" s="29">
        <v>12.07</v>
      </c>
      <c r="F476" s="48">
        <v>7.84</v>
      </c>
      <c r="G476" s="29">
        <v>2.46</v>
      </c>
      <c r="H476" s="34" t="s">
        <v>112</v>
      </c>
      <c r="I476" s="29">
        <v>0.3</v>
      </c>
      <c r="J476" s="29">
        <v>7.8</v>
      </c>
      <c r="K476" s="257">
        <v>400</v>
      </c>
    </row>
    <row r="477" spans="1:31" x14ac:dyDescent="0.35">
      <c r="A477" s="44">
        <v>38706</v>
      </c>
      <c r="B477" s="29">
        <v>101606</v>
      </c>
      <c r="C477" s="29">
        <v>698</v>
      </c>
      <c r="D477" s="29">
        <v>0.44600000000000001</v>
      </c>
      <c r="E477" s="29">
        <v>13.41</v>
      </c>
      <c r="F477" s="48">
        <v>7</v>
      </c>
      <c r="G477" s="29">
        <v>0.38</v>
      </c>
      <c r="H477" s="34" t="s">
        <v>112</v>
      </c>
      <c r="I477" s="29">
        <v>0.5</v>
      </c>
      <c r="J477" s="29">
        <v>7.8</v>
      </c>
      <c r="K477" s="257">
        <v>74</v>
      </c>
    </row>
    <row r="478" spans="1:31" x14ac:dyDescent="0.35">
      <c r="A478" s="44">
        <v>38707</v>
      </c>
      <c r="B478" s="29">
        <v>95430</v>
      </c>
      <c r="C478" s="29">
        <v>704</v>
      </c>
      <c r="D478" s="29">
        <v>0.45</v>
      </c>
      <c r="E478" s="29">
        <v>13.7</v>
      </c>
      <c r="F478" s="48">
        <v>7.03</v>
      </c>
      <c r="G478" s="29">
        <v>0.22</v>
      </c>
      <c r="H478" s="34" t="s">
        <v>112</v>
      </c>
      <c r="I478" s="29">
        <v>0.3</v>
      </c>
      <c r="J478" s="29">
        <v>7.8</v>
      </c>
      <c r="K478" s="257">
        <v>74</v>
      </c>
      <c r="L478" s="257">
        <f>AVERAGE(K474:K478)</f>
        <v>165.6</v>
      </c>
      <c r="M478" s="46">
        <f>GEOMEAN(K474:K478)</f>
        <v>133.38533064504125</v>
      </c>
      <c r="N478" s="47" t="s">
        <v>458</v>
      </c>
    </row>
    <row r="479" spans="1:31" x14ac:dyDescent="0.35">
      <c r="A479" s="44">
        <v>38722</v>
      </c>
      <c r="B479" s="29">
        <v>95237</v>
      </c>
      <c r="C479" s="29">
        <v>569.29999999999995</v>
      </c>
      <c r="D479" s="29">
        <v>0.36430000000000001</v>
      </c>
      <c r="E479" s="29">
        <v>12.37</v>
      </c>
      <c r="F479" s="48">
        <v>7.83</v>
      </c>
      <c r="G479" s="29">
        <v>4.34</v>
      </c>
      <c r="H479" s="34" t="s">
        <v>112</v>
      </c>
      <c r="I479" s="29">
        <v>0.53</v>
      </c>
      <c r="J479" s="29">
        <v>7.7</v>
      </c>
      <c r="K479" s="257">
        <v>233</v>
      </c>
    </row>
    <row r="480" spans="1:31" x14ac:dyDescent="0.35">
      <c r="A480" s="44">
        <v>38727</v>
      </c>
      <c r="B480" s="29">
        <v>112326</v>
      </c>
      <c r="C480" s="29">
        <v>609.1</v>
      </c>
      <c r="D480" s="29">
        <v>0.38979999999999998</v>
      </c>
      <c r="E480" s="29">
        <v>12.24</v>
      </c>
      <c r="F480" s="48">
        <v>7.88</v>
      </c>
      <c r="G480" s="29">
        <v>4.51</v>
      </c>
      <c r="H480" s="34" t="s">
        <v>112</v>
      </c>
      <c r="I480" s="29">
        <v>0.99</v>
      </c>
      <c r="J480" s="29">
        <v>7.6</v>
      </c>
      <c r="K480" s="257">
        <v>86</v>
      </c>
    </row>
    <row r="481" spans="1:31" x14ac:dyDescent="0.35">
      <c r="A481" s="44">
        <v>38729</v>
      </c>
      <c r="B481" s="29">
        <v>102841</v>
      </c>
      <c r="C481" s="29">
        <v>540.70000000000005</v>
      </c>
      <c r="D481" s="29">
        <v>0.3483</v>
      </c>
      <c r="E481" s="29">
        <v>10.83</v>
      </c>
      <c r="F481" s="48">
        <v>8.17</v>
      </c>
      <c r="G481" s="29">
        <v>8.32</v>
      </c>
      <c r="H481" s="34" t="s">
        <v>112</v>
      </c>
      <c r="I481" s="29">
        <v>0.05</v>
      </c>
      <c r="J481" s="29">
        <v>7.5</v>
      </c>
      <c r="K481" s="257">
        <v>185</v>
      </c>
    </row>
    <row r="482" spans="1:31" x14ac:dyDescent="0.35">
      <c r="A482" s="44">
        <v>38741</v>
      </c>
      <c r="B482" s="29">
        <v>95900</v>
      </c>
      <c r="C482" s="29">
        <v>602.4</v>
      </c>
      <c r="D482" s="29">
        <v>0.38550000000000001</v>
      </c>
      <c r="E482" s="29">
        <v>12.36</v>
      </c>
      <c r="F482" s="48">
        <v>8.01</v>
      </c>
      <c r="G482" s="29">
        <v>3.92</v>
      </c>
      <c r="H482" s="34" t="s">
        <v>112</v>
      </c>
      <c r="I482" s="29">
        <v>0.22</v>
      </c>
      <c r="J482" s="29">
        <v>7.7</v>
      </c>
      <c r="K482" s="257">
        <v>61</v>
      </c>
    </row>
    <row r="483" spans="1:31" x14ac:dyDescent="0.35">
      <c r="A483" s="44">
        <v>38747</v>
      </c>
      <c r="B483" s="29">
        <v>104607</v>
      </c>
      <c r="C483" s="29">
        <v>566.70000000000005</v>
      </c>
      <c r="D483" s="29">
        <v>0.36270000000000002</v>
      </c>
      <c r="E483" s="29">
        <v>10.52</v>
      </c>
      <c r="F483" s="48">
        <v>8.0299999999999994</v>
      </c>
      <c r="G483" s="29">
        <v>6.75</v>
      </c>
      <c r="H483" s="34" t="s">
        <v>112</v>
      </c>
      <c r="I483" s="29">
        <v>0.42</v>
      </c>
      <c r="J483" s="29">
        <v>7.3</v>
      </c>
      <c r="K483" s="257">
        <v>323</v>
      </c>
      <c r="L483" s="257">
        <f>AVERAGE(K479:K483)</f>
        <v>177.6</v>
      </c>
      <c r="M483" s="46">
        <f>GEOMEAN(K479:K483)</f>
        <v>148.83726865928617</v>
      </c>
      <c r="N483" s="47" t="s">
        <v>459</v>
      </c>
    </row>
    <row r="484" spans="1:31" x14ac:dyDescent="0.35">
      <c r="A484" s="44">
        <v>38756</v>
      </c>
      <c r="B484" s="29">
        <v>101604</v>
      </c>
      <c r="C484" s="29">
        <v>610.6</v>
      </c>
      <c r="D484" s="29">
        <v>0.39079999999999998</v>
      </c>
      <c r="E484" s="29">
        <v>10.69</v>
      </c>
      <c r="F484" s="48">
        <v>8.34</v>
      </c>
      <c r="G484" s="29">
        <v>4.66</v>
      </c>
      <c r="H484" s="34" t="s">
        <v>112</v>
      </c>
      <c r="I484" s="29">
        <v>0.13</v>
      </c>
      <c r="J484" s="29">
        <v>7.2</v>
      </c>
      <c r="K484" s="257">
        <v>143</v>
      </c>
    </row>
    <row r="485" spans="1:31" x14ac:dyDescent="0.35">
      <c r="A485" s="44">
        <v>38764</v>
      </c>
      <c r="B485" s="29">
        <v>101643</v>
      </c>
      <c r="C485" s="29">
        <v>636</v>
      </c>
      <c r="D485" s="29">
        <v>0.40699999999999997</v>
      </c>
      <c r="E485" s="29">
        <v>11.56</v>
      </c>
      <c r="F485" s="48">
        <v>8.24</v>
      </c>
      <c r="G485" s="29">
        <v>7.16</v>
      </c>
      <c r="H485" s="34" t="s">
        <v>112</v>
      </c>
      <c r="I485" s="29">
        <v>0</v>
      </c>
      <c r="J485" s="29">
        <v>7.8</v>
      </c>
      <c r="K485" s="257">
        <v>41</v>
      </c>
    </row>
    <row r="486" spans="1:31" x14ac:dyDescent="0.35">
      <c r="A486" s="44">
        <v>38768</v>
      </c>
      <c r="B486" s="29">
        <v>110715</v>
      </c>
      <c r="C486" s="29">
        <v>626</v>
      </c>
      <c r="D486" s="29">
        <v>0.40100000000000002</v>
      </c>
      <c r="E486" s="29">
        <v>11.31</v>
      </c>
      <c r="F486" s="48">
        <v>8.43</v>
      </c>
      <c r="G486" s="29">
        <v>3.29</v>
      </c>
      <c r="H486" s="34" t="s">
        <v>112</v>
      </c>
      <c r="I486" s="29">
        <v>0.7</v>
      </c>
      <c r="J486" s="29">
        <v>7.7</v>
      </c>
      <c r="K486" s="257">
        <v>98</v>
      </c>
    </row>
    <row r="487" spans="1:31" x14ac:dyDescent="0.35">
      <c r="A487" s="44">
        <v>38770</v>
      </c>
      <c r="B487" s="29">
        <v>102004</v>
      </c>
      <c r="C487" s="29">
        <v>638.1</v>
      </c>
      <c r="D487" s="29">
        <v>0.40839999999999999</v>
      </c>
      <c r="E487" s="29">
        <v>12.73</v>
      </c>
      <c r="F487" s="48">
        <v>8.0500000000000007</v>
      </c>
      <c r="G487" s="29">
        <v>3.14</v>
      </c>
      <c r="H487" s="34" t="s">
        <v>112</v>
      </c>
      <c r="I487" s="29">
        <v>0.06</v>
      </c>
      <c r="J487" s="29">
        <v>7.5</v>
      </c>
      <c r="K487" s="257">
        <v>31</v>
      </c>
    </row>
    <row r="488" spans="1:31" x14ac:dyDescent="0.35">
      <c r="A488" s="44">
        <v>38776</v>
      </c>
      <c r="B488" s="29">
        <v>101259</v>
      </c>
      <c r="C488" s="29">
        <v>636</v>
      </c>
      <c r="D488" s="29">
        <v>0.40699999999999997</v>
      </c>
      <c r="E488" s="29">
        <v>11.99</v>
      </c>
      <c r="F488" s="48">
        <v>8.6</v>
      </c>
      <c r="G488" s="29">
        <v>4.71</v>
      </c>
      <c r="H488" s="34" t="s">
        <v>112</v>
      </c>
      <c r="I488" s="29">
        <v>0.2</v>
      </c>
      <c r="J488" s="29">
        <v>7.8</v>
      </c>
      <c r="K488" s="257">
        <v>31</v>
      </c>
      <c r="L488" s="257">
        <f>AVERAGE(K484:K488)</f>
        <v>68.8</v>
      </c>
      <c r="M488" s="46">
        <f>GEOMEAN(K484:K488)</f>
        <v>56.029129039683795</v>
      </c>
      <c r="N488" s="47" t="s">
        <v>460</v>
      </c>
    </row>
    <row r="489" spans="1:31" x14ac:dyDescent="0.35">
      <c r="A489" s="44">
        <v>38777</v>
      </c>
      <c r="B489" s="29">
        <v>104440</v>
      </c>
      <c r="C489" s="29">
        <v>642</v>
      </c>
      <c r="D489" s="29">
        <v>0.41099999999999998</v>
      </c>
      <c r="E489" s="29">
        <v>11.78</v>
      </c>
      <c r="F489" s="48">
        <v>8.32</v>
      </c>
      <c r="G489" s="29">
        <v>5.74</v>
      </c>
      <c r="H489" s="34" t="s">
        <v>112</v>
      </c>
      <c r="I489" s="29">
        <v>0</v>
      </c>
      <c r="J489" s="29">
        <v>7.8</v>
      </c>
      <c r="K489" s="257">
        <v>41</v>
      </c>
    </row>
    <row r="490" spans="1:31" x14ac:dyDescent="0.35">
      <c r="A490" s="44">
        <v>38783</v>
      </c>
      <c r="B490" s="39">
        <v>100836</v>
      </c>
      <c r="C490" s="39">
        <v>643</v>
      </c>
      <c r="D490" s="39">
        <v>0.41199999999999998</v>
      </c>
      <c r="E490" s="39">
        <v>12.69</v>
      </c>
      <c r="F490" s="49">
        <v>8.51</v>
      </c>
      <c r="G490" s="39">
        <v>3.6</v>
      </c>
      <c r="H490" s="34" t="s">
        <v>112</v>
      </c>
      <c r="I490" s="39">
        <v>0.4</v>
      </c>
      <c r="J490" s="39">
        <v>7.6</v>
      </c>
      <c r="K490" s="264">
        <v>10</v>
      </c>
      <c r="L490" s="264"/>
      <c r="M490" s="289"/>
      <c r="O490" s="264" t="s">
        <v>115</v>
      </c>
      <c r="P490" s="264">
        <v>62.8</v>
      </c>
      <c r="Q490" s="264" t="s">
        <v>115</v>
      </c>
      <c r="R490" s="264" t="s">
        <v>115</v>
      </c>
      <c r="S490" s="264" t="s">
        <v>115</v>
      </c>
      <c r="T490" s="264" t="s">
        <v>115</v>
      </c>
      <c r="U490" s="264" t="s">
        <v>115</v>
      </c>
      <c r="V490" s="264" t="s">
        <v>115</v>
      </c>
      <c r="W490" s="264" t="s">
        <v>115</v>
      </c>
      <c r="X490" s="264">
        <v>40</v>
      </c>
      <c r="Y490" s="264" t="s">
        <v>115</v>
      </c>
      <c r="Z490" s="264">
        <v>2</v>
      </c>
      <c r="AA490" s="264" t="s">
        <v>115</v>
      </c>
      <c r="AB490" s="264">
        <v>20</v>
      </c>
      <c r="AC490" s="264">
        <v>0.2</v>
      </c>
      <c r="AD490" s="264">
        <v>301</v>
      </c>
      <c r="AE490" s="264" t="s">
        <v>115</v>
      </c>
    </row>
    <row r="491" spans="1:31" x14ac:dyDescent="0.35">
      <c r="A491" s="44">
        <v>38789</v>
      </c>
      <c r="B491" s="29">
        <v>110931</v>
      </c>
      <c r="C491" s="29">
        <v>489</v>
      </c>
      <c r="D491" s="29">
        <v>0.313</v>
      </c>
      <c r="E491" s="29">
        <v>8.82</v>
      </c>
      <c r="F491" s="48">
        <v>8.15</v>
      </c>
      <c r="G491" s="29">
        <v>10.88</v>
      </c>
      <c r="H491" s="34" t="s">
        <v>112</v>
      </c>
      <c r="I491" s="29">
        <v>0.3</v>
      </c>
      <c r="J491" s="29">
        <v>8.1</v>
      </c>
      <c r="K491" s="257">
        <v>8664</v>
      </c>
    </row>
    <row r="492" spans="1:31" x14ac:dyDescent="0.35">
      <c r="A492" s="44">
        <v>38798</v>
      </c>
      <c r="B492" s="29">
        <v>101835</v>
      </c>
      <c r="C492" s="29">
        <v>499</v>
      </c>
      <c r="D492" s="29">
        <v>0.32</v>
      </c>
      <c r="E492" s="29">
        <v>12.21</v>
      </c>
      <c r="F492" s="48">
        <v>7.84</v>
      </c>
      <c r="G492" s="29">
        <v>4.8899999999999997</v>
      </c>
      <c r="H492" s="34" t="s">
        <v>112</v>
      </c>
      <c r="I492" s="29">
        <v>0</v>
      </c>
      <c r="J492" s="29">
        <v>7.6</v>
      </c>
      <c r="K492" s="257">
        <v>52</v>
      </c>
    </row>
    <row r="493" spans="1:31" x14ac:dyDescent="0.35">
      <c r="A493" s="44">
        <v>38806</v>
      </c>
      <c r="B493" s="29">
        <v>95537</v>
      </c>
      <c r="C493" s="29">
        <v>520.4</v>
      </c>
      <c r="D493" s="29">
        <v>0.33310000000000001</v>
      </c>
      <c r="E493" s="29">
        <v>11.41</v>
      </c>
      <c r="F493" s="48">
        <v>8.2200000000000006</v>
      </c>
      <c r="G493" s="29">
        <v>8.34</v>
      </c>
      <c r="H493" s="34" t="s">
        <v>112</v>
      </c>
      <c r="I493" s="29">
        <v>0.35</v>
      </c>
      <c r="J493" s="29">
        <v>7.5</v>
      </c>
      <c r="K493" s="257">
        <v>10</v>
      </c>
      <c r="L493" s="257">
        <f>AVERAGE(K489:K493)</f>
        <v>1755.4</v>
      </c>
      <c r="M493" s="46">
        <f>GEOMEAN(K489:K493)</f>
        <v>71.334747576138554</v>
      </c>
      <c r="N493" s="47" t="s">
        <v>461</v>
      </c>
    </row>
    <row r="494" spans="1:31" x14ac:dyDescent="0.35">
      <c r="A494" s="44">
        <v>38811</v>
      </c>
      <c r="B494" s="29">
        <v>115048</v>
      </c>
      <c r="C494" s="29">
        <v>480</v>
      </c>
      <c r="D494" s="29">
        <v>0.307</v>
      </c>
      <c r="E494" s="29">
        <v>9.76</v>
      </c>
      <c r="F494" s="48">
        <v>8.09</v>
      </c>
      <c r="G494" s="29">
        <v>11.22</v>
      </c>
      <c r="H494" s="34" t="s">
        <v>112</v>
      </c>
      <c r="I494" s="29">
        <v>0.3</v>
      </c>
      <c r="J494" s="29">
        <v>7.8</v>
      </c>
      <c r="K494" s="257">
        <v>455</v>
      </c>
    </row>
    <row r="495" spans="1:31" x14ac:dyDescent="0.35">
      <c r="A495" s="44">
        <v>38818</v>
      </c>
      <c r="B495" s="29">
        <v>95842</v>
      </c>
      <c r="C495" s="29">
        <v>565.5</v>
      </c>
      <c r="D495" s="29">
        <v>0.3619</v>
      </c>
      <c r="E495" s="29">
        <v>9.41</v>
      </c>
      <c r="F495" s="48">
        <v>8.1</v>
      </c>
      <c r="G495" s="29">
        <v>12.61</v>
      </c>
      <c r="H495" s="34" t="s">
        <v>112</v>
      </c>
      <c r="I495" s="29">
        <v>0.05</v>
      </c>
      <c r="J495" s="29">
        <v>7.7</v>
      </c>
      <c r="K495" s="257">
        <v>74</v>
      </c>
    </row>
    <row r="496" spans="1:31" x14ac:dyDescent="0.35">
      <c r="A496" s="44">
        <v>38824</v>
      </c>
      <c r="B496" s="29">
        <v>103317</v>
      </c>
      <c r="C496" s="29">
        <v>838.2</v>
      </c>
      <c r="D496" s="29">
        <v>0.53639999999999999</v>
      </c>
      <c r="E496" s="29">
        <v>6.24</v>
      </c>
      <c r="F496" s="48">
        <v>8.24</v>
      </c>
      <c r="G496" s="29">
        <v>15.72</v>
      </c>
      <c r="H496" s="34" t="s">
        <v>112</v>
      </c>
      <c r="I496" s="29">
        <v>0.04</v>
      </c>
      <c r="J496" s="29">
        <v>7.6</v>
      </c>
      <c r="K496" s="257">
        <v>9804</v>
      </c>
    </row>
    <row r="497" spans="1:14" x14ac:dyDescent="0.35">
      <c r="A497" s="44">
        <v>38827</v>
      </c>
      <c r="B497" s="29">
        <v>85317</v>
      </c>
      <c r="C497" s="29">
        <v>282</v>
      </c>
      <c r="D497" s="29">
        <v>0.18</v>
      </c>
      <c r="E497" s="29">
        <v>8.7200000000000006</v>
      </c>
      <c r="F497" s="48">
        <v>8.26</v>
      </c>
      <c r="G497" s="29">
        <v>16.45</v>
      </c>
      <c r="H497" s="34" t="s">
        <v>112</v>
      </c>
      <c r="I497" s="29">
        <v>0.2</v>
      </c>
      <c r="J497" s="29">
        <v>7.7</v>
      </c>
      <c r="K497" s="257">
        <v>108</v>
      </c>
    </row>
    <row r="498" spans="1:14" x14ac:dyDescent="0.35">
      <c r="A498" s="44">
        <v>38833</v>
      </c>
      <c r="B498" s="29">
        <v>102310</v>
      </c>
      <c r="C498" s="29">
        <v>565.1</v>
      </c>
      <c r="D498" s="29">
        <v>0.36170000000000002</v>
      </c>
      <c r="E498" s="29">
        <v>7.4</v>
      </c>
      <c r="F498" s="48">
        <v>8.0399999999999991</v>
      </c>
      <c r="G498" s="29">
        <v>14.1</v>
      </c>
      <c r="H498" s="34" t="s">
        <v>112</v>
      </c>
      <c r="I498" s="29">
        <v>7.0000000000000007E-2</v>
      </c>
      <c r="J498" s="29">
        <v>7.5</v>
      </c>
      <c r="K498" s="257">
        <v>249</v>
      </c>
      <c r="L498" s="257">
        <f>AVERAGE(K494:K498)</f>
        <v>2138</v>
      </c>
      <c r="M498" s="46">
        <f>GEOMEAN(K494:K498)</f>
        <v>388.73523267289374</v>
      </c>
      <c r="N498" s="47" t="s">
        <v>462</v>
      </c>
    </row>
    <row r="499" spans="1:14" x14ac:dyDescent="0.35">
      <c r="A499" s="44">
        <v>38838</v>
      </c>
      <c r="B499" s="29">
        <v>114802</v>
      </c>
      <c r="C499" s="29">
        <v>580.29999999999995</v>
      </c>
      <c r="D499" s="29">
        <v>0.37140000000000001</v>
      </c>
      <c r="E499" s="29">
        <v>9.56</v>
      </c>
      <c r="F499" s="48">
        <v>8.4499999999999993</v>
      </c>
      <c r="G499" s="29">
        <v>15.12</v>
      </c>
      <c r="H499" s="34" t="s">
        <v>112</v>
      </c>
      <c r="I499" s="29">
        <v>0.3</v>
      </c>
      <c r="J499" s="29">
        <v>8</v>
      </c>
      <c r="K499" s="257">
        <v>345</v>
      </c>
    </row>
    <row r="500" spans="1:14" x14ac:dyDescent="0.35">
      <c r="A500" s="44">
        <v>38847</v>
      </c>
      <c r="B500" s="29">
        <v>101649</v>
      </c>
      <c r="C500" s="29">
        <v>574</v>
      </c>
      <c r="D500" s="29">
        <v>0.36799999999999999</v>
      </c>
      <c r="E500" s="29">
        <v>6.14</v>
      </c>
      <c r="F500" s="48">
        <v>8.02</v>
      </c>
      <c r="G500" s="29">
        <v>18.760000000000002</v>
      </c>
      <c r="H500" s="34" t="s">
        <v>112</v>
      </c>
      <c r="I500" s="29">
        <v>0.3</v>
      </c>
      <c r="J500" s="29">
        <v>7.7</v>
      </c>
      <c r="K500" s="257">
        <v>134</v>
      </c>
    </row>
    <row r="501" spans="1:14" x14ac:dyDescent="0.35">
      <c r="A501" s="44">
        <v>38855</v>
      </c>
      <c r="B501" s="29">
        <v>100647</v>
      </c>
      <c r="C501" s="29">
        <v>495.8</v>
      </c>
      <c r="D501" s="29">
        <v>0.31730000000000003</v>
      </c>
      <c r="E501" s="29">
        <v>7.93</v>
      </c>
      <c r="F501" s="48">
        <v>8.2100000000000009</v>
      </c>
      <c r="G501" s="29">
        <v>17.18</v>
      </c>
      <c r="H501" s="34" t="s">
        <v>112</v>
      </c>
      <c r="I501" s="29">
        <v>0.49</v>
      </c>
      <c r="J501" s="29">
        <v>7.6</v>
      </c>
      <c r="K501" s="257">
        <v>2723</v>
      </c>
    </row>
    <row r="502" spans="1:14" x14ac:dyDescent="0.35">
      <c r="A502" s="44">
        <v>38859</v>
      </c>
      <c r="B502" s="29">
        <v>104102</v>
      </c>
      <c r="C502" s="29">
        <v>101</v>
      </c>
      <c r="D502" s="29">
        <v>6.5000000000000002E-2</v>
      </c>
      <c r="E502" s="29">
        <v>8.01</v>
      </c>
      <c r="F502" s="48">
        <v>8.3699999999999992</v>
      </c>
      <c r="G502" s="29">
        <v>17.18</v>
      </c>
      <c r="H502" s="34" t="s">
        <v>112</v>
      </c>
      <c r="I502" s="29">
        <v>0.3</v>
      </c>
      <c r="J502" s="29">
        <v>7.7</v>
      </c>
      <c r="K502" s="257">
        <v>73</v>
      </c>
    </row>
    <row r="503" spans="1:14" x14ac:dyDescent="0.35">
      <c r="A503" s="44">
        <v>38861</v>
      </c>
      <c r="B503" s="29">
        <v>100310</v>
      </c>
      <c r="C503" s="29">
        <v>444.8</v>
      </c>
      <c r="D503" s="29">
        <v>0.28470000000000001</v>
      </c>
      <c r="E503" s="29">
        <v>7.18</v>
      </c>
      <c r="F503" s="48">
        <v>7.96</v>
      </c>
      <c r="G503" s="29">
        <v>20.16</v>
      </c>
      <c r="H503" s="34" t="s">
        <v>112</v>
      </c>
      <c r="I503" s="29">
        <v>0.27</v>
      </c>
      <c r="J503" s="29">
        <v>7.7</v>
      </c>
      <c r="K503" s="257">
        <v>109</v>
      </c>
      <c r="L503" s="257">
        <f>AVERAGE(K499:K503)</f>
        <v>676.8</v>
      </c>
      <c r="M503" s="46">
        <f>GEOMEAN(K499:K503)</f>
        <v>251.27204745968635</v>
      </c>
      <c r="N503" s="47" t="s">
        <v>463</v>
      </c>
    </row>
    <row r="504" spans="1:14" x14ac:dyDescent="0.35">
      <c r="A504" s="44">
        <v>38876</v>
      </c>
      <c r="B504" s="29">
        <v>94635</v>
      </c>
      <c r="C504" s="29">
        <v>578.70000000000005</v>
      </c>
      <c r="D504" s="29">
        <v>0.37040000000000001</v>
      </c>
      <c r="E504" s="29">
        <v>7.64</v>
      </c>
      <c r="F504" s="48">
        <v>7.94</v>
      </c>
      <c r="G504" s="29">
        <v>21.21</v>
      </c>
      <c r="H504" s="34" t="s">
        <v>112</v>
      </c>
      <c r="I504" s="29">
        <v>0.16</v>
      </c>
      <c r="J504" s="29">
        <v>7.6</v>
      </c>
      <c r="K504" s="257">
        <v>243</v>
      </c>
    </row>
    <row r="505" spans="1:14" x14ac:dyDescent="0.35">
      <c r="A505" s="44">
        <v>38880</v>
      </c>
      <c r="B505" s="29">
        <v>100712</v>
      </c>
      <c r="C505" s="29">
        <v>567.1</v>
      </c>
      <c r="D505" s="29">
        <v>0.3629</v>
      </c>
      <c r="E505" s="29">
        <v>6.78</v>
      </c>
      <c r="F505" s="48">
        <v>8.09</v>
      </c>
      <c r="G505" s="29">
        <v>20.32</v>
      </c>
      <c r="H505" s="34" t="s">
        <v>112</v>
      </c>
      <c r="I505" s="29">
        <v>0.24</v>
      </c>
      <c r="J505" s="29">
        <v>7.1</v>
      </c>
      <c r="K505" s="257">
        <v>314</v>
      </c>
    </row>
    <row r="506" spans="1:14" x14ac:dyDescent="0.35">
      <c r="A506" s="44">
        <v>38889</v>
      </c>
      <c r="B506" s="29">
        <v>93946</v>
      </c>
      <c r="C506" s="29">
        <v>546.79999999999995</v>
      </c>
      <c r="D506" s="29">
        <v>0.34989999999999999</v>
      </c>
      <c r="E506" s="29">
        <v>7.02</v>
      </c>
      <c r="F506" s="48">
        <v>7.98</v>
      </c>
      <c r="G506" s="29">
        <v>24.23</v>
      </c>
      <c r="H506" s="34" t="s">
        <v>112</v>
      </c>
      <c r="I506" s="29">
        <v>0.21</v>
      </c>
      <c r="J506" s="29">
        <v>7.7</v>
      </c>
      <c r="K506" s="257">
        <v>1178</v>
      </c>
    </row>
    <row r="507" spans="1:14" x14ac:dyDescent="0.35">
      <c r="A507" s="44">
        <v>38894</v>
      </c>
      <c r="B507" s="29">
        <v>114954</v>
      </c>
      <c r="C507" s="29">
        <v>533.4</v>
      </c>
      <c r="D507" s="29">
        <v>0.34139999999999998</v>
      </c>
      <c r="E507" s="29">
        <v>7.55</v>
      </c>
      <c r="F507" s="48">
        <v>7.92</v>
      </c>
      <c r="G507" s="29">
        <v>23.93</v>
      </c>
      <c r="H507" s="34" t="s">
        <v>112</v>
      </c>
      <c r="I507" s="29">
        <v>0.61</v>
      </c>
      <c r="J507" s="29">
        <v>7.8</v>
      </c>
      <c r="K507" s="257">
        <v>1086</v>
      </c>
    </row>
    <row r="508" spans="1:14" x14ac:dyDescent="0.35">
      <c r="A508" s="44">
        <v>38897</v>
      </c>
      <c r="B508" s="29">
        <v>94326</v>
      </c>
      <c r="C508" s="29">
        <v>499.4</v>
      </c>
      <c r="D508" s="29">
        <v>0.3196</v>
      </c>
      <c r="E508" s="29">
        <v>5.95</v>
      </c>
      <c r="F508" s="48">
        <v>7.93</v>
      </c>
      <c r="G508" s="29">
        <v>22.36</v>
      </c>
      <c r="H508" s="34" t="s">
        <v>112</v>
      </c>
      <c r="I508" s="29">
        <v>0.7</v>
      </c>
      <c r="J508" s="29">
        <v>7.8</v>
      </c>
      <c r="K508" s="257">
        <v>1333</v>
      </c>
      <c r="L508" s="257">
        <f>AVERAGE(K504:K508)</f>
        <v>830.8</v>
      </c>
      <c r="M508" s="46">
        <f>GEOMEAN(K504:K508)</f>
        <v>665.07134647056955</v>
      </c>
      <c r="N508" s="47" t="s">
        <v>464</v>
      </c>
    </row>
    <row r="509" spans="1:14" x14ac:dyDescent="0.35">
      <c r="A509" s="44">
        <v>38909</v>
      </c>
      <c r="B509" s="29">
        <v>105351</v>
      </c>
      <c r="C509" s="29">
        <v>228.5</v>
      </c>
      <c r="D509" s="29">
        <v>0.14630000000000001</v>
      </c>
      <c r="E509" s="29">
        <v>5.61</v>
      </c>
      <c r="F509" s="48">
        <v>7.69</v>
      </c>
      <c r="G509" s="29">
        <v>22.83</v>
      </c>
      <c r="H509" s="34" t="s">
        <v>112</v>
      </c>
      <c r="I509" s="29">
        <v>0.7</v>
      </c>
      <c r="J509" s="29">
        <v>7.8</v>
      </c>
      <c r="K509" s="257">
        <v>24192</v>
      </c>
    </row>
    <row r="510" spans="1:14" x14ac:dyDescent="0.35">
      <c r="A510" s="44">
        <v>38916</v>
      </c>
      <c r="B510" s="29">
        <v>94708</v>
      </c>
      <c r="C510" s="29">
        <v>578.6</v>
      </c>
      <c r="D510" s="29">
        <v>0.37030000000000002</v>
      </c>
      <c r="E510" s="29">
        <v>6.96</v>
      </c>
      <c r="F510" s="48">
        <v>7.88</v>
      </c>
      <c r="G510" s="29">
        <v>25.93</v>
      </c>
      <c r="H510" s="34" t="s">
        <v>112</v>
      </c>
      <c r="I510" s="29">
        <v>0.25</v>
      </c>
      <c r="J510" s="29">
        <v>7.4</v>
      </c>
      <c r="K510" s="257">
        <v>657</v>
      </c>
    </row>
    <row r="511" spans="1:14" x14ac:dyDescent="0.35">
      <c r="A511" s="44">
        <v>38917</v>
      </c>
      <c r="B511" s="29">
        <v>94650</v>
      </c>
      <c r="C511" s="29">
        <v>609.20000000000005</v>
      </c>
      <c r="D511" s="29">
        <v>0.38990000000000002</v>
      </c>
      <c r="E511" s="29">
        <v>6.87</v>
      </c>
      <c r="F511" s="48">
        <v>7.89</v>
      </c>
      <c r="G511" s="29">
        <v>25.31</v>
      </c>
      <c r="H511" s="34" t="s">
        <v>112</v>
      </c>
      <c r="I511" s="29">
        <v>0.36</v>
      </c>
      <c r="J511" s="29">
        <v>8.1</v>
      </c>
      <c r="K511" s="257">
        <v>408</v>
      </c>
    </row>
    <row r="512" spans="1:14" x14ac:dyDescent="0.35">
      <c r="A512" s="44">
        <v>38923</v>
      </c>
      <c r="B512" s="29">
        <v>100638</v>
      </c>
      <c r="C512" s="29">
        <v>554</v>
      </c>
      <c r="D512" s="29">
        <v>0.35399999999999998</v>
      </c>
      <c r="E512" s="29">
        <v>6.87</v>
      </c>
      <c r="F512" s="48">
        <v>7.76</v>
      </c>
      <c r="G512" s="29">
        <v>24.06</v>
      </c>
      <c r="H512" s="34" t="s">
        <v>112</v>
      </c>
      <c r="I512" s="29">
        <v>0.2</v>
      </c>
      <c r="J512" s="29">
        <v>7.5</v>
      </c>
      <c r="K512" s="257">
        <v>14136</v>
      </c>
    </row>
    <row r="513" spans="1:31" x14ac:dyDescent="0.35">
      <c r="A513" s="44">
        <v>38924</v>
      </c>
      <c r="B513" s="29">
        <v>93333</v>
      </c>
      <c r="C513" s="29">
        <v>573</v>
      </c>
      <c r="D513" s="29">
        <v>0.36699999999999999</v>
      </c>
      <c r="E513" s="29">
        <v>6.87</v>
      </c>
      <c r="F513" s="48">
        <v>7.8</v>
      </c>
      <c r="G513" s="29">
        <v>24.26</v>
      </c>
      <c r="H513" s="34" t="s">
        <v>112</v>
      </c>
      <c r="I513" s="29">
        <v>0.1</v>
      </c>
      <c r="J513" s="29">
        <v>7.8</v>
      </c>
      <c r="K513" s="257">
        <v>441</v>
      </c>
      <c r="L513" s="257">
        <f>AVERAGE(K509:K513)</f>
        <v>7966.8</v>
      </c>
      <c r="M513" s="46">
        <f>GEOMEAN(K509:K513)</f>
        <v>2095.7162770234795</v>
      </c>
      <c r="N513" s="47" t="s">
        <v>465</v>
      </c>
      <c r="O513" s="264">
        <v>2.5</v>
      </c>
      <c r="P513" s="264">
        <v>65.3</v>
      </c>
      <c r="Q513" s="264" t="s">
        <v>115</v>
      </c>
      <c r="R513" s="264" t="s">
        <v>115</v>
      </c>
      <c r="S513" s="264" t="s">
        <v>115</v>
      </c>
      <c r="T513" s="264" t="s">
        <v>115</v>
      </c>
      <c r="U513" s="264" t="s">
        <v>115</v>
      </c>
      <c r="V513" s="264" t="s">
        <v>115</v>
      </c>
      <c r="W513" s="264">
        <v>11.9</v>
      </c>
      <c r="X513" s="264">
        <v>41.3</v>
      </c>
      <c r="Y513" s="264" t="s">
        <v>115</v>
      </c>
      <c r="Z513" s="264">
        <v>1.1000000000000001</v>
      </c>
      <c r="AA513" s="264" t="s">
        <v>115</v>
      </c>
      <c r="AB513" s="264">
        <v>29.4</v>
      </c>
      <c r="AC513" s="264" t="s">
        <v>115</v>
      </c>
      <c r="AD513" s="264">
        <v>239</v>
      </c>
      <c r="AE513" s="264" t="s">
        <v>115</v>
      </c>
    </row>
    <row r="514" spans="1:31" x14ac:dyDescent="0.35">
      <c r="A514" s="44">
        <v>38932</v>
      </c>
      <c r="B514" s="29">
        <v>90627</v>
      </c>
      <c r="C514" s="29">
        <v>605.70000000000005</v>
      </c>
      <c r="D514" s="29">
        <v>0.3876</v>
      </c>
      <c r="E514" s="29">
        <v>4.96</v>
      </c>
      <c r="F514" s="48">
        <v>7.78</v>
      </c>
      <c r="G514" s="29">
        <v>26.44</v>
      </c>
      <c r="H514" s="34" t="s">
        <v>112</v>
      </c>
      <c r="I514" s="29">
        <v>0.13</v>
      </c>
      <c r="J514" s="29">
        <v>7.8</v>
      </c>
      <c r="K514" s="257">
        <v>345</v>
      </c>
    </row>
    <row r="515" spans="1:31" x14ac:dyDescent="0.35">
      <c r="A515" s="44">
        <v>38938</v>
      </c>
      <c r="B515" s="29">
        <v>101606</v>
      </c>
      <c r="C515" s="29">
        <v>622</v>
      </c>
      <c r="D515" s="29">
        <v>0.39800000000000002</v>
      </c>
      <c r="E515" s="29">
        <v>5.89</v>
      </c>
      <c r="F515" s="48">
        <v>7.72</v>
      </c>
      <c r="G515" s="29">
        <v>23.49</v>
      </c>
      <c r="H515" s="34" t="s">
        <v>112</v>
      </c>
      <c r="I515" s="29">
        <v>0.2</v>
      </c>
      <c r="J515" s="29">
        <v>7.8</v>
      </c>
      <c r="K515" s="257">
        <v>345</v>
      </c>
    </row>
    <row r="516" spans="1:31" x14ac:dyDescent="0.35">
      <c r="A516" s="44">
        <v>38943</v>
      </c>
      <c r="B516" s="29">
        <v>101159</v>
      </c>
      <c r="C516" s="29">
        <v>552.6</v>
      </c>
      <c r="D516" s="29">
        <v>0.35370000000000001</v>
      </c>
      <c r="E516" s="29">
        <v>7.27</v>
      </c>
      <c r="F516" s="48">
        <v>8.01</v>
      </c>
      <c r="G516" s="29">
        <v>23.36</v>
      </c>
      <c r="H516" s="34" t="s">
        <v>112</v>
      </c>
      <c r="I516" s="29">
        <v>0.18</v>
      </c>
      <c r="J516" s="29">
        <v>7.3</v>
      </c>
      <c r="K516" s="257">
        <v>985</v>
      </c>
    </row>
    <row r="517" spans="1:31" x14ac:dyDescent="0.35">
      <c r="A517" s="44">
        <v>38952</v>
      </c>
      <c r="B517" s="29">
        <v>93213</v>
      </c>
      <c r="C517" s="29">
        <v>681.7</v>
      </c>
      <c r="D517" s="29">
        <v>0.43630000000000002</v>
      </c>
      <c r="E517" s="29">
        <v>5.8</v>
      </c>
      <c r="F517" s="48">
        <v>7.55</v>
      </c>
      <c r="G517" s="29">
        <v>21.61</v>
      </c>
      <c r="H517" s="34" t="s">
        <v>112</v>
      </c>
      <c r="I517" s="29">
        <v>0.26</v>
      </c>
      <c r="J517" s="29">
        <v>7.2</v>
      </c>
      <c r="K517" s="257">
        <v>455</v>
      </c>
    </row>
    <row r="518" spans="1:31" x14ac:dyDescent="0.35">
      <c r="A518" s="44">
        <v>38959</v>
      </c>
      <c r="B518" s="29">
        <v>95403</v>
      </c>
      <c r="C518" s="29">
        <v>548.5</v>
      </c>
      <c r="D518" s="29">
        <v>0.35110000000000002</v>
      </c>
      <c r="E518" s="29">
        <v>5.26</v>
      </c>
      <c r="F518" s="48">
        <v>7.81</v>
      </c>
      <c r="G518" s="29">
        <v>22.56</v>
      </c>
      <c r="H518" s="34" t="s">
        <v>112</v>
      </c>
      <c r="I518" s="29">
        <v>0.02</v>
      </c>
      <c r="J518" s="29">
        <v>7.4</v>
      </c>
      <c r="K518" s="257">
        <v>1376</v>
      </c>
      <c r="L518" s="257">
        <f>AVERAGE(K514:K518)</f>
        <v>701.2</v>
      </c>
      <c r="M518" s="46">
        <f>GEOMEAN(K514:K518)</f>
        <v>593.11765310791793</v>
      </c>
      <c r="N518" s="47" t="s">
        <v>466</v>
      </c>
    </row>
    <row r="519" spans="1:31" x14ac:dyDescent="0.35">
      <c r="A519" s="44">
        <v>38967</v>
      </c>
      <c r="B519" s="29">
        <v>94126</v>
      </c>
      <c r="C519" s="29">
        <v>722.6</v>
      </c>
      <c r="D519" s="29">
        <v>0.46250000000000002</v>
      </c>
      <c r="E519" s="29">
        <v>4.1500000000000004</v>
      </c>
      <c r="F519" s="48">
        <v>7.58</v>
      </c>
      <c r="G519" s="29">
        <v>19.010000000000002</v>
      </c>
      <c r="H519" s="34" t="s">
        <v>112</v>
      </c>
      <c r="I519" s="29">
        <v>0.57999999999999996</v>
      </c>
      <c r="J519" s="29">
        <v>7.9</v>
      </c>
      <c r="K519" s="257">
        <v>3654</v>
      </c>
    </row>
    <row r="520" spans="1:31" x14ac:dyDescent="0.35">
      <c r="A520" s="44">
        <v>38971</v>
      </c>
      <c r="B520" s="29">
        <v>105221</v>
      </c>
      <c r="C520" s="29">
        <v>601.9</v>
      </c>
      <c r="D520" s="29">
        <v>0.38519999999999999</v>
      </c>
      <c r="E520" s="29">
        <v>7.19</v>
      </c>
      <c r="F520" s="48">
        <v>7.93</v>
      </c>
      <c r="G520" s="29">
        <v>20.83</v>
      </c>
      <c r="H520" s="34" t="s">
        <v>112</v>
      </c>
      <c r="I520" s="29">
        <v>0.38</v>
      </c>
      <c r="J520" s="29">
        <v>7.4</v>
      </c>
      <c r="K520" s="257">
        <v>413</v>
      </c>
    </row>
    <row r="521" spans="1:31" x14ac:dyDescent="0.35">
      <c r="A521" s="44">
        <v>38973</v>
      </c>
      <c r="B521" s="29">
        <v>103039</v>
      </c>
      <c r="C521" s="29">
        <v>555.79999999999995</v>
      </c>
      <c r="D521" s="29">
        <v>0.35570000000000002</v>
      </c>
      <c r="E521" s="29">
        <v>5.76</v>
      </c>
      <c r="F521" s="48">
        <v>7.98</v>
      </c>
      <c r="G521" s="29">
        <v>19.77</v>
      </c>
      <c r="H521" s="34" t="s">
        <v>112</v>
      </c>
      <c r="I521" s="29">
        <v>0.06</v>
      </c>
      <c r="J521" s="29">
        <v>7.6</v>
      </c>
      <c r="K521" s="257">
        <v>8664</v>
      </c>
    </row>
    <row r="522" spans="1:31" x14ac:dyDescent="0.35">
      <c r="A522" s="44">
        <v>38987</v>
      </c>
      <c r="B522" s="29">
        <v>95434</v>
      </c>
      <c r="C522" s="29">
        <v>639</v>
      </c>
      <c r="D522" s="29">
        <v>0.40899999999999997</v>
      </c>
      <c r="E522" s="29">
        <v>7.01</v>
      </c>
      <c r="F522" s="48">
        <v>7.74</v>
      </c>
      <c r="G522" s="29">
        <v>16.39</v>
      </c>
      <c r="H522" s="34" t="s">
        <v>112</v>
      </c>
      <c r="I522" s="29">
        <v>0</v>
      </c>
      <c r="J522" s="29">
        <v>7.8</v>
      </c>
      <c r="K522" s="257">
        <v>909</v>
      </c>
    </row>
    <row r="523" spans="1:31" x14ac:dyDescent="0.35">
      <c r="A523" s="44">
        <v>38988</v>
      </c>
      <c r="B523" s="29">
        <v>95732</v>
      </c>
      <c r="C523" s="29">
        <v>579</v>
      </c>
      <c r="D523" s="29">
        <v>0.371</v>
      </c>
      <c r="E523" s="29">
        <v>7.35</v>
      </c>
      <c r="F523" s="48">
        <v>7.84</v>
      </c>
      <c r="G523" s="29">
        <v>16.72</v>
      </c>
      <c r="H523" s="34" t="s">
        <v>112</v>
      </c>
      <c r="I523" s="29">
        <v>0</v>
      </c>
      <c r="J523" s="29">
        <v>7.8</v>
      </c>
      <c r="K523" s="257">
        <v>5476</v>
      </c>
      <c r="L523" s="257">
        <f>AVERAGE(K519:K523)</f>
        <v>3823.2</v>
      </c>
      <c r="M523" s="46">
        <f>GEOMEAN(K519:K523)</f>
        <v>2305.116461689533</v>
      </c>
      <c r="N523" s="47" t="s">
        <v>467</v>
      </c>
    </row>
    <row r="524" spans="1:31" x14ac:dyDescent="0.35">
      <c r="A524" s="44">
        <v>38995</v>
      </c>
      <c r="B524" s="29">
        <v>101204</v>
      </c>
      <c r="C524" s="39" t="s">
        <v>119</v>
      </c>
      <c r="D524" s="39" t="s">
        <v>119</v>
      </c>
      <c r="E524" s="39" t="s">
        <v>119</v>
      </c>
      <c r="F524" s="39" t="s">
        <v>119</v>
      </c>
      <c r="G524" s="39" t="s">
        <v>119</v>
      </c>
      <c r="H524" s="34" t="s">
        <v>112</v>
      </c>
      <c r="I524" s="39" t="s">
        <v>119</v>
      </c>
      <c r="J524" s="39" t="s">
        <v>119</v>
      </c>
      <c r="K524" s="257">
        <v>1211</v>
      </c>
    </row>
    <row r="525" spans="1:31" x14ac:dyDescent="0.35">
      <c r="A525" s="44">
        <v>38999</v>
      </c>
      <c r="B525" s="29">
        <v>105813</v>
      </c>
      <c r="C525" s="29">
        <v>556</v>
      </c>
      <c r="D525" s="29">
        <v>0.35599999999999998</v>
      </c>
      <c r="E525" s="29">
        <v>8.6300000000000008</v>
      </c>
      <c r="F525" s="48">
        <v>7.85</v>
      </c>
      <c r="G525" s="29">
        <v>16.420000000000002</v>
      </c>
      <c r="H525" s="34" t="s">
        <v>112</v>
      </c>
      <c r="I525" s="29">
        <v>0.4</v>
      </c>
      <c r="J525" s="29">
        <v>7.7</v>
      </c>
      <c r="K525" s="257">
        <v>309</v>
      </c>
    </row>
    <row r="526" spans="1:31" x14ac:dyDescent="0.35">
      <c r="A526" s="44">
        <v>39008</v>
      </c>
      <c r="B526" s="29">
        <v>101614</v>
      </c>
      <c r="C526" s="29">
        <v>468.9</v>
      </c>
      <c r="D526" s="29">
        <v>0.30009999999999998</v>
      </c>
      <c r="E526" s="29">
        <v>7.65</v>
      </c>
      <c r="F526" s="48">
        <v>7.86</v>
      </c>
      <c r="G526" s="29">
        <v>13.78</v>
      </c>
      <c r="H526" s="34" t="s">
        <v>112</v>
      </c>
      <c r="I526" s="29">
        <v>0.04</v>
      </c>
      <c r="J526" s="29">
        <v>7.4</v>
      </c>
      <c r="K526" s="257">
        <v>4884</v>
      </c>
    </row>
    <row r="527" spans="1:31" x14ac:dyDescent="0.35">
      <c r="A527" s="44">
        <v>39014</v>
      </c>
      <c r="B527" s="29">
        <v>102214</v>
      </c>
      <c r="C527" s="29">
        <v>560.9</v>
      </c>
      <c r="D527" s="29">
        <v>0.35899999999999999</v>
      </c>
      <c r="E527" s="29">
        <v>9.4</v>
      </c>
      <c r="F527" s="48">
        <v>7.88</v>
      </c>
      <c r="G527" s="29">
        <v>9.75</v>
      </c>
      <c r="H527" s="34" t="s">
        <v>112</v>
      </c>
      <c r="I527" s="29">
        <v>0.28000000000000003</v>
      </c>
      <c r="J527" s="29">
        <v>7.4</v>
      </c>
      <c r="K527" s="257">
        <v>63</v>
      </c>
      <c r="O527" s="264">
        <v>1.4</v>
      </c>
      <c r="P527" s="264">
        <v>61.6</v>
      </c>
      <c r="Q527" s="34" t="s">
        <v>115</v>
      </c>
      <c r="R527" s="34" t="s">
        <v>115</v>
      </c>
      <c r="S527" s="34" t="s">
        <v>115</v>
      </c>
      <c r="T527" s="34" t="s">
        <v>115</v>
      </c>
      <c r="U527" s="34" t="s">
        <v>115</v>
      </c>
      <c r="V527" s="34" t="s">
        <v>115</v>
      </c>
      <c r="W527" s="34" t="s">
        <v>115</v>
      </c>
      <c r="X527" s="264">
        <v>41.3</v>
      </c>
      <c r="Y527" s="34" t="s">
        <v>115</v>
      </c>
      <c r="Z527" s="264">
        <v>0.74</v>
      </c>
      <c r="AA527" s="34" t="s">
        <v>115</v>
      </c>
      <c r="AB527" s="264">
        <v>34.700000000000003</v>
      </c>
      <c r="AC527" s="34" t="s">
        <v>115</v>
      </c>
      <c r="AD527" s="264">
        <v>242</v>
      </c>
      <c r="AE527" s="34" t="s">
        <v>115</v>
      </c>
    </row>
    <row r="528" spans="1:31" x14ac:dyDescent="0.35">
      <c r="A528" s="44">
        <v>39020</v>
      </c>
      <c r="B528" s="29">
        <v>93927</v>
      </c>
      <c r="C528" s="29">
        <v>1</v>
      </c>
      <c r="D528" s="29">
        <v>1E-3</v>
      </c>
      <c r="E528" s="29">
        <v>10.92</v>
      </c>
      <c r="F528" s="48">
        <v>8.0299999999999994</v>
      </c>
      <c r="G528" s="29">
        <v>9.49</v>
      </c>
      <c r="H528" s="34" t="s">
        <v>112</v>
      </c>
      <c r="I528" s="29">
        <v>0.1</v>
      </c>
      <c r="J528" s="29">
        <v>7.4</v>
      </c>
      <c r="K528" s="257">
        <v>393</v>
      </c>
      <c r="L528" s="257">
        <f>AVERAGE(K524:K528)</f>
        <v>1372</v>
      </c>
      <c r="M528" s="46">
        <f>GEOMEAN(K524:K528)</f>
        <v>538.42135361399232</v>
      </c>
      <c r="N528" s="47" t="s">
        <v>468</v>
      </c>
    </row>
    <row r="529" spans="1:14" x14ac:dyDescent="0.35">
      <c r="A529" s="44">
        <v>39023</v>
      </c>
      <c r="B529" s="29">
        <v>112438</v>
      </c>
      <c r="C529" s="29">
        <v>577.29999999999995</v>
      </c>
      <c r="D529" s="29">
        <v>0.3695</v>
      </c>
      <c r="E529" s="29">
        <v>11.82</v>
      </c>
      <c r="F529" s="48">
        <v>8</v>
      </c>
      <c r="G529" s="29">
        <v>7.95</v>
      </c>
      <c r="H529" s="34" t="s">
        <v>112</v>
      </c>
      <c r="I529" s="29">
        <v>0.51</v>
      </c>
      <c r="J529" s="29">
        <v>7.6</v>
      </c>
      <c r="K529" s="257">
        <v>52</v>
      </c>
    </row>
    <row r="530" spans="1:14" x14ac:dyDescent="0.35">
      <c r="A530" s="44">
        <v>39028</v>
      </c>
      <c r="B530" s="29">
        <v>101028</v>
      </c>
      <c r="C530" s="29">
        <v>547.5</v>
      </c>
      <c r="D530" s="29">
        <v>0.35039999999999999</v>
      </c>
      <c r="E530" s="29">
        <v>10.119999999999999</v>
      </c>
      <c r="F530" s="48">
        <v>8</v>
      </c>
      <c r="G530" s="29">
        <v>10.28</v>
      </c>
      <c r="H530" s="34" t="s">
        <v>112</v>
      </c>
      <c r="I530" s="29">
        <v>0.04</v>
      </c>
      <c r="J530" s="29">
        <v>8</v>
      </c>
      <c r="K530" s="257">
        <v>7701</v>
      </c>
    </row>
    <row r="531" spans="1:14" x14ac:dyDescent="0.35">
      <c r="A531" s="44">
        <v>39034</v>
      </c>
      <c r="B531" s="29">
        <v>103721</v>
      </c>
      <c r="C531" s="29">
        <v>557</v>
      </c>
      <c r="D531" s="29">
        <v>0.35699999999999998</v>
      </c>
      <c r="E531" s="29">
        <v>9.7799999999999994</v>
      </c>
      <c r="F531" s="48">
        <v>8.16</v>
      </c>
      <c r="G531" s="29">
        <v>8.17</v>
      </c>
      <c r="H531" s="34" t="s">
        <v>112</v>
      </c>
      <c r="I531" s="29">
        <v>0.3</v>
      </c>
      <c r="J531" s="29">
        <v>7.7</v>
      </c>
      <c r="K531" s="257">
        <v>166</v>
      </c>
    </row>
    <row r="532" spans="1:14" x14ac:dyDescent="0.35">
      <c r="A532" s="44">
        <v>39036</v>
      </c>
      <c r="B532" s="29">
        <v>94934</v>
      </c>
      <c r="C532" s="29">
        <v>597.20000000000005</v>
      </c>
      <c r="D532" s="29">
        <v>0.38219999999999998</v>
      </c>
      <c r="E532" s="29">
        <v>10.97</v>
      </c>
      <c r="F532" s="48">
        <v>7.74</v>
      </c>
      <c r="G532" s="29">
        <v>8.75</v>
      </c>
      <c r="H532" s="34" t="s">
        <v>112</v>
      </c>
      <c r="I532" s="29">
        <v>0.06</v>
      </c>
      <c r="J532" s="29">
        <v>7.7</v>
      </c>
      <c r="K532" s="257">
        <v>189</v>
      </c>
    </row>
    <row r="533" spans="1:14" x14ac:dyDescent="0.35">
      <c r="A533" s="44">
        <v>39050</v>
      </c>
      <c r="B533" s="29">
        <v>94846</v>
      </c>
      <c r="C533" s="29">
        <v>621.29999999999995</v>
      </c>
      <c r="D533" s="29">
        <v>0.39760000000000001</v>
      </c>
      <c r="E533" s="29">
        <v>9.82</v>
      </c>
      <c r="F533" s="48">
        <v>8.01</v>
      </c>
      <c r="G533" s="29">
        <v>10.210000000000001</v>
      </c>
      <c r="H533" s="34" t="s">
        <v>112</v>
      </c>
      <c r="I533" s="29">
        <v>0.03</v>
      </c>
      <c r="J533" s="29">
        <v>7.8</v>
      </c>
      <c r="K533" s="257">
        <v>20</v>
      </c>
      <c r="L533" s="257">
        <f>AVERAGE(K529:K533)</f>
        <v>1625.6</v>
      </c>
      <c r="M533" s="46">
        <f>GEOMEAN(K529:K533)</f>
        <v>190.5592658520888</v>
      </c>
      <c r="N533" s="47" t="s">
        <v>469</v>
      </c>
    </row>
    <row r="534" spans="1:14" x14ac:dyDescent="0.35">
      <c r="A534" s="44">
        <v>39055</v>
      </c>
      <c r="B534" s="29">
        <v>101028</v>
      </c>
      <c r="C534" s="29">
        <v>492</v>
      </c>
      <c r="D534" s="29">
        <v>0.31490000000000001</v>
      </c>
      <c r="E534" s="29">
        <v>12.39</v>
      </c>
      <c r="F534" s="48">
        <v>7.92</v>
      </c>
      <c r="G534" s="29">
        <v>4.3899999999999997</v>
      </c>
      <c r="H534" s="34" t="s">
        <v>112</v>
      </c>
      <c r="I534" s="29">
        <v>0.65</v>
      </c>
      <c r="J534" s="29">
        <v>7.5</v>
      </c>
      <c r="K534" s="257">
        <v>1046</v>
      </c>
    </row>
    <row r="535" spans="1:14" x14ac:dyDescent="0.35">
      <c r="A535" s="44">
        <v>39057</v>
      </c>
      <c r="B535" s="29">
        <v>100044</v>
      </c>
      <c r="C535" s="29">
        <v>528</v>
      </c>
      <c r="D535" s="29">
        <v>0.33789999999999998</v>
      </c>
      <c r="E535" s="29">
        <v>11.89</v>
      </c>
      <c r="F535" s="48">
        <v>7.83</v>
      </c>
      <c r="G535" s="29">
        <v>4.07</v>
      </c>
      <c r="H535" s="34" t="s">
        <v>112</v>
      </c>
      <c r="I535" s="29">
        <v>0.2</v>
      </c>
      <c r="J535" s="29">
        <v>7.2</v>
      </c>
      <c r="K535" s="257">
        <v>1354</v>
      </c>
    </row>
    <row r="536" spans="1:14" x14ac:dyDescent="0.35">
      <c r="A536" s="44">
        <v>39065</v>
      </c>
      <c r="B536" s="29">
        <v>91252</v>
      </c>
      <c r="C536" s="29">
        <v>434.8</v>
      </c>
      <c r="D536" s="29">
        <v>0.27829999999999999</v>
      </c>
      <c r="E536" s="29">
        <v>11.6</v>
      </c>
      <c r="F536" s="48">
        <v>8.11</v>
      </c>
      <c r="G536" s="29">
        <v>4.6900000000000004</v>
      </c>
      <c r="H536" s="34" t="s">
        <v>112</v>
      </c>
      <c r="I536" s="29">
        <v>0.15</v>
      </c>
      <c r="J536" s="29">
        <v>7.5</v>
      </c>
      <c r="K536" s="257">
        <v>404</v>
      </c>
    </row>
    <row r="537" spans="1:14" x14ac:dyDescent="0.35">
      <c r="A537" s="44">
        <v>39070</v>
      </c>
      <c r="B537" s="29">
        <v>100819</v>
      </c>
      <c r="C537" s="29">
        <v>503</v>
      </c>
      <c r="D537" s="29">
        <v>0.32200000000000001</v>
      </c>
      <c r="E537" s="29">
        <v>9.82</v>
      </c>
      <c r="F537" s="48">
        <v>7.94</v>
      </c>
      <c r="G537" s="29">
        <v>5.42</v>
      </c>
      <c r="H537" s="34" t="s">
        <v>112</v>
      </c>
      <c r="I537" s="29">
        <v>0.7</v>
      </c>
      <c r="J537" s="29">
        <v>7.8</v>
      </c>
      <c r="K537" s="257">
        <v>63</v>
      </c>
    </row>
    <row r="538" spans="1:14" x14ac:dyDescent="0.35">
      <c r="A538" s="44">
        <v>39071</v>
      </c>
      <c r="B538" s="29">
        <v>94511</v>
      </c>
      <c r="C538" s="29">
        <v>512.70000000000005</v>
      </c>
      <c r="D538" s="29">
        <v>0.3281</v>
      </c>
      <c r="E538" s="29">
        <v>11.87</v>
      </c>
      <c r="F538" s="48">
        <v>7.85</v>
      </c>
      <c r="G538" s="29">
        <v>4.0599999999999996</v>
      </c>
      <c r="H538" s="34" t="s">
        <v>112</v>
      </c>
      <c r="I538" s="29">
        <v>0.14000000000000001</v>
      </c>
      <c r="J538" s="29">
        <v>7.5</v>
      </c>
      <c r="K538" s="257">
        <v>52</v>
      </c>
      <c r="L538" s="257">
        <f>AVERAGE(K534:K538)</f>
        <v>583.79999999999995</v>
      </c>
      <c r="M538" s="46">
        <f>GEOMEAN(K534:K538)</f>
        <v>284.82304258167937</v>
      </c>
      <c r="N538" s="47" t="s">
        <v>470</v>
      </c>
    </row>
    <row r="539" spans="1:14" x14ac:dyDescent="0.35">
      <c r="A539" s="44">
        <v>39086</v>
      </c>
      <c r="B539" s="29">
        <v>111902</v>
      </c>
      <c r="C539" s="29">
        <v>536.79999999999995</v>
      </c>
      <c r="D539" s="29">
        <v>0.34350000000000003</v>
      </c>
      <c r="E539" s="29">
        <v>10.91</v>
      </c>
      <c r="F539" s="48">
        <v>7.99</v>
      </c>
      <c r="G539" s="29">
        <v>6.75</v>
      </c>
      <c r="H539" s="34" t="s">
        <v>112</v>
      </c>
      <c r="I539" s="29">
        <v>0.11</v>
      </c>
      <c r="J539" s="29">
        <v>7.6</v>
      </c>
      <c r="K539" s="257">
        <v>97</v>
      </c>
    </row>
    <row r="540" spans="1:14" x14ac:dyDescent="0.35">
      <c r="A540" s="44">
        <v>39091</v>
      </c>
      <c r="B540" s="29">
        <v>100532</v>
      </c>
      <c r="C540" s="29">
        <v>494.4</v>
      </c>
      <c r="D540" s="29">
        <v>0.31640000000000001</v>
      </c>
      <c r="E540" s="29">
        <v>11.41</v>
      </c>
      <c r="F540" s="48">
        <v>8.19</v>
      </c>
      <c r="G540" s="29">
        <v>6.03</v>
      </c>
      <c r="H540" s="34" t="s">
        <v>112</v>
      </c>
      <c r="I540" s="29">
        <v>0.14000000000000001</v>
      </c>
      <c r="J540" s="29">
        <v>7.4</v>
      </c>
      <c r="K540" s="257">
        <v>199</v>
      </c>
    </row>
    <row r="541" spans="1:14" x14ac:dyDescent="0.35">
      <c r="A541" s="44">
        <v>39093</v>
      </c>
      <c r="B541" s="29">
        <v>102043</v>
      </c>
      <c r="C541" s="29">
        <v>512</v>
      </c>
      <c r="D541" s="29">
        <v>0.32800000000000001</v>
      </c>
      <c r="E541" s="29">
        <v>9.56</v>
      </c>
      <c r="F541" s="48">
        <v>8.17</v>
      </c>
      <c r="G541" s="29">
        <v>5.08</v>
      </c>
      <c r="H541" s="34" t="s">
        <v>112</v>
      </c>
      <c r="I541" s="29">
        <v>0.4</v>
      </c>
      <c r="J541" s="29">
        <v>7.8</v>
      </c>
      <c r="K541" s="257">
        <v>63</v>
      </c>
    </row>
    <row r="542" spans="1:14" x14ac:dyDescent="0.35">
      <c r="A542" s="44">
        <v>39100</v>
      </c>
      <c r="B542" s="29">
        <v>101608</v>
      </c>
      <c r="C542" s="29">
        <v>388.4</v>
      </c>
      <c r="D542" s="29">
        <v>0.24859999999999999</v>
      </c>
      <c r="E542" s="29">
        <v>9.57</v>
      </c>
      <c r="F542" s="48">
        <v>8.08</v>
      </c>
      <c r="G542" s="29">
        <v>5.58</v>
      </c>
      <c r="H542" s="34" t="s">
        <v>112</v>
      </c>
      <c r="I542" s="29">
        <v>0.33</v>
      </c>
      <c r="J542" s="29">
        <v>7.5</v>
      </c>
      <c r="K542" s="257">
        <v>644</v>
      </c>
    </row>
    <row r="543" spans="1:14" x14ac:dyDescent="0.35">
      <c r="A543" s="44">
        <v>39105</v>
      </c>
      <c r="B543" s="29">
        <v>95707</v>
      </c>
      <c r="C543" s="29">
        <v>450</v>
      </c>
      <c r="D543" s="29">
        <v>0.28799999999999998</v>
      </c>
      <c r="E543" s="29">
        <v>12.36</v>
      </c>
      <c r="F543" s="48">
        <v>8.06</v>
      </c>
      <c r="G543" s="29">
        <v>3.04</v>
      </c>
      <c r="H543" s="34" t="s">
        <v>112</v>
      </c>
      <c r="I543" s="29">
        <v>0.1</v>
      </c>
      <c r="J543" s="29">
        <v>7.4</v>
      </c>
      <c r="K543" s="257">
        <v>173</v>
      </c>
      <c r="L543" s="257">
        <f>AVERAGE(K539:K543)</f>
        <v>235.2</v>
      </c>
      <c r="M543" s="46">
        <f>GEOMEAN(K539:K543)</f>
        <v>168.41449451470586</v>
      </c>
      <c r="N543" s="47" t="s">
        <v>471</v>
      </c>
    </row>
    <row r="544" spans="1:14" x14ac:dyDescent="0.35">
      <c r="A544" s="44">
        <v>39120</v>
      </c>
      <c r="B544" s="29"/>
      <c r="C544" s="29" t="s">
        <v>472</v>
      </c>
      <c r="G544" s="29"/>
    </row>
    <row r="545" spans="1:31" x14ac:dyDescent="0.35">
      <c r="A545" s="44">
        <v>39128</v>
      </c>
      <c r="C545" s="29" t="s">
        <v>472</v>
      </c>
    </row>
    <row r="546" spans="1:31" x14ac:dyDescent="0.35">
      <c r="A546" s="44">
        <v>39132</v>
      </c>
      <c r="C546" s="29" t="s">
        <v>472</v>
      </c>
    </row>
    <row r="547" spans="1:31" x14ac:dyDescent="0.35">
      <c r="A547" s="44">
        <v>39134</v>
      </c>
      <c r="C547" s="29" t="s">
        <v>472</v>
      </c>
    </row>
    <row r="548" spans="1:31" x14ac:dyDescent="0.35">
      <c r="A548" s="44">
        <v>39140</v>
      </c>
      <c r="B548" s="29">
        <v>100940</v>
      </c>
      <c r="C548" s="29">
        <v>529</v>
      </c>
      <c r="D548" s="29">
        <v>0.33900000000000002</v>
      </c>
      <c r="E548" s="29">
        <v>13.27</v>
      </c>
      <c r="F548" s="48">
        <v>7.95</v>
      </c>
      <c r="G548" s="29">
        <v>1.65</v>
      </c>
      <c r="H548" s="34" t="s">
        <v>112</v>
      </c>
      <c r="I548" s="29">
        <v>0.1</v>
      </c>
      <c r="J548" s="29">
        <v>7.8</v>
      </c>
      <c r="K548" s="257">
        <v>169</v>
      </c>
      <c r="L548" s="257">
        <f>AVERAGE(K544:K548)</f>
        <v>169</v>
      </c>
      <c r="M548" s="46">
        <f>GEOMEAN(K544:K548)</f>
        <v>169</v>
      </c>
      <c r="N548" s="47" t="s">
        <v>473</v>
      </c>
    </row>
    <row r="549" spans="1:31" x14ac:dyDescent="0.35">
      <c r="A549" s="44">
        <v>39147</v>
      </c>
      <c r="B549" s="29">
        <v>93931</v>
      </c>
      <c r="C549" s="29">
        <v>359.5</v>
      </c>
      <c r="D549" s="29">
        <v>0.2301</v>
      </c>
      <c r="E549" s="29">
        <v>14.31</v>
      </c>
      <c r="F549" s="48">
        <v>7.56</v>
      </c>
      <c r="G549" s="29">
        <v>0.62</v>
      </c>
      <c r="H549" s="34" t="s">
        <v>112</v>
      </c>
      <c r="I549" s="29">
        <v>0.71</v>
      </c>
      <c r="J549" s="29">
        <v>7.3</v>
      </c>
      <c r="K549" s="257">
        <v>243</v>
      </c>
      <c r="O549" s="264" t="s">
        <v>115</v>
      </c>
      <c r="P549" s="264">
        <v>39.700000000000003</v>
      </c>
      <c r="Q549" s="264" t="s">
        <v>115</v>
      </c>
      <c r="R549" s="264" t="s">
        <v>115</v>
      </c>
      <c r="S549" s="264" t="s">
        <v>115</v>
      </c>
      <c r="T549" s="264" t="s">
        <v>115</v>
      </c>
      <c r="U549" s="264" t="s">
        <v>115</v>
      </c>
      <c r="V549" s="264" t="s">
        <v>115</v>
      </c>
      <c r="W549" s="264" t="s">
        <v>115</v>
      </c>
      <c r="X549" s="264">
        <v>27</v>
      </c>
      <c r="Y549" s="264" t="s">
        <v>115</v>
      </c>
      <c r="Z549" s="264">
        <v>1.3</v>
      </c>
      <c r="AA549" s="264" t="s">
        <v>115</v>
      </c>
      <c r="AB549" s="264">
        <v>15.9</v>
      </c>
      <c r="AC549" s="264" t="s">
        <v>115</v>
      </c>
      <c r="AD549" s="264">
        <v>158</v>
      </c>
      <c r="AE549" s="264" t="s">
        <v>115</v>
      </c>
    </row>
    <row r="550" spans="1:31" x14ac:dyDescent="0.35">
      <c r="A550" s="44">
        <v>39153</v>
      </c>
      <c r="B550" s="29">
        <v>104206</v>
      </c>
      <c r="C550" s="29">
        <v>433.8</v>
      </c>
      <c r="D550" s="29">
        <v>0.27760000000000001</v>
      </c>
      <c r="E550" s="29">
        <v>12.84</v>
      </c>
      <c r="F550" s="48">
        <v>7.73</v>
      </c>
      <c r="G550" s="29">
        <v>3.79</v>
      </c>
      <c r="H550" s="34" t="s">
        <v>112</v>
      </c>
      <c r="I550" s="29">
        <v>0.52</v>
      </c>
      <c r="J550" s="29">
        <v>7.2</v>
      </c>
      <c r="K550" s="257">
        <v>31</v>
      </c>
    </row>
    <row r="551" spans="1:31" x14ac:dyDescent="0.35">
      <c r="A551" s="44">
        <v>39160</v>
      </c>
      <c r="B551" s="29">
        <v>111049</v>
      </c>
      <c r="C551" s="29">
        <v>437.6</v>
      </c>
      <c r="D551" s="29">
        <v>0.2802</v>
      </c>
      <c r="E551" s="29">
        <v>11.58</v>
      </c>
      <c r="F551" s="48">
        <v>7.75</v>
      </c>
      <c r="G551" s="29">
        <v>6.18</v>
      </c>
      <c r="H551" s="34" t="s">
        <v>112</v>
      </c>
      <c r="I551" s="29">
        <v>0.48</v>
      </c>
      <c r="J551" s="29">
        <v>7.3</v>
      </c>
      <c r="K551" s="257">
        <v>12997</v>
      </c>
    </row>
    <row r="552" spans="1:31" x14ac:dyDescent="0.35">
      <c r="A552" s="44">
        <v>39162</v>
      </c>
      <c r="B552" s="29">
        <v>101008</v>
      </c>
      <c r="C552" s="29">
        <v>428.5</v>
      </c>
      <c r="D552" s="29">
        <v>0.27429999999999999</v>
      </c>
      <c r="E552" s="29">
        <v>11.03</v>
      </c>
      <c r="F552" s="48">
        <v>7.94</v>
      </c>
      <c r="G552" s="29">
        <v>7.82</v>
      </c>
      <c r="H552" s="34" t="s">
        <v>112</v>
      </c>
      <c r="I552" s="29">
        <v>7.0000000000000007E-2</v>
      </c>
      <c r="J552" s="29">
        <v>7.1</v>
      </c>
      <c r="K552" s="257">
        <v>161</v>
      </c>
    </row>
    <row r="553" spans="1:31" x14ac:dyDescent="0.35">
      <c r="A553" s="44">
        <v>39170</v>
      </c>
      <c r="B553" s="29">
        <v>93229</v>
      </c>
      <c r="C553" s="29">
        <v>399.1</v>
      </c>
      <c r="D553" s="29">
        <v>0.2555</v>
      </c>
      <c r="E553" s="29">
        <v>9.33</v>
      </c>
      <c r="F553" s="48">
        <v>7.72</v>
      </c>
      <c r="G553" s="29">
        <v>13.76</v>
      </c>
      <c r="H553" s="34" t="s">
        <v>112</v>
      </c>
      <c r="I553" s="29">
        <v>0.32</v>
      </c>
      <c r="J553" s="29">
        <v>7.7</v>
      </c>
      <c r="K553" s="257">
        <v>399</v>
      </c>
      <c r="L553" s="257">
        <f>AVERAGE(K549:K553)</f>
        <v>2766.2</v>
      </c>
      <c r="M553" s="46">
        <f>GEOMEAN(K549:K553)</f>
        <v>362.84569239089939</v>
      </c>
      <c r="N553" s="47" t="s">
        <v>474</v>
      </c>
    </row>
    <row r="554" spans="1:31" x14ac:dyDescent="0.35">
      <c r="A554" s="44">
        <v>39175</v>
      </c>
      <c r="B554" s="29">
        <v>103258</v>
      </c>
      <c r="C554" s="29">
        <v>450.8</v>
      </c>
      <c r="D554" s="29">
        <v>0.28849999999999998</v>
      </c>
      <c r="E554" s="29">
        <v>9.2899999999999991</v>
      </c>
      <c r="F554" s="48">
        <v>7.91</v>
      </c>
      <c r="G554" s="29">
        <v>15.18</v>
      </c>
      <c r="H554" s="34" t="s">
        <v>112</v>
      </c>
      <c r="I554" s="29">
        <v>0.04</v>
      </c>
      <c r="J554" s="29">
        <v>7.2</v>
      </c>
      <c r="K554" s="257">
        <v>121</v>
      </c>
    </row>
    <row r="555" spans="1:31" x14ac:dyDescent="0.35">
      <c r="A555" s="44">
        <v>39182</v>
      </c>
      <c r="B555" s="29">
        <v>102349</v>
      </c>
      <c r="C555" s="29">
        <v>484.8</v>
      </c>
      <c r="D555" s="29">
        <v>0.31030000000000002</v>
      </c>
      <c r="E555" s="29">
        <v>10.98</v>
      </c>
      <c r="F555" s="48">
        <v>6.98</v>
      </c>
      <c r="G555" s="29">
        <v>8.4</v>
      </c>
      <c r="H555" s="34" t="s">
        <v>112</v>
      </c>
      <c r="I555" s="29">
        <v>0.43</v>
      </c>
      <c r="J555" s="29">
        <v>7.2</v>
      </c>
      <c r="K555" s="257">
        <v>41</v>
      </c>
    </row>
    <row r="556" spans="1:31" x14ac:dyDescent="0.35">
      <c r="A556" s="44">
        <v>39191</v>
      </c>
      <c r="B556" s="29">
        <v>91309</v>
      </c>
      <c r="C556" s="29">
        <v>513.1</v>
      </c>
      <c r="D556" s="29">
        <v>0.32840000000000003</v>
      </c>
      <c r="E556" s="29">
        <v>8.06</v>
      </c>
      <c r="F556" s="48">
        <v>8.18</v>
      </c>
      <c r="G556" s="29">
        <v>9.64</v>
      </c>
      <c r="H556" s="34" t="s">
        <v>112</v>
      </c>
      <c r="I556" s="29">
        <v>0.19</v>
      </c>
      <c r="J556" s="29">
        <v>7.9</v>
      </c>
      <c r="K556" s="257">
        <v>1616</v>
      </c>
    </row>
    <row r="557" spans="1:31" x14ac:dyDescent="0.35">
      <c r="A557" s="44">
        <v>39197</v>
      </c>
      <c r="B557" s="29">
        <v>100925</v>
      </c>
      <c r="C557" s="29">
        <v>557</v>
      </c>
      <c r="D557" s="29">
        <v>0.35649999999999998</v>
      </c>
      <c r="E557" s="29">
        <v>8.5299999999999994</v>
      </c>
      <c r="F557" s="48">
        <v>7.8</v>
      </c>
      <c r="G557" s="29">
        <v>16.72</v>
      </c>
      <c r="H557" s="34" t="s">
        <v>112</v>
      </c>
      <c r="I557" s="29">
        <v>0.06</v>
      </c>
      <c r="J557" s="29">
        <v>7.3</v>
      </c>
      <c r="K557" s="257">
        <v>11199</v>
      </c>
    </row>
    <row r="558" spans="1:31" x14ac:dyDescent="0.35">
      <c r="A558" s="44">
        <v>39202</v>
      </c>
      <c r="B558" s="29">
        <v>105055</v>
      </c>
      <c r="C558" s="29">
        <v>545.79999999999995</v>
      </c>
      <c r="D558" s="29">
        <v>0.3493</v>
      </c>
      <c r="E558" s="29">
        <v>7.7</v>
      </c>
      <c r="F558" s="48">
        <v>8.09</v>
      </c>
      <c r="G558" s="29">
        <v>16.170000000000002</v>
      </c>
      <c r="H558" s="34" t="s">
        <v>112</v>
      </c>
      <c r="I558" s="29">
        <v>0.38</v>
      </c>
      <c r="J558" s="29">
        <v>7.7</v>
      </c>
      <c r="K558" s="257">
        <v>96</v>
      </c>
      <c r="L558" s="257">
        <f>AVERAGE(K554:K558)</f>
        <v>2614.6</v>
      </c>
      <c r="M558" s="46">
        <f>GEOMEAN(K554:K558)</f>
        <v>386.44902171606492</v>
      </c>
      <c r="N558" s="47" t="s">
        <v>475</v>
      </c>
    </row>
    <row r="559" spans="1:31" x14ac:dyDescent="0.35">
      <c r="A559" s="44">
        <v>39211</v>
      </c>
      <c r="B559" s="29">
        <v>95030</v>
      </c>
      <c r="C559" s="29">
        <v>566</v>
      </c>
      <c r="D559" s="29">
        <v>0.36199999999999999</v>
      </c>
      <c r="E559" s="29">
        <v>6.58</v>
      </c>
      <c r="F559" s="48">
        <v>7.84</v>
      </c>
      <c r="G559" s="29">
        <v>20.440000000000001</v>
      </c>
      <c r="H559" s="34" t="s">
        <v>112</v>
      </c>
      <c r="I559" s="29">
        <v>0.2</v>
      </c>
      <c r="J559" s="29">
        <v>7.9</v>
      </c>
      <c r="K559" s="257">
        <v>1989</v>
      </c>
    </row>
    <row r="560" spans="1:31" x14ac:dyDescent="0.35">
      <c r="A560" s="44">
        <v>39219</v>
      </c>
      <c r="B560" s="29">
        <v>102047</v>
      </c>
      <c r="C560" s="29">
        <v>578.9</v>
      </c>
      <c r="D560" s="29">
        <v>0.3705</v>
      </c>
      <c r="E560" s="29">
        <v>7.74</v>
      </c>
      <c r="F560" s="48">
        <v>7.71</v>
      </c>
      <c r="G560" s="29">
        <v>17.18</v>
      </c>
      <c r="H560" s="34" t="s">
        <v>112</v>
      </c>
      <c r="I560" s="29">
        <v>0.28999999999999998</v>
      </c>
      <c r="J560" s="29">
        <v>7.6</v>
      </c>
      <c r="K560" s="257">
        <v>2187</v>
      </c>
    </row>
    <row r="561" spans="1:31" x14ac:dyDescent="0.35">
      <c r="A561" s="44">
        <v>39223</v>
      </c>
      <c r="B561" s="29">
        <v>110025</v>
      </c>
      <c r="C561" s="29">
        <v>630.5</v>
      </c>
      <c r="D561" s="29">
        <v>0.40350000000000003</v>
      </c>
      <c r="E561" s="29">
        <v>7.84</v>
      </c>
      <c r="F561" s="48">
        <v>7.76</v>
      </c>
      <c r="G561" s="29">
        <v>19.420000000000002</v>
      </c>
      <c r="H561" s="34" t="s">
        <v>112</v>
      </c>
      <c r="I561" s="29">
        <v>0.14000000000000001</v>
      </c>
      <c r="J561" s="29">
        <v>7.8</v>
      </c>
      <c r="K561" s="257">
        <v>350</v>
      </c>
    </row>
    <row r="562" spans="1:31" ht="12" customHeight="1" x14ac:dyDescent="0.35">
      <c r="A562" s="44">
        <v>39225</v>
      </c>
      <c r="B562" s="29">
        <v>103311</v>
      </c>
      <c r="C562" s="29">
        <v>622.4</v>
      </c>
      <c r="D562" s="29">
        <v>0.39829999999999999</v>
      </c>
      <c r="E562" s="29">
        <v>6.89</v>
      </c>
      <c r="F562" s="48">
        <v>7.57</v>
      </c>
      <c r="G562" s="29">
        <v>23.19</v>
      </c>
      <c r="H562" s="34" t="s">
        <v>112</v>
      </c>
      <c r="I562" s="29">
        <v>0.64</v>
      </c>
      <c r="J562" s="29">
        <v>7.6</v>
      </c>
      <c r="K562" s="257">
        <v>121</v>
      </c>
    </row>
    <row r="563" spans="1:31" x14ac:dyDescent="0.35">
      <c r="A563" s="44">
        <v>39240</v>
      </c>
      <c r="B563" s="29">
        <v>102634</v>
      </c>
      <c r="C563" s="29">
        <v>642.9</v>
      </c>
      <c r="D563" s="29">
        <v>0.41139999999999999</v>
      </c>
      <c r="E563" s="29">
        <v>6.72</v>
      </c>
      <c r="F563" s="48">
        <v>7.69</v>
      </c>
      <c r="G563" s="29">
        <v>22.09</v>
      </c>
      <c r="H563" s="34" t="s">
        <v>112</v>
      </c>
      <c r="I563" s="29">
        <v>0</v>
      </c>
      <c r="J563" s="29">
        <v>7.4</v>
      </c>
      <c r="K563" s="257">
        <v>120</v>
      </c>
      <c r="L563" s="257">
        <f>AVERAGE(K559:K563)</f>
        <v>953.4</v>
      </c>
      <c r="M563" s="46">
        <f>GEOMEAN(K559:K563)</f>
        <v>466.5558565449291</v>
      </c>
      <c r="N563" s="47" t="s">
        <v>476</v>
      </c>
    </row>
    <row r="564" spans="1:31" x14ac:dyDescent="0.35">
      <c r="A564" s="44">
        <v>39244</v>
      </c>
      <c r="B564" s="29">
        <v>113919</v>
      </c>
      <c r="C564" s="29">
        <v>656</v>
      </c>
      <c r="D564" s="29">
        <v>0.41980000000000001</v>
      </c>
      <c r="E564" s="29">
        <v>8.02</v>
      </c>
      <c r="F564" s="48">
        <v>7.49</v>
      </c>
      <c r="G564" s="29">
        <v>21.6</v>
      </c>
      <c r="H564" s="34" t="s">
        <v>112</v>
      </c>
      <c r="I564" s="29">
        <v>0.77</v>
      </c>
      <c r="J564" s="29">
        <v>7.9</v>
      </c>
      <c r="K564" s="257">
        <v>318</v>
      </c>
    </row>
    <row r="565" spans="1:31" x14ac:dyDescent="0.35">
      <c r="A565" s="44">
        <v>39253</v>
      </c>
      <c r="B565" s="29">
        <v>102647</v>
      </c>
      <c r="C565" s="29">
        <v>740.4</v>
      </c>
      <c r="D565" s="29">
        <v>0.47389999999999999</v>
      </c>
      <c r="E565" s="29">
        <v>4.55</v>
      </c>
      <c r="F565" s="48">
        <v>7.32</v>
      </c>
      <c r="G565" s="29">
        <v>20.52</v>
      </c>
      <c r="H565" s="34" t="s">
        <v>112</v>
      </c>
      <c r="I565" s="29">
        <v>0.46</v>
      </c>
      <c r="J565" s="29">
        <v>7.4</v>
      </c>
      <c r="K565" s="257">
        <v>24192</v>
      </c>
    </row>
    <row r="566" spans="1:31" x14ac:dyDescent="0.35">
      <c r="A566" s="44">
        <v>39258</v>
      </c>
      <c r="B566" s="29">
        <v>114545</v>
      </c>
      <c r="C566" s="29">
        <v>571</v>
      </c>
      <c r="D566" s="29">
        <v>0.36499999999999999</v>
      </c>
      <c r="E566" s="29">
        <v>7.14</v>
      </c>
      <c r="F566" s="48">
        <v>7.21</v>
      </c>
      <c r="G566" s="29">
        <v>21.84</v>
      </c>
      <c r="H566" s="34" t="s">
        <v>112</v>
      </c>
      <c r="I566" s="29">
        <v>0.6</v>
      </c>
      <c r="J566" s="29">
        <v>7.7</v>
      </c>
      <c r="K566" s="257">
        <v>1223</v>
      </c>
    </row>
    <row r="567" spans="1:31" x14ac:dyDescent="0.35">
      <c r="A567" s="44">
        <v>39261</v>
      </c>
      <c r="B567" s="29">
        <v>102652</v>
      </c>
      <c r="C567" s="29">
        <v>1</v>
      </c>
      <c r="D567" s="29">
        <v>1E-3</v>
      </c>
      <c r="E567" s="29">
        <v>7.44</v>
      </c>
      <c r="F567" s="48">
        <v>7.73</v>
      </c>
      <c r="G567" s="29">
        <v>24.12</v>
      </c>
      <c r="H567" s="34" t="s">
        <v>112</v>
      </c>
      <c r="I567" s="29">
        <v>0.4</v>
      </c>
      <c r="J567" s="29">
        <v>7.7</v>
      </c>
      <c r="K567" s="257">
        <v>1500</v>
      </c>
    </row>
    <row r="568" spans="1:31" x14ac:dyDescent="0.35">
      <c r="A568" s="44">
        <v>39268</v>
      </c>
      <c r="B568" s="29">
        <v>91531</v>
      </c>
      <c r="C568" s="29">
        <v>624.1</v>
      </c>
      <c r="D568" s="29">
        <v>0.39939999999999998</v>
      </c>
      <c r="E568" s="29">
        <v>6.96</v>
      </c>
      <c r="F568" s="48">
        <v>7.83</v>
      </c>
      <c r="G568" s="29">
        <v>22.6</v>
      </c>
      <c r="H568" s="34" t="s">
        <v>112</v>
      </c>
      <c r="I568" s="29">
        <v>0.25</v>
      </c>
      <c r="J568" s="29">
        <v>7.2</v>
      </c>
      <c r="K568" s="257">
        <v>9804</v>
      </c>
      <c r="L568" s="257">
        <f>AVERAGE(K563:K567)</f>
        <v>5470.6</v>
      </c>
      <c r="M568" s="46">
        <f>GEOMEAN(K563:K567)</f>
        <v>1111.1164342614488</v>
      </c>
      <c r="N568" s="47" t="s">
        <v>477</v>
      </c>
    </row>
    <row r="569" spans="1:31" x14ac:dyDescent="0.35">
      <c r="A569" s="44">
        <v>39273</v>
      </c>
      <c r="B569" s="29">
        <v>92156</v>
      </c>
      <c r="C569" s="29">
        <v>757.8</v>
      </c>
      <c r="D569" s="29">
        <v>0.48499999999999999</v>
      </c>
      <c r="E569" s="29">
        <v>6.55</v>
      </c>
      <c r="F569" s="48">
        <v>7.55</v>
      </c>
      <c r="G569" s="29">
        <v>23.57</v>
      </c>
      <c r="H569" s="34" t="s">
        <v>112</v>
      </c>
      <c r="I569" s="29">
        <v>0.4</v>
      </c>
      <c r="J569" s="29">
        <v>7.1</v>
      </c>
      <c r="K569" s="257">
        <v>158</v>
      </c>
    </row>
    <row r="570" spans="1:31" x14ac:dyDescent="0.35">
      <c r="A570" s="44">
        <v>39281</v>
      </c>
      <c r="B570" s="29">
        <v>95526</v>
      </c>
      <c r="C570" s="29">
        <v>602.6</v>
      </c>
      <c r="D570" s="29">
        <v>0.38569999999999999</v>
      </c>
      <c r="E570" s="29">
        <v>4.7699999999999996</v>
      </c>
      <c r="F570" s="48">
        <v>7.62</v>
      </c>
      <c r="G570" s="29">
        <v>21.98</v>
      </c>
      <c r="H570" s="34" t="s">
        <v>112</v>
      </c>
      <c r="I570" s="29">
        <v>0.25</v>
      </c>
      <c r="J570" s="29">
        <v>7.4</v>
      </c>
      <c r="K570" s="257">
        <v>12997</v>
      </c>
    </row>
    <row r="571" spans="1:31" x14ac:dyDescent="0.35">
      <c r="A571" s="44">
        <v>39287</v>
      </c>
      <c r="B571" s="29">
        <v>102946</v>
      </c>
      <c r="C571" s="29">
        <v>685.2</v>
      </c>
      <c r="D571" s="29">
        <v>0.4385</v>
      </c>
      <c r="E571" s="29">
        <v>6.04</v>
      </c>
      <c r="F571" s="48">
        <v>7.52</v>
      </c>
      <c r="G571" s="29">
        <v>20.52</v>
      </c>
      <c r="H571" s="34" t="s">
        <v>112</v>
      </c>
      <c r="I571" s="29">
        <v>0.26</v>
      </c>
      <c r="J571" s="29">
        <v>7.6</v>
      </c>
      <c r="K571" s="257">
        <v>323</v>
      </c>
    </row>
    <row r="572" spans="1:31" x14ac:dyDescent="0.35">
      <c r="A572" s="44">
        <v>39288</v>
      </c>
      <c r="B572" s="29">
        <v>101630</v>
      </c>
      <c r="C572" s="29">
        <v>691</v>
      </c>
      <c r="D572" s="29">
        <v>0.442</v>
      </c>
      <c r="E572" s="29">
        <v>7.11</v>
      </c>
      <c r="F572" s="48">
        <v>7.56</v>
      </c>
      <c r="G572" s="29">
        <v>20.98</v>
      </c>
      <c r="H572" s="34" t="s">
        <v>112</v>
      </c>
      <c r="I572" s="29">
        <v>0.3</v>
      </c>
      <c r="J572" s="29">
        <v>7.7</v>
      </c>
      <c r="K572" s="257">
        <v>216</v>
      </c>
      <c r="L572" s="257">
        <f>AVERAGE(K568:K572)</f>
        <v>4699.6000000000004</v>
      </c>
      <c r="M572" s="46">
        <f>GEOMEAN(K568:K572)</f>
        <v>1070.3158489510072</v>
      </c>
      <c r="N572" s="47" t="s">
        <v>478</v>
      </c>
      <c r="O572" s="264">
        <v>3.2</v>
      </c>
      <c r="P572" s="264">
        <v>70.7</v>
      </c>
      <c r="Q572" s="264" t="s">
        <v>115</v>
      </c>
      <c r="R572" s="264" t="s">
        <v>115</v>
      </c>
      <c r="S572" s="264" t="s">
        <v>115</v>
      </c>
      <c r="T572" s="264" t="s">
        <v>115</v>
      </c>
      <c r="U572" s="264" t="s">
        <v>115</v>
      </c>
      <c r="V572" s="264" t="s">
        <v>115</v>
      </c>
      <c r="W572" s="264" t="s">
        <v>115</v>
      </c>
      <c r="X572" s="264">
        <v>53.5</v>
      </c>
      <c r="Y572" s="264" t="s">
        <v>115</v>
      </c>
      <c r="Z572" s="264">
        <v>0.21</v>
      </c>
      <c r="AA572" s="264" t="s">
        <v>115</v>
      </c>
      <c r="AB572" s="264">
        <v>45.8</v>
      </c>
      <c r="AC572" s="264" t="s">
        <v>115</v>
      </c>
      <c r="AD572" s="264">
        <v>301</v>
      </c>
      <c r="AE572" s="264" t="s">
        <v>115</v>
      </c>
    </row>
    <row r="573" spans="1:31" x14ac:dyDescent="0.35">
      <c r="A573" s="44">
        <v>39296</v>
      </c>
      <c r="B573" s="29">
        <v>102039</v>
      </c>
      <c r="C573" s="29">
        <v>698</v>
      </c>
      <c r="D573" s="29">
        <v>0.44669999999999999</v>
      </c>
      <c r="E573" s="29">
        <v>5.42</v>
      </c>
      <c r="F573" s="48">
        <v>7.62</v>
      </c>
      <c r="G573" s="29">
        <v>23.89</v>
      </c>
      <c r="H573" s="34" t="s">
        <v>112</v>
      </c>
      <c r="I573" s="29">
        <v>0.27</v>
      </c>
      <c r="J573" s="29">
        <v>7.4</v>
      </c>
      <c r="K573" s="257">
        <v>173</v>
      </c>
    </row>
    <row r="574" spans="1:31" x14ac:dyDescent="0.35">
      <c r="A574" s="44">
        <v>39302</v>
      </c>
      <c r="B574" s="29">
        <v>102524</v>
      </c>
      <c r="C574" s="29">
        <v>660.1</v>
      </c>
      <c r="D574" s="29">
        <v>0.42249999999999999</v>
      </c>
      <c r="E574" s="29">
        <v>4.9000000000000004</v>
      </c>
      <c r="F574" s="48">
        <v>7.62</v>
      </c>
      <c r="G574" s="29">
        <v>26.37</v>
      </c>
      <c r="H574" s="34" t="s">
        <v>112</v>
      </c>
      <c r="I574" s="29">
        <v>0.33</v>
      </c>
      <c r="J574" s="29">
        <v>7.3</v>
      </c>
      <c r="K574" s="257">
        <v>907</v>
      </c>
    </row>
    <row r="575" spans="1:31" x14ac:dyDescent="0.35">
      <c r="A575" s="44">
        <v>39307</v>
      </c>
      <c r="B575" s="29">
        <v>92322</v>
      </c>
      <c r="C575" s="29">
        <v>750.2</v>
      </c>
      <c r="D575" s="29">
        <v>0.48010000000000003</v>
      </c>
      <c r="E575" s="29">
        <v>4.51</v>
      </c>
      <c r="F575" s="48">
        <v>7.27</v>
      </c>
      <c r="G575" s="29">
        <v>23.53</v>
      </c>
      <c r="H575" s="34" t="s">
        <v>112</v>
      </c>
      <c r="I575" s="29">
        <v>0.56000000000000005</v>
      </c>
      <c r="J575" s="29">
        <v>7.2</v>
      </c>
      <c r="K575" s="257">
        <v>355</v>
      </c>
    </row>
    <row r="576" spans="1:31" x14ac:dyDescent="0.35">
      <c r="A576" s="44">
        <v>39316</v>
      </c>
      <c r="B576" s="29">
        <v>94519</v>
      </c>
      <c r="C576" s="29">
        <v>441.8</v>
      </c>
      <c r="D576" s="29">
        <v>0.2828</v>
      </c>
      <c r="E576" s="29">
        <v>6.22</v>
      </c>
      <c r="F576" s="48">
        <v>7.65</v>
      </c>
      <c r="G576" s="29">
        <v>24.3</v>
      </c>
      <c r="H576" s="34" t="s">
        <v>112</v>
      </c>
      <c r="I576" s="29">
        <v>0.35</v>
      </c>
      <c r="J576" s="29">
        <v>7.4</v>
      </c>
      <c r="K576" s="257">
        <v>2282</v>
      </c>
    </row>
    <row r="577" spans="1:31" x14ac:dyDescent="0.35">
      <c r="A577" s="44">
        <v>39323</v>
      </c>
      <c r="B577" s="29">
        <v>94926</v>
      </c>
      <c r="C577" s="29">
        <v>640.9</v>
      </c>
      <c r="D577" s="29">
        <v>0.41020000000000001</v>
      </c>
      <c r="E577" s="29">
        <v>5.87</v>
      </c>
      <c r="F577" s="48">
        <v>7.69</v>
      </c>
      <c r="G577" s="29">
        <v>23.67</v>
      </c>
      <c r="H577" s="34" t="s">
        <v>112</v>
      </c>
      <c r="I577" s="29">
        <v>0.55000000000000004</v>
      </c>
      <c r="J577" s="29">
        <v>7.7</v>
      </c>
      <c r="K577" s="257">
        <v>521</v>
      </c>
      <c r="L577" s="257">
        <f>AVERAGE(K573:K577)</f>
        <v>847.6</v>
      </c>
      <c r="M577" s="46">
        <f>GEOMEAN(K573:K577)</f>
        <v>581.04132474646531</v>
      </c>
      <c r="N577" s="47" t="s">
        <v>479</v>
      </c>
    </row>
    <row r="578" spans="1:31" x14ac:dyDescent="0.35">
      <c r="A578" s="44">
        <v>39331</v>
      </c>
      <c r="B578" s="29">
        <v>101259</v>
      </c>
      <c r="C578" s="29">
        <v>705.5</v>
      </c>
      <c r="D578" s="29">
        <v>0.4516</v>
      </c>
      <c r="E578" s="29">
        <v>5.8</v>
      </c>
      <c r="F578" s="48">
        <v>7.48</v>
      </c>
      <c r="G578" s="29">
        <v>22.38</v>
      </c>
      <c r="H578" s="34" t="s">
        <v>112</v>
      </c>
      <c r="I578" s="29">
        <v>0.48</v>
      </c>
      <c r="J578" s="29">
        <v>7.2</v>
      </c>
      <c r="K578" s="257">
        <v>122</v>
      </c>
    </row>
    <row r="579" spans="1:31" x14ac:dyDescent="0.35">
      <c r="A579" s="44">
        <v>39335</v>
      </c>
      <c r="B579" s="29">
        <v>102347</v>
      </c>
      <c r="C579" s="29">
        <v>575</v>
      </c>
      <c r="D579" s="29">
        <v>0.36799999999999999</v>
      </c>
      <c r="E579" s="29">
        <v>4.9000000000000004</v>
      </c>
      <c r="F579" s="48">
        <v>7.76</v>
      </c>
      <c r="G579" s="29">
        <v>22.81</v>
      </c>
      <c r="H579" s="34" t="s">
        <v>112</v>
      </c>
      <c r="I579" s="29">
        <v>0.3</v>
      </c>
      <c r="J579" s="29">
        <v>7.7</v>
      </c>
      <c r="K579" s="257">
        <v>2909</v>
      </c>
    </row>
    <row r="580" spans="1:31" x14ac:dyDescent="0.35">
      <c r="A580" s="44">
        <v>39337</v>
      </c>
      <c r="B580" s="29">
        <v>91541</v>
      </c>
      <c r="C580" s="29">
        <v>643</v>
      </c>
      <c r="D580" s="29">
        <v>0.41199999999999998</v>
      </c>
      <c r="E580" s="29">
        <v>5.86</v>
      </c>
      <c r="F580" s="48">
        <v>7.51</v>
      </c>
      <c r="G580" s="29">
        <v>18.89</v>
      </c>
      <c r="H580" s="34" t="s">
        <v>112</v>
      </c>
      <c r="I580" s="29">
        <v>0.4</v>
      </c>
      <c r="J580" s="29">
        <v>7.8</v>
      </c>
      <c r="K580" s="257">
        <v>591</v>
      </c>
    </row>
    <row r="581" spans="1:31" x14ac:dyDescent="0.35">
      <c r="A581" s="44">
        <v>39351</v>
      </c>
      <c r="B581" s="29">
        <v>100305</v>
      </c>
      <c r="C581" s="29">
        <v>566.70000000000005</v>
      </c>
      <c r="D581" s="29">
        <v>0.36270000000000002</v>
      </c>
      <c r="E581" s="29">
        <v>5.84</v>
      </c>
      <c r="F581" s="48">
        <v>7.67</v>
      </c>
      <c r="G581" s="29">
        <v>22.76</v>
      </c>
      <c r="H581" s="34" t="s">
        <v>112</v>
      </c>
      <c r="I581" s="29">
        <v>0.28999999999999998</v>
      </c>
      <c r="J581" s="29">
        <v>6.9</v>
      </c>
      <c r="K581" s="257">
        <v>24192</v>
      </c>
    </row>
    <row r="582" spans="1:31" x14ac:dyDescent="0.35">
      <c r="A582" s="44">
        <v>39352</v>
      </c>
      <c r="B582" s="29"/>
      <c r="C582" s="29">
        <v>615.9</v>
      </c>
      <c r="D582" s="29">
        <v>0.39419999999999999</v>
      </c>
      <c r="E582" s="29">
        <v>4.4800000000000004</v>
      </c>
      <c r="F582" s="48">
        <v>7.79</v>
      </c>
      <c r="G582" s="29">
        <v>20.420000000000002</v>
      </c>
      <c r="H582" s="34" t="s">
        <v>112</v>
      </c>
      <c r="I582" s="29">
        <v>0.17</v>
      </c>
      <c r="J582" s="29">
        <v>7.5</v>
      </c>
      <c r="K582" s="257">
        <v>4884</v>
      </c>
      <c r="L582" s="257">
        <f>AVERAGE(K578:K582)</f>
        <v>6539.6</v>
      </c>
      <c r="M582" s="46">
        <f>GEOMEAN(K578:K582)</f>
        <v>1900.3241710985683</v>
      </c>
      <c r="N582" s="47" t="s">
        <v>480</v>
      </c>
    </row>
    <row r="583" spans="1:31" x14ac:dyDescent="0.35">
      <c r="A583" s="44">
        <v>39359</v>
      </c>
      <c r="B583" s="29">
        <v>102458</v>
      </c>
      <c r="C583" s="29">
        <v>615.79999999999995</v>
      </c>
      <c r="D583" s="29">
        <v>0.39410000000000001</v>
      </c>
      <c r="E583" s="29">
        <v>6.56</v>
      </c>
      <c r="F583" s="48">
        <v>7.61</v>
      </c>
      <c r="G583" s="29">
        <v>19.489999999999998</v>
      </c>
      <c r="H583" s="34" t="s">
        <v>112</v>
      </c>
      <c r="I583" s="29">
        <v>0.36</v>
      </c>
      <c r="J583" s="29">
        <v>7.3</v>
      </c>
      <c r="K583" s="257">
        <v>301</v>
      </c>
    </row>
    <row r="584" spans="1:31" x14ac:dyDescent="0.35">
      <c r="A584" s="44">
        <v>39363</v>
      </c>
      <c r="B584" s="29">
        <v>101803</v>
      </c>
      <c r="C584" s="29">
        <v>667.2</v>
      </c>
      <c r="D584" s="29">
        <v>0.42699999999999999</v>
      </c>
      <c r="E584" s="29">
        <v>5.23</v>
      </c>
      <c r="F584" s="48">
        <v>7.4</v>
      </c>
      <c r="G584" s="29">
        <v>21.22</v>
      </c>
      <c r="H584" s="34" t="s">
        <v>112</v>
      </c>
      <c r="I584" s="29">
        <v>0.32</v>
      </c>
      <c r="J584" s="29">
        <v>7.5</v>
      </c>
      <c r="K584" s="257">
        <v>161</v>
      </c>
    </row>
    <row r="585" spans="1:31" x14ac:dyDescent="0.35">
      <c r="A585" s="44">
        <v>39372</v>
      </c>
      <c r="B585" s="29">
        <v>95848</v>
      </c>
      <c r="C585" s="29">
        <v>646.70000000000005</v>
      </c>
      <c r="D585" s="29">
        <v>0.41389999999999999</v>
      </c>
      <c r="E585" s="29">
        <v>6.65</v>
      </c>
      <c r="F585" s="48">
        <v>7.04</v>
      </c>
      <c r="G585" s="29">
        <v>16.350000000000001</v>
      </c>
      <c r="H585" s="34" t="s">
        <v>112</v>
      </c>
      <c r="I585" s="29">
        <v>0.12</v>
      </c>
      <c r="J585" s="29">
        <v>7.4</v>
      </c>
      <c r="K585" s="257">
        <v>5172</v>
      </c>
    </row>
    <row r="586" spans="1:31" x14ac:dyDescent="0.35">
      <c r="A586" s="44">
        <v>39378</v>
      </c>
      <c r="B586" s="29">
        <v>102034</v>
      </c>
      <c r="C586" s="29">
        <v>457.3</v>
      </c>
      <c r="D586" s="29">
        <v>0.29270000000000002</v>
      </c>
      <c r="E586" s="29">
        <v>8.09</v>
      </c>
      <c r="F586" s="48">
        <v>7.31</v>
      </c>
      <c r="G586" s="29">
        <v>14.76</v>
      </c>
      <c r="H586" s="34" t="s">
        <v>112</v>
      </c>
      <c r="I586" s="29">
        <v>0.28999999999999998</v>
      </c>
      <c r="J586" s="29">
        <v>6.8</v>
      </c>
      <c r="K586" s="257">
        <v>14136</v>
      </c>
      <c r="O586" s="264">
        <v>2.4</v>
      </c>
      <c r="P586" s="264">
        <v>42.2</v>
      </c>
      <c r="Q586" s="264" t="s">
        <v>115</v>
      </c>
      <c r="R586" s="264" t="s">
        <v>115</v>
      </c>
      <c r="S586" s="264" t="s">
        <v>115</v>
      </c>
      <c r="T586" s="264" t="s">
        <v>115</v>
      </c>
      <c r="U586" s="264" t="s">
        <v>115</v>
      </c>
      <c r="V586" s="264" t="s">
        <v>115</v>
      </c>
      <c r="W586" s="264" t="s">
        <v>115</v>
      </c>
      <c r="X586" s="264">
        <v>39.299999999999997</v>
      </c>
      <c r="Y586" s="264" t="s">
        <v>115</v>
      </c>
      <c r="Z586" s="264">
        <v>0.63</v>
      </c>
      <c r="AA586" s="264" t="s">
        <v>115</v>
      </c>
      <c r="AB586" s="264">
        <v>26.2</v>
      </c>
      <c r="AC586" s="264" t="s">
        <v>115</v>
      </c>
      <c r="AD586" s="264">
        <v>185</v>
      </c>
      <c r="AE586" s="264" t="s">
        <v>115</v>
      </c>
    </row>
    <row r="587" spans="1:31" x14ac:dyDescent="0.35">
      <c r="A587" s="44">
        <v>39384</v>
      </c>
      <c r="B587" s="29">
        <v>102627</v>
      </c>
      <c r="C587" s="29">
        <v>628</v>
      </c>
      <c r="D587" s="29">
        <v>0.40200000000000002</v>
      </c>
      <c r="E587" s="29">
        <v>8.49</v>
      </c>
      <c r="F587" s="48">
        <v>7.35</v>
      </c>
      <c r="G587" s="29">
        <v>10.65</v>
      </c>
      <c r="H587" s="34" t="s">
        <v>112</v>
      </c>
      <c r="I587" s="29">
        <v>0</v>
      </c>
      <c r="J587" s="29">
        <v>7.6</v>
      </c>
      <c r="K587" s="257">
        <v>259</v>
      </c>
      <c r="L587" s="257">
        <f>AVERAGE(K583:K587)</f>
        <v>4005.8</v>
      </c>
      <c r="M587" s="46">
        <f>GEOMEAN(K583:K587)</f>
        <v>982.95907749789444</v>
      </c>
      <c r="N587" s="47" t="s">
        <v>482</v>
      </c>
    </row>
    <row r="588" spans="1:31" x14ac:dyDescent="0.35">
      <c r="A588" s="44">
        <v>39387</v>
      </c>
      <c r="B588" s="29">
        <v>95903</v>
      </c>
      <c r="C588" s="29">
        <v>737.2</v>
      </c>
      <c r="D588" s="29">
        <v>0.4718</v>
      </c>
      <c r="E588" s="29">
        <v>7.36</v>
      </c>
      <c r="F588" s="48">
        <v>7.3</v>
      </c>
      <c r="G588" s="29">
        <v>11.02</v>
      </c>
      <c r="H588" s="34" t="s">
        <v>112</v>
      </c>
      <c r="I588" s="29">
        <v>0.33</v>
      </c>
      <c r="J588" s="29">
        <v>7.2</v>
      </c>
      <c r="K588" s="257">
        <v>265</v>
      </c>
    </row>
    <row r="589" spans="1:31" x14ac:dyDescent="0.35">
      <c r="A589" s="44">
        <v>39392</v>
      </c>
      <c r="B589" s="29">
        <v>102529</v>
      </c>
      <c r="C589" s="29">
        <v>717.8</v>
      </c>
      <c r="D589" s="29">
        <v>0.45939999999999998</v>
      </c>
      <c r="E589" s="29">
        <v>8.4700000000000006</v>
      </c>
      <c r="F589" s="48">
        <v>7.33</v>
      </c>
      <c r="G589" s="29">
        <v>8.5299999999999994</v>
      </c>
      <c r="H589" s="34" t="s">
        <v>112</v>
      </c>
      <c r="I589" s="29">
        <v>0.36</v>
      </c>
      <c r="J589" s="29">
        <v>7.6</v>
      </c>
      <c r="K589" s="257">
        <v>195</v>
      </c>
    </row>
    <row r="590" spans="1:31" x14ac:dyDescent="0.35">
      <c r="A590" s="44">
        <v>39398</v>
      </c>
      <c r="B590" s="29">
        <v>110255</v>
      </c>
      <c r="C590" s="29">
        <v>517.1</v>
      </c>
      <c r="D590" s="29">
        <v>0.33100000000000002</v>
      </c>
      <c r="E590" s="29">
        <v>10.039999999999999</v>
      </c>
      <c r="F590" s="48">
        <v>7.61</v>
      </c>
      <c r="G590" s="29">
        <v>9.5</v>
      </c>
      <c r="H590" s="34" t="s">
        <v>112</v>
      </c>
      <c r="I590" s="29">
        <v>0.1</v>
      </c>
      <c r="J590" s="29">
        <v>7.2</v>
      </c>
      <c r="K590" s="257">
        <v>3873</v>
      </c>
    </row>
    <row r="591" spans="1:31" x14ac:dyDescent="0.35">
      <c r="A591" s="44">
        <v>39400</v>
      </c>
      <c r="B591" s="29">
        <v>102352</v>
      </c>
      <c r="C591" s="29">
        <v>535.5</v>
      </c>
      <c r="D591" s="29">
        <v>0.3427</v>
      </c>
      <c r="E591" s="29">
        <v>7.77</v>
      </c>
      <c r="F591" s="48">
        <v>7.49</v>
      </c>
      <c r="G591" s="29">
        <v>12.56</v>
      </c>
      <c r="H591" s="34" t="s">
        <v>112</v>
      </c>
      <c r="I591" s="29">
        <v>0.69</v>
      </c>
      <c r="J591" s="29">
        <v>7.3</v>
      </c>
      <c r="K591" s="257">
        <v>1421</v>
      </c>
    </row>
    <row r="592" spans="1:31" x14ac:dyDescent="0.35">
      <c r="A592" s="44">
        <v>39414</v>
      </c>
      <c r="B592" s="29">
        <v>110659</v>
      </c>
      <c r="C592" s="29">
        <v>582.79999999999995</v>
      </c>
      <c r="D592" s="29">
        <v>0.373</v>
      </c>
      <c r="E592" s="29">
        <v>11.21</v>
      </c>
      <c r="F592" s="48">
        <v>7.43</v>
      </c>
      <c r="G592" s="29">
        <v>5.66</v>
      </c>
      <c r="H592" s="34" t="s">
        <v>112</v>
      </c>
      <c r="I592" s="29">
        <v>0.2</v>
      </c>
      <c r="J592" s="29">
        <v>6.9</v>
      </c>
      <c r="K592" s="257">
        <v>292</v>
      </c>
      <c r="L592" s="257">
        <f>AVERAGE(K588:K592)</f>
        <v>1209.2</v>
      </c>
      <c r="M592" s="46">
        <f>GEOMEAN(K588:K592)</f>
        <v>607.94036841174375</v>
      </c>
      <c r="N592" s="47" t="s">
        <v>483</v>
      </c>
    </row>
    <row r="593" spans="1:31" x14ac:dyDescent="0.35">
      <c r="A593" s="44">
        <v>39419</v>
      </c>
      <c r="B593" s="29"/>
      <c r="C593" s="39" t="s">
        <v>119</v>
      </c>
      <c r="D593" s="39" t="s">
        <v>119</v>
      </c>
      <c r="E593" s="39" t="s">
        <v>119</v>
      </c>
      <c r="F593" s="39" t="s">
        <v>119</v>
      </c>
      <c r="G593" s="39" t="s">
        <v>119</v>
      </c>
      <c r="H593" s="34" t="s">
        <v>112</v>
      </c>
      <c r="I593" s="39" t="s">
        <v>119</v>
      </c>
      <c r="J593" s="39" t="s">
        <v>119</v>
      </c>
      <c r="K593" s="257">
        <v>3255</v>
      </c>
    </row>
    <row r="594" spans="1:31" x14ac:dyDescent="0.35">
      <c r="A594" s="44">
        <v>39421</v>
      </c>
      <c r="B594" s="29">
        <v>102224</v>
      </c>
      <c r="C594" s="29">
        <v>593.5</v>
      </c>
      <c r="D594" s="29">
        <v>0.37990000000000002</v>
      </c>
      <c r="E594" s="29">
        <v>12.59</v>
      </c>
      <c r="F594" s="48">
        <v>7.53</v>
      </c>
      <c r="G594" s="29">
        <v>2.79</v>
      </c>
      <c r="H594" s="34" t="s">
        <v>112</v>
      </c>
      <c r="I594" s="29">
        <v>0.75</v>
      </c>
      <c r="J594" s="29">
        <v>7.2</v>
      </c>
      <c r="K594" s="257">
        <v>1081</v>
      </c>
    </row>
    <row r="595" spans="1:31" x14ac:dyDescent="0.35">
      <c r="A595" s="44">
        <v>39429</v>
      </c>
      <c r="B595" s="29">
        <v>93852</v>
      </c>
      <c r="C595" s="29">
        <v>527.29999999999995</v>
      </c>
      <c r="D595" s="29">
        <v>0.33750000000000002</v>
      </c>
      <c r="E595" s="29">
        <v>11.15</v>
      </c>
      <c r="F595" s="48">
        <v>7.84</v>
      </c>
      <c r="G595" s="29">
        <v>5.03</v>
      </c>
      <c r="H595" s="34" t="s">
        <v>112</v>
      </c>
      <c r="I595" s="29">
        <v>0.46</v>
      </c>
      <c r="J595" s="29">
        <v>7.2</v>
      </c>
      <c r="K595" s="257">
        <v>12033</v>
      </c>
    </row>
    <row r="596" spans="1:31" x14ac:dyDescent="0.35">
      <c r="A596" s="44">
        <v>39434</v>
      </c>
      <c r="B596" s="29">
        <v>103758</v>
      </c>
      <c r="C596" s="29">
        <v>638.79999999999995</v>
      </c>
      <c r="D596" s="29">
        <v>0.4088</v>
      </c>
      <c r="E596" s="29">
        <v>12.99</v>
      </c>
      <c r="F596" s="48">
        <v>8.08</v>
      </c>
      <c r="G596" s="29">
        <v>1.67</v>
      </c>
      <c r="H596" s="34" t="s">
        <v>112</v>
      </c>
      <c r="I596" s="29">
        <v>0.12</v>
      </c>
      <c r="J596" s="29">
        <v>7</v>
      </c>
      <c r="K596" s="257">
        <v>135</v>
      </c>
    </row>
    <row r="597" spans="1:31" x14ac:dyDescent="0.35">
      <c r="A597" s="44">
        <v>39435</v>
      </c>
      <c r="B597" s="29">
        <v>103839</v>
      </c>
      <c r="C597" s="29">
        <v>647.70000000000005</v>
      </c>
      <c r="D597" s="29">
        <v>0.41449999999999998</v>
      </c>
      <c r="E597" s="29">
        <v>13.34</v>
      </c>
      <c r="F597" s="48">
        <v>8.49</v>
      </c>
      <c r="G597" s="29">
        <v>2.79</v>
      </c>
      <c r="H597" s="34" t="s">
        <v>112</v>
      </c>
      <c r="I597" s="29">
        <v>0.27</v>
      </c>
      <c r="J597" s="29">
        <v>7.4</v>
      </c>
      <c r="K597" s="257">
        <v>161</v>
      </c>
      <c r="L597" s="257">
        <f>AVERAGE(K593:K597)</f>
        <v>3333</v>
      </c>
      <c r="M597" s="46">
        <f>GEOMEAN(K593:K597)</f>
        <v>983.51740436617661</v>
      </c>
      <c r="N597" s="47" t="s">
        <v>484</v>
      </c>
    </row>
    <row r="598" spans="1:31" x14ac:dyDescent="0.35">
      <c r="A598" s="44">
        <v>39450</v>
      </c>
      <c r="B598" s="29">
        <v>110246</v>
      </c>
      <c r="C598" s="29">
        <v>631</v>
      </c>
      <c r="D598" s="29">
        <v>0.40379999999999999</v>
      </c>
      <c r="E598" s="29">
        <v>12.64</v>
      </c>
      <c r="F598" s="48">
        <v>7.81</v>
      </c>
      <c r="G598" s="29">
        <v>0.18</v>
      </c>
      <c r="H598" s="34" t="s">
        <v>112</v>
      </c>
      <c r="I598" s="29">
        <v>0.39</v>
      </c>
      <c r="J598" s="29">
        <v>7.6</v>
      </c>
      <c r="K598" s="257">
        <v>10</v>
      </c>
    </row>
    <row r="599" spans="1:31" x14ac:dyDescent="0.35">
      <c r="A599" s="44">
        <v>39455</v>
      </c>
      <c r="B599" s="29">
        <v>102849</v>
      </c>
      <c r="C599" s="29">
        <v>634.29999999999995</v>
      </c>
      <c r="D599" s="29">
        <v>0.40600000000000003</v>
      </c>
      <c r="E599" s="29">
        <v>11.62</v>
      </c>
      <c r="F599" s="48">
        <v>8.31</v>
      </c>
      <c r="G599" s="29">
        <v>7.17</v>
      </c>
      <c r="H599" s="34" t="s">
        <v>112</v>
      </c>
      <c r="I599" s="29">
        <v>0.04</v>
      </c>
      <c r="J599" s="29">
        <v>7.4</v>
      </c>
      <c r="K599" s="257">
        <v>74</v>
      </c>
    </row>
    <row r="600" spans="1:31" x14ac:dyDescent="0.35">
      <c r="A600" s="44">
        <v>39457</v>
      </c>
      <c r="B600" s="29">
        <v>102439</v>
      </c>
      <c r="C600" s="29">
        <v>547</v>
      </c>
      <c r="D600" s="29">
        <v>0.35</v>
      </c>
      <c r="E600" s="29">
        <v>12.45</v>
      </c>
      <c r="F600" s="48">
        <v>8.41</v>
      </c>
      <c r="G600" s="29">
        <v>4.49</v>
      </c>
      <c r="H600" s="34" t="s">
        <v>112</v>
      </c>
      <c r="I600" s="29">
        <v>0</v>
      </c>
      <c r="J600" s="29">
        <v>7.6</v>
      </c>
      <c r="K600" s="257">
        <v>389</v>
      </c>
    </row>
    <row r="601" spans="1:31" x14ac:dyDescent="0.35">
      <c r="A601" s="44">
        <v>39464</v>
      </c>
      <c r="B601" s="29">
        <v>105552</v>
      </c>
      <c r="C601" s="29">
        <v>600.6</v>
      </c>
      <c r="D601" s="29">
        <v>0.38440000000000002</v>
      </c>
      <c r="E601" s="29">
        <v>10.82</v>
      </c>
      <c r="F601" s="48">
        <v>8.1300000000000008</v>
      </c>
      <c r="G601" s="29">
        <v>3.85</v>
      </c>
      <c r="H601" s="34" t="s">
        <v>112</v>
      </c>
      <c r="I601" s="29">
        <v>0.02</v>
      </c>
      <c r="J601" s="29">
        <v>7.3</v>
      </c>
      <c r="K601" s="257">
        <v>84</v>
      </c>
    </row>
    <row r="602" spans="1:31" x14ac:dyDescent="0.35">
      <c r="A602" s="44">
        <v>39477</v>
      </c>
      <c r="B602" s="29">
        <v>110702</v>
      </c>
      <c r="C602" s="29">
        <v>656</v>
      </c>
      <c r="D602" s="29">
        <v>0.42</v>
      </c>
      <c r="E602" s="29">
        <v>11.81</v>
      </c>
      <c r="F602" s="48">
        <v>7.9</v>
      </c>
      <c r="G602" s="29">
        <v>1.54</v>
      </c>
      <c r="H602" s="34" t="s">
        <v>112</v>
      </c>
      <c r="I602" s="29">
        <v>0.8</v>
      </c>
      <c r="J602" s="29">
        <v>7.8</v>
      </c>
      <c r="K602" s="257">
        <v>1616</v>
      </c>
      <c r="L602" s="257">
        <f>AVERAGE(K598:K602)</f>
        <v>434.6</v>
      </c>
      <c r="M602" s="46">
        <f>GEOMEAN(K598:K602)</f>
        <v>131.33497408019596</v>
      </c>
      <c r="N602" s="47" t="s">
        <v>485</v>
      </c>
    </row>
    <row r="603" spans="1:31" x14ac:dyDescent="0.35">
      <c r="A603" s="44">
        <v>39484</v>
      </c>
      <c r="B603" s="29">
        <v>101531</v>
      </c>
      <c r="C603" s="29">
        <v>159.69999999999999</v>
      </c>
      <c r="D603" s="29">
        <v>0.1022</v>
      </c>
      <c r="E603" s="29">
        <v>9.61</v>
      </c>
      <c r="F603" s="48">
        <v>7.8</v>
      </c>
      <c r="G603" s="29">
        <v>7.47</v>
      </c>
      <c r="H603" s="34" t="s">
        <v>112</v>
      </c>
      <c r="I603" s="29">
        <v>0.24</v>
      </c>
      <c r="J603" s="29">
        <v>6.8</v>
      </c>
      <c r="K603" s="257">
        <v>8164</v>
      </c>
    </row>
    <row r="604" spans="1:31" x14ac:dyDescent="0.35">
      <c r="A604" s="44">
        <v>39492</v>
      </c>
      <c r="B604" s="29">
        <v>101949</v>
      </c>
      <c r="C604" s="29">
        <v>460.4</v>
      </c>
      <c r="D604" s="29">
        <v>0.29459999999999997</v>
      </c>
      <c r="E604" s="29">
        <v>11.99</v>
      </c>
      <c r="F604" s="48">
        <v>8.16</v>
      </c>
      <c r="G604" s="29">
        <v>-0.18</v>
      </c>
      <c r="H604" s="34" t="s">
        <v>112</v>
      </c>
      <c r="I604" s="29">
        <v>0.13</v>
      </c>
      <c r="J604" s="29">
        <v>7.1</v>
      </c>
      <c r="K604" s="257">
        <v>97</v>
      </c>
    </row>
    <row r="605" spans="1:31" x14ac:dyDescent="0.35">
      <c r="A605" s="44">
        <v>39496</v>
      </c>
      <c r="B605" s="29">
        <v>104508</v>
      </c>
      <c r="C605" s="29">
        <v>447.3</v>
      </c>
      <c r="D605" s="29">
        <v>0.28620000000000001</v>
      </c>
      <c r="E605" s="29">
        <v>8.27</v>
      </c>
      <c r="F605" s="48">
        <v>8.19</v>
      </c>
      <c r="G605" s="29">
        <v>8</v>
      </c>
      <c r="H605" s="34" t="s">
        <v>112</v>
      </c>
      <c r="I605" s="29">
        <v>0.21</v>
      </c>
      <c r="J605" s="29">
        <v>7</v>
      </c>
      <c r="K605" s="257">
        <v>185</v>
      </c>
    </row>
    <row r="606" spans="1:31" x14ac:dyDescent="0.35">
      <c r="A606" s="44">
        <v>39498</v>
      </c>
      <c r="B606" s="29">
        <v>105928</v>
      </c>
      <c r="C606" s="29">
        <v>398.8</v>
      </c>
      <c r="D606" s="29">
        <v>0.25519999999999998</v>
      </c>
      <c r="E606" s="29">
        <v>10.73</v>
      </c>
      <c r="F606" s="48">
        <v>7.93</v>
      </c>
      <c r="G606" s="29">
        <v>3.98</v>
      </c>
      <c r="H606" s="34" t="s">
        <v>112</v>
      </c>
      <c r="I606" s="29">
        <v>0.27</v>
      </c>
      <c r="J606" s="29">
        <v>7.1</v>
      </c>
      <c r="K606" s="257">
        <v>52</v>
      </c>
    </row>
    <row r="607" spans="1:31" x14ac:dyDescent="0.35">
      <c r="A607" s="44">
        <v>39504</v>
      </c>
      <c r="B607" s="29">
        <v>100514</v>
      </c>
      <c r="C607" s="29">
        <v>658</v>
      </c>
      <c r="D607" s="29">
        <v>0.42099999999999999</v>
      </c>
      <c r="E607" s="29">
        <v>15.54</v>
      </c>
      <c r="F607" s="48">
        <v>8.0500000000000007</v>
      </c>
      <c r="G607" s="29">
        <v>2.06</v>
      </c>
      <c r="H607" s="34" t="s">
        <v>112</v>
      </c>
      <c r="I607" s="29">
        <v>0.3</v>
      </c>
      <c r="J607" s="29">
        <v>7.6</v>
      </c>
      <c r="K607" s="40">
        <v>1860</v>
      </c>
      <c r="L607" s="257">
        <f>AVERAGE(K603:K607)</f>
        <v>2071.6</v>
      </c>
      <c r="M607" s="46">
        <f>GEOMEAN(K603:K607)</f>
        <v>426.84731047089105</v>
      </c>
      <c r="N607" s="47" t="s">
        <v>486</v>
      </c>
    </row>
    <row r="608" spans="1:31" x14ac:dyDescent="0.35">
      <c r="A608" s="44">
        <v>39511</v>
      </c>
      <c r="B608" s="39">
        <v>105407</v>
      </c>
      <c r="C608" s="39" t="s">
        <v>119</v>
      </c>
      <c r="D608" s="39" t="s">
        <v>119</v>
      </c>
      <c r="E608" s="39">
        <v>10.3</v>
      </c>
      <c r="F608" s="49">
        <v>7.85</v>
      </c>
      <c r="G608" s="39">
        <v>5.47</v>
      </c>
      <c r="H608" s="34" t="s">
        <v>112</v>
      </c>
      <c r="I608" s="39">
        <v>1.57</v>
      </c>
      <c r="J608" s="39">
        <v>7.4</v>
      </c>
      <c r="K608" s="40">
        <v>5794</v>
      </c>
      <c r="L608" s="264"/>
      <c r="M608" s="289"/>
      <c r="O608" s="264" t="s">
        <v>115</v>
      </c>
      <c r="P608" s="264">
        <v>41.3</v>
      </c>
      <c r="Q608" s="264" t="s">
        <v>115</v>
      </c>
      <c r="R608" s="264" t="s">
        <v>115</v>
      </c>
      <c r="S608" s="264" t="s">
        <v>115</v>
      </c>
      <c r="T608" s="264" t="s">
        <v>115</v>
      </c>
      <c r="U608" s="264" t="s">
        <v>115</v>
      </c>
      <c r="V608" s="264" t="s">
        <v>115</v>
      </c>
      <c r="W608" s="264" t="s">
        <v>115</v>
      </c>
      <c r="X608" s="264">
        <v>56.7</v>
      </c>
      <c r="Y608" s="264" t="s">
        <v>115</v>
      </c>
      <c r="Z608" s="264">
        <v>2.7</v>
      </c>
      <c r="AA608" s="264" t="s">
        <v>115</v>
      </c>
      <c r="AB608" s="264">
        <v>29.1</v>
      </c>
      <c r="AC608" s="264" t="s">
        <v>115</v>
      </c>
      <c r="AD608" s="264">
        <v>193</v>
      </c>
      <c r="AE608" s="264" t="s">
        <v>115</v>
      </c>
    </row>
    <row r="609" spans="1:14" x14ac:dyDescent="0.35">
      <c r="A609" s="44">
        <v>39517</v>
      </c>
      <c r="B609" s="29">
        <v>101107</v>
      </c>
      <c r="C609" s="29">
        <v>535.20000000000005</v>
      </c>
      <c r="D609" s="29">
        <v>0.34250000000000003</v>
      </c>
      <c r="E609" s="29">
        <v>12.5</v>
      </c>
      <c r="F609" s="48">
        <v>7.88</v>
      </c>
      <c r="G609" s="29">
        <v>3.23</v>
      </c>
      <c r="H609" s="34" t="s">
        <v>112</v>
      </c>
      <c r="I609" s="29">
        <v>0.04</v>
      </c>
      <c r="J609" s="29">
        <v>7.2</v>
      </c>
      <c r="K609" s="40">
        <v>211</v>
      </c>
    </row>
    <row r="610" spans="1:14" x14ac:dyDescent="0.35">
      <c r="A610" s="44">
        <v>39524</v>
      </c>
      <c r="B610" s="29">
        <v>104309</v>
      </c>
      <c r="C610" s="29">
        <v>545.6</v>
      </c>
      <c r="D610" s="29">
        <v>0.34920000000000001</v>
      </c>
      <c r="E610" s="29">
        <v>12.28</v>
      </c>
      <c r="F610" s="48">
        <v>7.72</v>
      </c>
      <c r="G610" s="29">
        <v>5.0599999999999996</v>
      </c>
      <c r="H610" s="34" t="s">
        <v>112</v>
      </c>
      <c r="I610" s="29">
        <v>0.65</v>
      </c>
      <c r="J610" s="29">
        <v>6.6</v>
      </c>
      <c r="K610" s="40">
        <v>41</v>
      </c>
    </row>
    <row r="611" spans="1:14" x14ac:dyDescent="0.35">
      <c r="A611" s="44">
        <v>39526</v>
      </c>
      <c r="B611" s="29">
        <v>105117</v>
      </c>
      <c r="C611" s="29">
        <v>410</v>
      </c>
      <c r="D611" s="29">
        <v>0.26300000000000001</v>
      </c>
      <c r="E611" s="29">
        <v>12.95</v>
      </c>
      <c r="F611" s="48">
        <v>7.74</v>
      </c>
      <c r="G611" s="29">
        <v>7.13</v>
      </c>
      <c r="H611" s="34" t="s">
        <v>112</v>
      </c>
      <c r="I611" s="29">
        <v>0.6</v>
      </c>
      <c r="J611" s="29">
        <v>7.6</v>
      </c>
      <c r="K611" s="40">
        <v>14136</v>
      </c>
    </row>
    <row r="612" spans="1:14" x14ac:dyDescent="0.35">
      <c r="A612" s="44">
        <v>39534</v>
      </c>
      <c r="B612" s="29">
        <v>103608</v>
      </c>
      <c r="C612" s="29">
        <v>437.1</v>
      </c>
      <c r="D612" s="29">
        <v>0.2797</v>
      </c>
      <c r="E612" s="29">
        <v>11.1</v>
      </c>
      <c r="F612" s="48">
        <v>7.75</v>
      </c>
      <c r="G612" s="29">
        <v>7.18</v>
      </c>
      <c r="H612" s="34" t="s">
        <v>112</v>
      </c>
      <c r="I612" s="29">
        <v>0.32</v>
      </c>
      <c r="J612" s="29">
        <v>7.1</v>
      </c>
      <c r="K612" s="40">
        <v>345</v>
      </c>
      <c r="L612" s="257">
        <f>AVERAGE(K608:K612)</f>
        <v>4105.3999999999996</v>
      </c>
      <c r="M612" s="46">
        <f>GEOMEAN(K608:K612)</f>
        <v>754.46324444711206</v>
      </c>
      <c r="N612" s="47" t="s">
        <v>487</v>
      </c>
    </row>
    <row r="613" spans="1:14" x14ac:dyDescent="0.35">
      <c r="A613" s="44">
        <v>39541</v>
      </c>
      <c r="B613" s="29">
        <v>103629</v>
      </c>
      <c r="C613" s="29">
        <v>442.1</v>
      </c>
      <c r="D613" s="29">
        <v>0.28299999999999997</v>
      </c>
      <c r="E613" s="29">
        <v>9.9</v>
      </c>
      <c r="F613" s="48">
        <v>8.0299999999999994</v>
      </c>
      <c r="G613" s="29">
        <v>7.67</v>
      </c>
      <c r="H613" s="34" t="s">
        <v>112</v>
      </c>
      <c r="I613" s="29">
        <v>0.28999999999999998</v>
      </c>
      <c r="J613" s="29">
        <v>7.2</v>
      </c>
      <c r="K613" s="36">
        <v>74</v>
      </c>
    </row>
    <row r="614" spans="1:14" x14ac:dyDescent="0.35">
      <c r="A614" s="44">
        <v>39546</v>
      </c>
      <c r="B614" s="29">
        <v>101523</v>
      </c>
      <c r="C614" s="29">
        <v>533</v>
      </c>
      <c r="D614" s="29">
        <v>0.34100000000000003</v>
      </c>
      <c r="E614" s="29">
        <v>10.52</v>
      </c>
      <c r="F614" s="48">
        <v>8.58</v>
      </c>
      <c r="G614" s="29">
        <v>9.4499999999999993</v>
      </c>
      <c r="H614" s="34" t="s">
        <v>112</v>
      </c>
      <c r="I614" s="29">
        <v>0.2</v>
      </c>
      <c r="J614" s="29">
        <v>7.8</v>
      </c>
      <c r="K614" s="36">
        <v>86</v>
      </c>
    </row>
    <row r="615" spans="1:14" x14ac:dyDescent="0.35">
      <c r="A615" s="44">
        <v>39555</v>
      </c>
      <c r="B615" s="29">
        <v>102041</v>
      </c>
      <c r="C615" s="29">
        <v>552</v>
      </c>
      <c r="D615" s="29">
        <v>0.35299999999999998</v>
      </c>
      <c r="E615" s="29">
        <v>10.53</v>
      </c>
      <c r="F615" s="48">
        <v>8.19</v>
      </c>
      <c r="G615" s="29">
        <v>11.71</v>
      </c>
      <c r="H615" s="34" t="s">
        <v>112</v>
      </c>
      <c r="I615" s="29">
        <v>0.2</v>
      </c>
      <c r="J615" s="29">
        <v>7.7</v>
      </c>
      <c r="K615" s="36">
        <v>231</v>
      </c>
    </row>
    <row r="616" spans="1:14" x14ac:dyDescent="0.35">
      <c r="A616" s="44">
        <v>39560</v>
      </c>
      <c r="B616" s="29">
        <v>105317</v>
      </c>
      <c r="C616" s="29">
        <v>585</v>
      </c>
      <c r="D616" s="29">
        <v>0.37440000000000001</v>
      </c>
      <c r="E616" s="29">
        <v>9.1999999999999993</v>
      </c>
      <c r="F616" s="48">
        <v>8.1199999999999992</v>
      </c>
      <c r="G616" s="29">
        <v>15.82</v>
      </c>
      <c r="H616" s="34" t="s">
        <v>112</v>
      </c>
      <c r="I616" s="29">
        <v>0.21</v>
      </c>
      <c r="J616" s="29">
        <v>7.2</v>
      </c>
      <c r="K616" s="36">
        <v>31</v>
      </c>
    </row>
    <row r="617" spans="1:14" x14ac:dyDescent="0.35">
      <c r="A617" s="44">
        <v>39566</v>
      </c>
      <c r="B617" s="29">
        <v>102215</v>
      </c>
      <c r="C617" s="29">
        <v>607</v>
      </c>
      <c r="D617" s="29">
        <v>0.38900000000000001</v>
      </c>
      <c r="E617" s="29">
        <v>9.65</v>
      </c>
      <c r="F617" s="48">
        <v>8.2200000000000006</v>
      </c>
      <c r="G617" s="29">
        <v>15.21</v>
      </c>
      <c r="H617" s="34" t="s">
        <v>112</v>
      </c>
      <c r="I617" s="29">
        <v>0.3</v>
      </c>
      <c r="J617" s="29">
        <v>7.5</v>
      </c>
      <c r="K617" s="36">
        <v>52</v>
      </c>
      <c r="L617" s="257">
        <f>AVERAGE(K613:K616)</f>
        <v>105.5</v>
      </c>
      <c r="M617" s="46">
        <f>GEOMEAN(K613:K616)</f>
        <v>82.162938134873428</v>
      </c>
      <c r="N617" s="47" t="s">
        <v>488</v>
      </c>
    </row>
    <row r="618" spans="1:14" x14ac:dyDescent="0.35">
      <c r="A618" s="44">
        <v>39581</v>
      </c>
      <c r="B618" s="29">
        <v>105209</v>
      </c>
      <c r="C618" s="29">
        <v>522</v>
      </c>
      <c r="D618" s="29">
        <v>0.33400000000000002</v>
      </c>
      <c r="E618" s="29">
        <v>12.44</v>
      </c>
      <c r="F618" s="48">
        <v>8.16</v>
      </c>
      <c r="G618" s="29">
        <v>15.47</v>
      </c>
      <c r="H618" s="34" t="s">
        <v>112</v>
      </c>
      <c r="I618" s="29">
        <v>0.3</v>
      </c>
      <c r="J618" s="29">
        <v>7.8</v>
      </c>
      <c r="K618" s="36">
        <v>327</v>
      </c>
    </row>
    <row r="619" spans="1:14" x14ac:dyDescent="0.35">
      <c r="A619" s="44">
        <v>39583</v>
      </c>
      <c r="B619" s="29">
        <v>101905</v>
      </c>
      <c r="C619" s="29">
        <v>512.79999999999995</v>
      </c>
      <c r="D619" s="29">
        <v>0.32819999999999999</v>
      </c>
      <c r="E619" s="29">
        <v>9.5500000000000007</v>
      </c>
      <c r="F619" s="48">
        <v>8.2100000000000009</v>
      </c>
      <c r="G619" s="29">
        <v>15</v>
      </c>
      <c r="H619" s="34" t="s">
        <v>112</v>
      </c>
      <c r="I619" s="29">
        <v>0.14000000000000001</v>
      </c>
      <c r="J619" s="29">
        <v>7.6</v>
      </c>
      <c r="K619" s="36">
        <v>631</v>
      </c>
    </row>
    <row r="620" spans="1:14" x14ac:dyDescent="0.35">
      <c r="A620" s="44">
        <v>39587</v>
      </c>
      <c r="B620" s="29">
        <v>102330</v>
      </c>
      <c r="C620" s="29">
        <v>578</v>
      </c>
      <c r="D620" s="29">
        <v>0.37</v>
      </c>
      <c r="E620" s="29">
        <v>9.52</v>
      </c>
      <c r="F620" s="48">
        <v>8.08</v>
      </c>
      <c r="G620" s="29">
        <v>14.89</v>
      </c>
      <c r="H620" s="34" t="s">
        <v>112</v>
      </c>
      <c r="I620" s="29">
        <v>0.3</v>
      </c>
      <c r="J620" s="29">
        <v>7.6</v>
      </c>
      <c r="K620" s="36">
        <v>135</v>
      </c>
    </row>
    <row r="621" spans="1:14" x14ac:dyDescent="0.35">
      <c r="A621" s="44">
        <v>39589</v>
      </c>
      <c r="B621" s="29">
        <v>104221</v>
      </c>
      <c r="C621" s="29">
        <v>590</v>
      </c>
      <c r="D621" s="29">
        <v>0.378</v>
      </c>
      <c r="E621" s="29">
        <v>9.06</v>
      </c>
      <c r="F621" s="48">
        <v>8.0500000000000007</v>
      </c>
      <c r="G621" s="29">
        <v>15.24</v>
      </c>
      <c r="H621" s="34" t="s">
        <v>112</v>
      </c>
      <c r="I621" s="29">
        <v>0.1</v>
      </c>
      <c r="J621" s="29">
        <v>7.7</v>
      </c>
      <c r="K621" s="36">
        <v>146</v>
      </c>
    </row>
    <row r="622" spans="1:14" x14ac:dyDescent="0.35">
      <c r="A622" s="44">
        <v>39597</v>
      </c>
      <c r="B622" s="29">
        <v>104744</v>
      </c>
      <c r="C622" s="29">
        <v>615</v>
      </c>
      <c r="D622" s="29">
        <v>0.39360000000000001</v>
      </c>
      <c r="E622" s="29">
        <v>8.33</v>
      </c>
      <c r="F622" s="48">
        <v>7.85</v>
      </c>
      <c r="G622" s="29">
        <v>17.510000000000002</v>
      </c>
      <c r="H622" s="34" t="s">
        <v>112</v>
      </c>
      <c r="I622" s="29">
        <v>0.54</v>
      </c>
      <c r="J622" s="29">
        <v>7.1</v>
      </c>
      <c r="K622" s="36">
        <v>74</v>
      </c>
      <c r="L622" s="257">
        <f>AVERAGE(K618:K621)</f>
        <v>309.75</v>
      </c>
      <c r="M622" s="46">
        <f>GEOMEAN(K618:K621)</f>
        <v>252.53171843645526</v>
      </c>
      <c r="N622" s="47" t="s">
        <v>489</v>
      </c>
    </row>
    <row r="623" spans="1:14" x14ac:dyDescent="0.35">
      <c r="A623" s="44">
        <v>39604</v>
      </c>
      <c r="B623" s="29">
        <v>103048</v>
      </c>
      <c r="C623" s="29">
        <v>446</v>
      </c>
      <c r="D623" s="29">
        <v>0.28539999999999999</v>
      </c>
      <c r="E623" s="29">
        <v>7.4</v>
      </c>
      <c r="F623" s="48">
        <v>7.87</v>
      </c>
      <c r="G623" s="29">
        <v>22.09</v>
      </c>
      <c r="H623" s="34" t="s">
        <v>112</v>
      </c>
      <c r="I623" s="29">
        <v>0.32</v>
      </c>
      <c r="J623" s="29">
        <v>7</v>
      </c>
      <c r="K623" s="36">
        <v>5172</v>
      </c>
    </row>
    <row r="624" spans="1:14" x14ac:dyDescent="0.35">
      <c r="A624" s="44">
        <v>39608</v>
      </c>
      <c r="B624" s="29">
        <v>103644</v>
      </c>
      <c r="C624" s="29">
        <v>387</v>
      </c>
      <c r="D624" s="29">
        <v>0.248</v>
      </c>
      <c r="E624" s="29">
        <v>6.99</v>
      </c>
      <c r="F624" s="48">
        <v>7.8</v>
      </c>
      <c r="G624" s="29">
        <v>23.54</v>
      </c>
      <c r="H624" s="34" t="s">
        <v>112</v>
      </c>
      <c r="I624" s="29">
        <v>0.5</v>
      </c>
      <c r="J624" s="29">
        <v>7.8</v>
      </c>
      <c r="K624" s="36">
        <v>278</v>
      </c>
    </row>
    <row r="625" spans="1:31" x14ac:dyDescent="0.35">
      <c r="A625" s="44">
        <v>39617</v>
      </c>
      <c r="B625" s="29">
        <v>94444</v>
      </c>
      <c r="C625" s="29">
        <v>491</v>
      </c>
      <c r="D625" s="29">
        <v>0.314</v>
      </c>
      <c r="E625" s="29">
        <v>7.58</v>
      </c>
      <c r="F625" s="48">
        <v>7.9</v>
      </c>
      <c r="G625" s="29">
        <v>21.34</v>
      </c>
      <c r="H625" s="34" t="s">
        <v>112</v>
      </c>
      <c r="I625" s="29">
        <v>0.2</v>
      </c>
      <c r="J625" s="29">
        <v>7.7</v>
      </c>
      <c r="K625" s="36">
        <v>121</v>
      </c>
    </row>
    <row r="626" spans="1:31" x14ac:dyDescent="0.35">
      <c r="A626" s="44">
        <v>39622</v>
      </c>
      <c r="B626" s="29">
        <v>105024</v>
      </c>
      <c r="C626" s="29">
        <v>527.20000000000005</v>
      </c>
      <c r="D626" s="29">
        <v>0.33739999999999998</v>
      </c>
      <c r="E626" s="29">
        <v>7.19</v>
      </c>
      <c r="F626" s="48">
        <v>7.61</v>
      </c>
      <c r="G626" s="29">
        <v>22.01</v>
      </c>
      <c r="H626" s="34" t="s">
        <v>112</v>
      </c>
      <c r="I626" s="29">
        <v>0.26</v>
      </c>
      <c r="J626" s="29">
        <v>7.3</v>
      </c>
      <c r="K626" s="36">
        <v>464</v>
      </c>
    </row>
    <row r="627" spans="1:31" x14ac:dyDescent="0.35">
      <c r="A627" s="44">
        <v>39625</v>
      </c>
      <c r="B627" s="29">
        <v>102652</v>
      </c>
      <c r="C627" s="29">
        <v>549</v>
      </c>
      <c r="D627" s="29">
        <v>0.35099999999999998</v>
      </c>
      <c r="E627" s="29">
        <v>8.0399999999999991</v>
      </c>
      <c r="F627" s="48">
        <v>7.8</v>
      </c>
      <c r="G627" s="29">
        <v>23.52</v>
      </c>
      <c r="H627" s="34" t="s">
        <v>112</v>
      </c>
      <c r="I627" s="29">
        <v>0.2</v>
      </c>
      <c r="J627" s="29">
        <v>7.7</v>
      </c>
      <c r="K627" s="36">
        <v>404</v>
      </c>
      <c r="L627" s="45">
        <f>AVERAGE(K623:K627)</f>
        <v>1287.8</v>
      </c>
      <c r="M627" s="46">
        <f>GEOMEAN(K623:K626)</f>
        <v>533.03001603952089</v>
      </c>
      <c r="N627" s="47" t="s">
        <v>490</v>
      </c>
    </row>
    <row r="628" spans="1:31" x14ac:dyDescent="0.35">
      <c r="A628" s="44">
        <v>39631</v>
      </c>
      <c r="B628" s="29">
        <v>111442</v>
      </c>
      <c r="C628" s="29">
        <v>462</v>
      </c>
      <c r="D628" s="29">
        <v>0.29599999999999999</v>
      </c>
      <c r="E628" s="29">
        <v>6.63</v>
      </c>
      <c r="F628" s="48">
        <v>8.0399999999999991</v>
      </c>
      <c r="G628" s="29">
        <v>24.82</v>
      </c>
      <c r="H628" s="34" t="s">
        <v>112</v>
      </c>
      <c r="I628" s="29">
        <v>0.5</v>
      </c>
      <c r="J628" s="29">
        <v>7.4</v>
      </c>
      <c r="K628" s="36">
        <v>233</v>
      </c>
    </row>
    <row r="629" spans="1:31" x14ac:dyDescent="0.35">
      <c r="A629" s="44">
        <v>39637</v>
      </c>
      <c r="B629" s="29">
        <v>102153</v>
      </c>
      <c r="C629" s="29">
        <v>531.20000000000005</v>
      </c>
      <c r="D629" s="29">
        <v>0.34</v>
      </c>
      <c r="E629" s="29">
        <v>6.68</v>
      </c>
      <c r="F629" s="48">
        <v>7.77</v>
      </c>
      <c r="G629" s="29">
        <v>23.23</v>
      </c>
      <c r="H629" s="34" t="s">
        <v>112</v>
      </c>
      <c r="I629" s="29">
        <v>0.39</v>
      </c>
      <c r="J629" s="29">
        <v>6.7</v>
      </c>
      <c r="K629" s="36">
        <v>221</v>
      </c>
    </row>
    <row r="630" spans="1:31" x14ac:dyDescent="0.35">
      <c r="A630" s="44">
        <v>39645</v>
      </c>
      <c r="B630" s="29">
        <v>101814</v>
      </c>
      <c r="C630" s="29">
        <v>510.8</v>
      </c>
      <c r="D630" s="29">
        <v>0.32690000000000002</v>
      </c>
      <c r="E630" s="29">
        <v>7.55</v>
      </c>
      <c r="F630" s="48">
        <v>7.98</v>
      </c>
      <c r="G630" s="29">
        <v>25.02</v>
      </c>
      <c r="H630" s="34" t="s">
        <v>112</v>
      </c>
      <c r="I630" s="29">
        <v>0.15</v>
      </c>
      <c r="J630" s="29">
        <v>7.2</v>
      </c>
      <c r="K630" s="36">
        <v>216</v>
      </c>
    </row>
    <row r="631" spans="1:31" x14ac:dyDescent="0.35">
      <c r="A631" s="44">
        <v>39651</v>
      </c>
      <c r="B631" s="29">
        <v>113243</v>
      </c>
      <c r="C631" s="29">
        <v>379</v>
      </c>
      <c r="D631" s="29">
        <v>0.24299999999999999</v>
      </c>
      <c r="E631" s="29">
        <v>5.87</v>
      </c>
      <c r="F631" s="48">
        <v>7.77</v>
      </c>
      <c r="G631" s="29">
        <v>24.17</v>
      </c>
      <c r="H631" s="34" t="s">
        <v>112</v>
      </c>
      <c r="I631" s="29">
        <v>0.4</v>
      </c>
      <c r="J631" s="29">
        <v>7.8</v>
      </c>
      <c r="K631" s="36">
        <v>19863</v>
      </c>
    </row>
    <row r="632" spans="1:31" x14ac:dyDescent="0.35">
      <c r="A632" s="44">
        <v>39658</v>
      </c>
      <c r="B632" s="29">
        <v>100752</v>
      </c>
      <c r="C632" s="29">
        <v>540.5</v>
      </c>
      <c r="D632" s="29">
        <v>0.34589999999999999</v>
      </c>
      <c r="E632" s="29">
        <v>6.21</v>
      </c>
      <c r="F632" s="48">
        <v>7.74</v>
      </c>
      <c r="G632" s="29">
        <v>24.92</v>
      </c>
      <c r="H632" s="34" t="s">
        <v>112</v>
      </c>
      <c r="I632" s="29">
        <v>0.67</v>
      </c>
      <c r="J632" s="29">
        <v>6.5</v>
      </c>
      <c r="K632" s="36">
        <v>1201</v>
      </c>
      <c r="L632" s="257">
        <f>AVERAGE(K628:K631)</f>
        <v>5133.25</v>
      </c>
      <c r="M632" s="46">
        <f>GEOMEAN(K628:K632)</f>
        <v>766.93394291480865</v>
      </c>
      <c r="N632" s="47" t="s">
        <v>491</v>
      </c>
      <c r="O632" s="264">
        <v>2.7</v>
      </c>
      <c r="P632" s="264">
        <v>43.5</v>
      </c>
      <c r="Q632" s="264" t="s">
        <v>115</v>
      </c>
      <c r="R632" s="264" t="s">
        <v>115</v>
      </c>
      <c r="S632" s="264" t="s">
        <v>115</v>
      </c>
      <c r="T632" s="264" t="s">
        <v>115</v>
      </c>
      <c r="U632" s="264" t="s">
        <v>115</v>
      </c>
      <c r="V632" s="264" t="s">
        <v>115</v>
      </c>
      <c r="W632" s="264" t="s">
        <v>115</v>
      </c>
      <c r="X632" s="264">
        <v>36.5</v>
      </c>
      <c r="Y632" s="264" t="s">
        <v>115</v>
      </c>
      <c r="Z632" s="264">
        <v>0.43</v>
      </c>
      <c r="AA632" s="264" t="s">
        <v>115</v>
      </c>
      <c r="AB632" s="264">
        <v>31.5</v>
      </c>
      <c r="AC632" s="264" t="s">
        <v>115</v>
      </c>
      <c r="AD632" s="264">
        <v>172</v>
      </c>
      <c r="AE632" s="264" t="s">
        <v>115</v>
      </c>
    </row>
    <row r="633" spans="1:31" x14ac:dyDescent="0.35">
      <c r="A633" s="44">
        <v>39666</v>
      </c>
      <c r="B633" s="40"/>
      <c r="C633" s="39" t="s">
        <v>119</v>
      </c>
      <c r="D633" s="39" t="s">
        <v>119</v>
      </c>
      <c r="E633" s="39" t="s">
        <v>119</v>
      </c>
      <c r="F633" s="39" t="s">
        <v>119</v>
      </c>
      <c r="G633" s="39" t="s">
        <v>119</v>
      </c>
      <c r="H633" s="34" t="s">
        <v>112</v>
      </c>
      <c r="I633" s="39" t="s">
        <v>119</v>
      </c>
      <c r="J633" s="39" t="s">
        <v>119</v>
      </c>
      <c r="K633" s="36">
        <v>2481</v>
      </c>
    </row>
    <row r="634" spans="1:31" x14ac:dyDescent="0.35">
      <c r="A634" s="44">
        <v>39671</v>
      </c>
      <c r="B634" s="29">
        <v>102634</v>
      </c>
      <c r="C634" s="29">
        <v>553.4</v>
      </c>
      <c r="D634" s="29">
        <v>0.35420000000000001</v>
      </c>
      <c r="E634" s="29">
        <v>8.1999999999999993</v>
      </c>
      <c r="F634" s="48">
        <v>7.72</v>
      </c>
      <c r="G634" s="29">
        <v>21.46</v>
      </c>
      <c r="H634" s="34" t="s">
        <v>112</v>
      </c>
      <c r="I634" s="29">
        <v>0.03</v>
      </c>
      <c r="J634" s="29">
        <v>6.9</v>
      </c>
      <c r="K634" s="36">
        <v>318</v>
      </c>
    </row>
    <row r="635" spans="1:31" x14ac:dyDescent="0.35">
      <c r="A635" s="44">
        <v>39673</v>
      </c>
      <c r="B635" s="29">
        <v>113638</v>
      </c>
      <c r="C635" s="29">
        <v>603</v>
      </c>
      <c r="D635" s="29">
        <v>0.38600000000000001</v>
      </c>
      <c r="E635" s="29">
        <v>8.09</v>
      </c>
      <c r="F635" s="48">
        <v>7.52</v>
      </c>
      <c r="G635" s="29">
        <v>21.88</v>
      </c>
      <c r="H635" s="34" t="s">
        <v>112</v>
      </c>
      <c r="I635" s="29">
        <v>0</v>
      </c>
      <c r="J635" s="29">
        <v>7.6</v>
      </c>
      <c r="K635" s="36">
        <v>364</v>
      </c>
    </row>
    <row r="636" spans="1:31" x14ac:dyDescent="0.35">
      <c r="A636" s="44">
        <v>39678</v>
      </c>
      <c r="B636" s="29">
        <v>104526</v>
      </c>
      <c r="C636" s="29">
        <v>592</v>
      </c>
      <c r="D636" s="29">
        <v>0.37890000000000001</v>
      </c>
      <c r="E636" s="29">
        <v>7.76</v>
      </c>
      <c r="F636" s="48">
        <v>7.45</v>
      </c>
      <c r="G636" s="29">
        <v>21.86</v>
      </c>
      <c r="H636" s="34" t="s">
        <v>112</v>
      </c>
      <c r="I636" s="29">
        <v>0.18</v>
      </c>
      <c r="J636" s="29">
        <v>7.7</v>
      </c>
      <c r="K636" s="36">
        <v>269</v>
      </c>
    </row>
    <row r="637" spans="1:31" x14ac:dyDescent="0.35">
      <c r="A637" s="44">
        <v>39681</v>
      </c>
      <c r="B637" s="29">
        <v>103512</v>
      </c>
      <c r="C637" s="29">
        <v>592.20000000000005</v>
      </c>
      <c r="D637" s="29">
        <v>0.379</v>
      </c>
      <c r="E637" s="29">
        <v>7.68</v>
      </c>
      <c r="F637" s="48">
        <v>7.82</v>
      </c>
      <c r="G637" s="29">
        <v>22.78</v>
      </c>
      <c r="H637" s="34" t="s">
        <v>112</v>
      </c>
      <c r="I637" s="29">
        <v>0</v>
      </c>
      <c r="J637" s="29">
        <v>7.6</v>
      </c>
      <c r="K637" s="36">
        <v>226</v>
      </c>
      <c r="L637" s="257">
        <f>AVERAGE(K633:K636)</f>
        <v>858</v>
      </c>
      <c r="M637" s="46">
        <f>GEOMEAN(K633:K636)</f>
        <v>527.20180315326468</v>
      </c>
      <c r="N637" s="47" t="s">
        <v>492</v>
      </c>
    </row>
    <row r="638" spans="1:31" x14ac:dyDescent="0.35">
      <c r="A638" s="44">
        <v>39699</v>
      </c>
      <c r="B638" s="29">
        <v>111434</v>
      </c>
      <c r="C638" s="29">
        <v>605.79999999999995</v>
      </c>
      <c r="D638" s="29">
        <v>0.38769999999999999</v>
      </c>
      <c r="E638" s="29">
        <v>5.87</v>
      </c>
      <c r="F638" s="48">
        <v>7.6</v>
      </c>
      <c r="G638" s="29">
        <v>20.45</v>
      </c>
      <c r="H638" s="34" t="s">
        <v>112</v>
      </c>
      <c r="I638" s="29">
        <v>0.23</v>
      </c>
      <c r="J638" s="29">
        <v>7.3</v>
      </c>
      <c r="K638" s="36">
        <v>364</v>
      </c>
    </row>
    <row r="639" spans="1:31" x14ac:dyDescent="0.35">
      <c r="A639" s="44">
        <v>39707</v>
      </c>
      <c r="B639" s="29">
        <v>104844</v>
      </c>
      <c r="C639" s="29">
        <v>625</v>
      </c>
      <c r="D639" s="29">
        <v>0.4</v>
      </c>
      <c r="E639" s="29">
        <v>7.98</v>
      </c>
      <c r="F639" s="48">
        <v>7.46</v>
      </c>
      <c r="G639" s="29">
        <v>18.47</v>
      </c>
      <c r="H639" s="34" t="s">
        <v>112</v>
      </c>
      <c r="I639" s="29">
        <v>0.3</v>
      </c>
      <c r="J639" s="29">
        <v>7.8</v>
      </c>
      <c r="K639" s="36">
        <v>1793</v>
      </c>
    </row>
    <row r="640" spans="1:31" x14ac:dyDescent="0.35">
      <c r="A640" s="44">
        <v>39709</v>
      </c>
      <c r="B640" s="29">
        <v>101338</v>
      </c>
      <c r="C640" s="29">
        <v>645.6</v>
      </c>
      <c r="D640" s="29">
        <v>0.41320000000000001</v>
      </c>
      <c r="E640" s="29">
        <v>5.59</v>
      </c>
      <c r="F640" s="48">
        <v>7.47</v>
      </c>
      <c r="G640" s="29">
        <v>18.36</v>
      </c>
      <c r="H640" s="34" t="s">
        <v>112</v>
      </c>
      <c r="I640" s="29">
        <v>0.38</v>
      </c>
      <c r="J640" s="29">
        <v>7.6</v>
      </c>
      <c r="K640" s="36">
        <v>563</v>
      </c>
    </row>
    <row r="641" spans="1:31" x14ac:dyDescent="0.35">
      <c r="A641" s="44">
        <v>39714</v>
      </c>
      <c r="B641" s="29">
        <v>104516</v>
      </c>
      <c r="C641" s="29">
        <v>605.1</v>
      </c>
      <c r="D641" s="29">
        <v>0.38719999999999999</v>
      </c>
      <c r="E641" s="29">
        <v>7.93</v>
      </c>
      <c r="F641" s="48">
        <v>7.45</v>
      </c>
      <c r="G641" s="29">
        <v>18.829999999999998</v>
      </c>
      <c r="H641" s="34" t="s">
        <v>112</v>
      </c>
      <c r="I641" s="29">
        <v>0.67</v>
      </c>
      <c r="J641" s="29">
        <v>7.4</v>
      </c>
      <c r="K641" s="36">
        <v>1515</v>
      </c>
    </row>
    <row r="642" spans="1:31" x14ac:dyDescent="0.35">
      <c r="A642" s="44">
        <v>39720</v>
      </c>
      <c r="B642" s="29">
        <v>102431</v>
      </c>
      <c r="C642" s="29">
        <v>602</v>
      </c>
      <c r="D642" s="29">
        <v>0.38500000000000001</v>
      </c>
      <c r="E642" s="29">
        <v>6.9</v>
      </c>
      <c r="F642" s="48">
        <v>7.65</v>
      </c>
      <c r="G642" s="29">
        <v>18.690000000000001</v>
      </c>
      <c r="H642" s="34" t="s">
        <v>112</v>
      </c>
      <c r="I642" s="29">
        <v>0.1</v>
      </c>
      <c r="J642" s="29">
        <v>7.6</v>
      </c>
      <c r="K642" s="257">
        <v>223</v>
      </c>
      <c r="L642" s="257">
        <f>AVERAGE(K638:K641)</f>
        <v>1058.75</v>
      </c>
      <c r="M642" s="46">
        <f>GEOMEAN(K638:K641)</f>
        <v>863.77508949415824</v>
      </c>
      <c r="N642" s="47" t="s">
        <v>493</v>
      </c>
    </row>
    <row r="643" spans="1:31" x14ac:dyDescent="0.35">
      <c r="A643" s="44">
        <v>39723</v>
      </c>
      <c r="B643" s="29">
        <v>94929</v>
      </c>
      <c r="C643" s="29">
        <v>601</v>
      </c>
      <c r="D643" s="29">
        <v>0.3846</v>
      </c>
      <c r="E643" s="29">
        <v>8.2200000000000006</v>
      </c>
      <c r="F643" s="48">
        <v>7.68</v>
      </c>
      <c r="G643" s="29">
        <v>14.68</v>
      </c>
      <c r="H643" s="34" t="s">
        <v>112</v>
      </c>
      <c r="I643" s="29">
        <v>0.17</v>
      </c>
      <c r="J643" s="29">
        <v>7.5</v>
      </c>
      <c r="K643" s="36">
        <v>323</v>
      </c>
    </row>
    <row r="644" spans="1:31" x14ac:dyDescent="0.35">
      <c r="A644" s="44">
        <v>39729</v>
      </c>
      <c r="B644" s="29">
        <v>102301</v>
      </c>
      <c r="C644" s="29">
        <v>458</v>
      </c>
      <c r="D644" s="29">
        <v>0.29299999999999998</v>
      </c>
      <c r="E644" s="29">
        <v>7.1</v>
      </c>
      <c r="F644" s="48">
        <v>7.87</v>
      </c>
      <c r="G644" s="29">
        <v>17.239999999999998</v>
      </c>
      <c r="H644" s="34" t="s">
        <v>112</v>
      </c>
      <c r="I644" s="29">
        <v>0</v>
      </c>
      <c r="J644" s="29">
        <v>7.7</v>
      </c>
      <c r="K644" s="36">
        <v>24192</v>
      </c>
    </row>
    <row r="645" spans="1:31" x14ac:dyDescent="0.35">
      <c r="A645" s="44">
        <v>39734</v>
      </c>
      <c r="B645" s="29">
        <v>110121</v>
      </c>
      <c r="C645" s="29">
        <v>629</v>
      </c>
      <c r="D645" s="29">
        <v>0.40300000000000002</v>
      </c>
      <c r="E645" s="29">
        <v>6.5</v>
      </c>
      <c r="F645" s="48">
        <v>7.53</v>
      </c>
      <c r="G645" s="29">
        <v>18.43</v>
      </c>
      <c r="H645" s="34" t="s">
        <v>112</v>
      </c>
      <c r="I645" s="29">
        <v>0.4</v>
      </c>
      <c r="J645" s="29">
        <v>7.9</v>
      </c>
      <c r="K645" s="36">
        <v>504</v>
      </c>
    </row>
    <row r="646" spans="1:31" x14ac:dyDescent="0.35">
      <c r="A646" s="44">
        <v>39742</v>
      </c>
      <c r="B646" s="29">
        <v>102926</v>
      </c>
      <c r="C646" s="29">
        <v>647.20000000000005</v>
      </c>
      <c r="D646" s="29">
        <v>0.41420000000000001</v>
      </c>
      <c r="E646" s="29">
        <v>7.42</v>
      </c>
      <c r="F646" s="48">
        <v>7.55</v>
      </c>
      <c r="G646" s="29">
        <v>12.37</v>
      </c>
      <c r="H646" s="34" t="s">
        <v>112</v>
      </c>
      <c r="I646" s="29">
        <v>0.4</v>
      </c>
      <c r="J646" s="29">
        <v>7.4</v>
      </c>
      <c r="K646" s="36">
        <v>98</v>
      </c>
      <c r="O646" s="264">
        <v>2</v>
      </c>
      <c r="P646" s="264">
        <v>77.400000000000006</v>
      </c>
      <c r="Q646" s="264" t="s">
        <v>115</v>
      </c>
      <c r="R646" s="264" t="s">
        <v>115</v>
      </c>
      <c r="S646" s="264" t="s">
        <v>115</v>
      </c>
      <c r="T646" s="264" t="s">
        <v>115</v>
      </c>
      <c r="U646" s="264" t="s">
        <v>115</v>
      </c>
      <c r="V646" s="264" t="s">
        <v>115</v>
      </c>
      <c r="W646" s="264" t="s">
        <v>115</v>
      </c>
      <c r="X646" s="264">
        <v>52.9</v>
      </c>
      <c r="Y646" s="264" t="s">
        <v>115</v>
      </c>
      <c r="Z646" s="264">
        <v>0.38</v>
      </c>
      <c r="AA646" s="264" t="s">
        <v>115</v>
      </c>
      <c r="AB646" s="264">
        <v>40.5</v>
      </c>
      <c r="AC646" s="264" t="s">
        <v>115</v>
      </c>
      <c r="AD646" s="264">
        <v>263</v>
      </c>
      <c r="AE646" s="264" t="s">
        <v>115</v>
      </c>
    </row>
    <row r="647" spans="1:31" x14ac:dyDescent="0.35">
      <c r="A647" s="44">
        <v>39751</v>
      </c>
      <c r="B647" s="29">
        <v>104017</v>
      </c>
      <c r="C647" s="29">
        <v>602</v>
      </c>
      <c r="D647" s="29">
        <v>0.38529999999999998</v>
      </c>
      <c r="E647" s="29">
        <v>8.8699999999999992</v>
      </c>
      <c r="F647" s="48">
        <v>7.57</v>
      </c>
      <c r="G647" s="29">
        <v>10.24</v>
      </c>
      <c r="H647" s="34" t="s">
        <v>112</v>
      </c>
      <c r="I647" s="29">
        <v>0.48</v>
      </c>
      <c r="J647" s="29">
        <v>7.1</v>
      </c>
      <c r="K647" s="36">
        <v>259</v>
      </c>
      <c r="L647" s="257">
        <f>AVERAGE(K643:K647)</f>
        <v>5075.2</v>
      </c>
      <c r="M647" s="46">
        <f>GEOMEAN(K643:K647)</f>
        <v>630.90814544596503</v>
      </c>
      <c r="N647" s="47" t="s">
        <v>494</v>
      </c>
    </row>
    <row r="648" spans="1:31" x14ac:dyDescent="0.35">
      <c r="A648" s="44">
        <v>39755</v>
      </c>
      <c r="B648" s="29">
        <v>102807</v>
      </c>
      <c r="C648" s="29">
        <v>650.4</v>
      </c>
      <c r="D648" s="29">
        <v>0.4163</v>
      </c>
      <c r="E648" s="29">
        <v>7.71</v>
      </c>
      <c r="F648" s="48">
        <v>7.58</v>
      </c>
      <c r="G648" s="29">
        <v>12.47</v>
      </c>
      <c r="H648" s="34" t="s">
        <v>112</v>
      </c>
      <c r="I648" s="29">
        <v>0.3</v>
      </c>
      <c r="J648" s="29">
        <v>7.5</v>
      </c>
      <c r="K648" s="36">
        <v>216</v>
      </c>
    </row>
    <row r="649" spans="1:31" x14ac:dyDescent="0.35">
      <c r="A649" s="44">
        <v>39763</v>
      </c>
      <c r="B649" s="29">
        <v>110025</v>
      </c>
      <c r="C649" s="29">
        <v>658</v>
      </c>
      <c r="D649" s="29">
        <v>0.42099999999999999</v>
      </c>
      <c r="E649" s="29">
        <v>9.02</v>
      </c>
      <c r="F649" s="48">
        <v>7.6</v>
      </c>
      <c r="G649" s="29">
        <v>7.16</v>
      </c>
      <c r="H649" s="34" t="s">
        <v>112</v>
      </c>
      <c r="I649" s="29">
        <v>0.4</v>
      </c>
      <c r="J649" s="29">
        <v>7.7</v>
      </c>
      <c r="K649" s="36">
        <v>52</v>
      </c>
    </row>
    <row r="650" spans="1:31" x14ac:dyDescent="0.35">
      <c r="A650" s="44">
        <v>39765</v>
      </c>
      <c r="B650" s="29">
        <v>104245</v>
      </c>
      <c r="C650" s="29">
        <v>573.5</v>
      </c>
      <c r="D650" s="29">
        <v>0.36699999999999999</v>
      </c>
      <c r="E650" s="29">
        <v>10.09</v>
      </c>
      <c r="F650" s="48">
        <v>7.65</v>
      </c>
      <c r="G650" s="29">
        <v>8.81</v>
      </c>
      <c r="H650" s="34" t="s">
        <v>112</v>
      </c>
      <c r="I650" s="29">
        <v>0.08</v>
      </c>
      <c r="J650" s="29">
        <v>7.4</v>
      </c>
      <c r="K650" s="36">
        <v>4611</v>
      </c>
    </row>
    <row r="651" spans="1:31" x14ac:dyDescent="0.35">
      <c r="A651" s="44">
        <v>39771</v>
      </c>
      <c r="B651" s="29">
        <v>101436</v>
      </c>
      <c r="C651" s="29">
        <v>619</v>
      </c>
      <c r="D651" s="29">
        <v>0.39600000000000002</v>
      </c>
      <c r="E651" s="29">
        <v>14.48</v>
      </c>
      <c r="F651" s="48">
        <v>7.55</v>
      </c>
      <c r="G651" s="29">
        <v>4.3899999999999997</v>
      </c>
      <c r="H651" s="34" t="s">
        <v>112</v>
      </c>
      <c r="I651" s="29">
        <v>0.2</v>
      </c>
      <c r="J651" s="29">
        <v>7.6</v>
      </c>
      <c r="K651" s="36">
        <v>107</v>
      </c>
    </row>
    <row r="652" spans="1:31" x14ac:dyDescent="0.35">
      <c r="A652" s="44">
        <v>39776</v>
      </c>
      <c r="B652" s="29">
        <v>110033</v>
      </c>
      <c r="C652" s="29">
        <v>651</v>
      </c>
      <c r="D652" s="29">
        <v>0.41599999999999998</v>
      </c>
      <c r="E652" s="29">
        <v>10.51</v>
      </c>
      <c r="F652" s="48">
        <v>7.48</v>
      </c>
      <c r="G652" s="29">
        <v>5.0199999999999996</v>
      </c>
      <c r="H652" s="34" t="s">
        <v>112</v>
      </c>
      <c r="I652" s="29">
        <v>0.3</v>
      </c>
      <c r="J652" s="29">
        <v>7.7</v>
      </c>
      <c r="K652" s="36">
        <v>189</v>
      </c>
      <c r="L652" s="257">
        <f>AVERAGE(K648:K652)</f>
        <v>1035</v>
      </c>
      <c r="M652" s="46">
        <f>GEOMEAN(K648:K652)</f>
        <v>253.52428102965177</v>
      </c>
      <c r="N652" s="47" t="s">
        <v>495</v>
      </c>
    </row>
    <row r="653" spans="1:31" x14ac:dyDescent="0.35">
      <c r="A653" s="44">
        <v>39783</v>
      </c>
      <c r="B653" s="29">
        <v>101709</v>
      </c>
      <c r="C653" s="29">
        <v>623.20000000000005</v>
      </c>
      <c r="D653" s="29">
        <v>0.39879999999999999</v>
      </c>
      <c r="E653" s="29">
        <v>11.03</v>
      </c>
      <c r="F653" s="48">
        <v>7.59</v>
      </c>
      <c r="G653" s="29">
        <v>3.92</v>
      </c>
      <c r="H653" s="34" t="s">
        <v>112</v>
      </c>
      <c r="I653" s="29">
        <v>0.56999999999999995</v>
      </c>
      <c r="J653" s="29">
        <v>7.9</v>
      </c>
      <c r="K653" s="36">
        <v>52</v>
      </c>
    </row>
    <row r="654" spans="1:31" x14ac:dyDescent="0.35">
      <c r="A654" s="44">
        <v>39785</v>
      </c>
      <c r="B654" s="29">
        <v>104726</v>
      </c>
      <c r="C654" s="29">
        <v>659</v>
      </c>
      <c r="D654" s="29">
        <v>0.42199999999999999</v>
      </c>
      <c r="E654" s="29">
        <v>11.47</v>
      </c>
      <c r="F654" s="48">
        <v>7.64</v>
      </c>
      <c r="G654" s="29">
        <v>3.11</v>
      </c>
      <c r="H654" s="34" t="s">
        <v>112</v>
      </c>
      <c r="I654" s="29">
        <v>0.5</v>
      </c>
      <c r="J654" s="29">
        <v>7.3</v>
      </c>
      <c r="K654" s="36">
        <v>31</v>
      </c>
    </row>
    <row r="655" spans="1:31" x14ac:dyDescent="0.35">
      <c r="A655" s="44">
        <v>39791</v>
      </c>
      <c r="B655" s="29">
        <v>104033</v>
      </c>
      <c r="C655" s="29">
        <v>737</v>
      </c>
      <c r="D655" s="29">
        <v>0.47199999999999998</v>
      </c>
      <c r="E655" s="29">
        <v>10.88</v>
      </c>
      <c r="F655" s="48">
        <v>7.58</v>
      </c>
      <c r="G655" s="29">
        <v>4.32</v>
      </c>
      <c r="H655" s="34" t="s">
        <v>112</v>
      </c>
      <c r="I655" s="29">
        <v>0.2</v>
      </c>
      <c r="J655" s="29">
        <v>7.6</v>
      </c>
      <c r="K655" s="36">
        <v>24192</v>
      </c>
    </row>
    <row r="656" spans="1:31" x14ac:dyDescent="0.35">
      <c r="A656" s="44">
        <v>39793</v>
      </c>
      <c r="B656" s="29">
        <v>101359</v>
      </c>
      <c r="C656" s="29">
        <v>541.79999999999995</v>
      </c>
      <c r="D656" s="29">
        <v>0.3468</v>
      </c>
      <c r="E656" s="29">
        <v>12.33</v>
      </c>
      <c r="F656" s="48">
        <v>7.93</v>
      </c>
      <c r="G656" s="29">
        <v>1.86</v>
      </c>
      <c r="H656" s="34" t="s">
        <v>112</v>
      </c>
      <c r="I656" s="29">
        <v>0.16</v>
      </c>
      <c r="J656" s="29">
        <v>7.7</v>
      </c>
      <c r="K656" s="36">
        <v>520</v>
      </c>
    </row>
    <row r="657" spans="1:31" x14ac:dyDescent="0.35">
      <c r="A657" s="44">
        <v>39798</v>
      </c>
      <c r="B657" s="29">
        <v>102641</v>
      </c>
      <c r="C657" s="29">
        <v>520</v>
      </c>
      <c r="D657" s="29">
        <v>0.33200000000000002</v>
      </c>
      <c r="E657" s="29">
        <v>10.08</v>
      </c>
      <c r="F657" s="48">
        <v>7.71</v>
      </c>
      <c r="G657" s="29">
        <v>4.83</v>
      </c>
      <c r="H657" s="34" t="s">
        <v>112</v>
      </c>
      <c r="I657" s="29">
        <v>0.5</v>
      </c>
      <c r="J657" s="29">
        <v>7.6</v>
      </c>
      <c r="K657" s="36">
        <v>336</v>
      </c>
      <c r="L657" s="257">
        <f>AVERAGE(K653:K657)</f>
        <v>5026.2</v>
      </c>
      <c r="M657" s="46">
        <f>GEOMEAN(K653:K657)</f>
        <v>368.70233368548287</v>
      </c>
      <c r="N657" s="47" t="s">
        <v>496</v>
      </c>
    </row>
    <row r="658" spans="1:31" x14ac:dyDescent="0.35">
      <c r="A658" s="44">
        <v>39821</v>
      </c>
      <c r="B658" s="48">
        <v>110119</v>
      </c>
      <c r="C658" s="48">
        <v>640.29999999999995</v>
      </c>
      <c r="D658" s="48">
        <v>0.4098</v>
      </c>
      <c r="E658" s="48">
        <v>13.28</v>
      </c>
      <c r="F658" s="48">
        <v>7.75</v>
      </c>
      <c r="G658" s="48">
        <v>0.63</v>
      </c>
      <c r="H658" s="34" t="s">
        <v>112</v>
      </c>
      <c r="I658" s="48">
        <v>0.11</v>
      </c>
      <c r="J658" s="48">
        <v>7.4</v>
      </c>
      <c r="K658" s="36">
        <v>121</v>
      </c>
    </row>
    <row r="659" spans="1:31" x14ac:dyDescent="0.35">
      <c r="A659" s="44">
        <v>39825</v>
      </c>
      <c r="B659" s="48">
        <v>102438</v>
      </c>
      <c r="C659" s="48">
        <v>629.79999999999995</v>
      </c>
      <c r="D659" s="48">
        <v>0.40300000000000002</v>
      </c>
      <c r="E659" s="48">
        <v>13.19</v>
      </c>
      <c r="F659" s="48">
        <v>7.72</v>
      </c>
      <c r="G659" s="48">
        <v>1.53</v>
      </c>
      <c r="H659" s="34" t="s">
        <v>112</v>
      </c>
      <c r="I659" s="48">
        <v>0.26</v>
      </c>
      <c r="J659" s="48">
        <v>7.5</v>
      </c>
      <c r="K659" s="36">
        <v>197</v>
      </c>
    </row>
    <row r="660" spans="1:31" x14ac:dyDescent="0.35">
      <c r="A660" s="44">
        <v>39828</v>
      </c>
      <c r="B660" s="48">
        <v>105408</v>
      </c>
      <c r="C660" s="48">
        <v>629</v>
      </c>
      <c r="D660" s="48">
        <v>0.40300000000000002</v>
      </c>
      <c r="E660" s="48">
        <v>12.76</v>
      </c>
      <c r="F660" s="48">
        <v>7.58</v>
      </c>
      <c r="G660" s="48">
        <v>-0.25</v>
      </c>
      <c r="H660" s="34" t="s">
        <v>112</v>
      </c>
      <c r="I660" s="48">
        <v>0.7</v>
      </c>
      <c r="J660" s="48">
        <v>7.7</v>
      </c>
      <c r="K660" s="36">
        <v>2187</v>
      </c>
    </row>
    <row r="661" spans="1:31" x14ac:dyDescent="0.35">
      <c r="A661" s="44">
        <v>39834</v>
      </c>
      <c r="B661" s="48">
        <v>102822</v>
      </c>
      <c r="C661" s="48">
        <v>612</v>
      </c>
      <c r="D661" s="48">
        <v>0.39169999999999999</v>
      </c>
      <c r="E661" s="48">
        <v>13.09</v>
      </c>
      <c r="F661" s="48">
        <v>7.78</v>
      </c>
      <c r="G661" s="48">
        <v>0.77</v>
      </c>
      <c r="H661" s="34" t="s">
        <v>112</v>
      </c>
      <c r="I661" s="48">
        <v>0.17</v>
      </c>
      <c r="J661" s="48">
        <v>7.3</v>
      </c>
      <c r="K661" s="36">
        <v>142</v>
      </c>
    </row>
    <row r="662" spans="1:31" x14ac:dyDescent="0.35">
      <c r="A662" s="44">
        <v>39846</v>
      </c>
      <c r="B662" s="48">
        <v>103851</v>
      </c>
      <c r="C662" s="48">
        <v>673.6</v>
      </c>
      <c r="D662" s="48">
        <v>0.43109999999999998</v>
      </c>
      <c r="E662" s="48">
        <v>13.56</v>
      </c>
      <c r="F662" s="48">
        <v>7.59</v>
      </c>
      <c r="G662" s="48">
        <v>0.84</v>
      </c>
      <c r="H662" s="34" t="s">
        <v>112</v>
      </c>
      <c r="I662" s="48">
        <v>0.34</v>
      </c>
      <c r="J662" s="48">
        <v>7.3</v>
      </c>
      <c r="K662" s="36">
        <v>63</v>
      </c>
      <c r="L662" s="45">
        <f>AVERAGE(K658:K662)</f>
        <v>542</v>
      </c>
      <c r="M662" s="46">
        <f>GEOMEAN(K658:K662)</f>
        <v>215.64820853970693</v>
      </c>
      <c r="N662" s="47" t="s">
        <v>497</v>
      </c>
    </row>
    <row r="663" spans="1:31" x14ac:dyDescent="0.35">
      <c r="A663" s="44">
        <v>39853</v>
      </c>
      <c r="B663" s="48">
        <v>105918</v>
      </c>
      <c r="C663" s="48">
        <v>528.20000000000005</v>
      </c>
      <c r="D663" s="48">
        <v>0.33810000000000001</v>
      </c>
      <c r="E663" s="48">
        <v>9.31</v>
      </c>
      <c r="F663" s="48">
        <v>7.85</v>
      </c>
      <c r="G663" s="48">
        <v>7.08</v>
      </c>
      <c r="H663" s="34" t="s">
        <v>112</v>
      </c>
      <c r="I663" s="48">
        <v>0.44</v>
      </c>
      <c r="J663" s="48">
        <v>7.4</v>
      </c>
      <c r="K663" s="36">
        <v>185</v>
      </c>
    </row>
    <row r="664" spans="1:31" x14ac:dyDescent="0.35">
      <c r="A664" s="44">
        <v>39856</v>
      </c>
      <c r="B664" s="48">
        <v>103743</v>
      </c>
      <c r="C664" s="48">
        <v>414.1</v>
      </c>
      <c r="D664" s="48">
        <v>0.2651</v>
      </c>
      <c r="E664" s="48">
        <v>9.94</v>
      </c>
      <c r="F664" s="48">
        <v>7.79</v>
      </c>
      <c r="G664" s="48">
        <v>6.52</v>
      </c>
      <c r="H664" s="34" t="s">
        <v>112</v>
      </c>
      <c r="I664" s="48">
        <v>0.27</v>
      </c>
      <c r="J664" s="48">
        <v>7.7</v>
      </c>
      <c r="K664" s="36">
        <v>2755</v>
      </c>
    </row>
    <row r="665" spans="1:31" x14ac:dyDescent="0.35">
      <c r="A665" s="44">
        <v>39863</v>
      </c>
      <c r="B665" s="48">
        <v>105344</v>
      </c>
      <c r="C665" s="48">
        <v>549</v>
      </c>
      <c r="D665" s="48">
        <v>0.35099999999999998</v>
      </c>
      <c r="E665" s="48">
        <v>12.15</v>
      </c>
      <c r="F665" s="48">
        <v>7.62</v>
      </c>
      <c r="G665" s="48">
        <v>2.8</v>
      </c>
      <c r="H665" s="34" t="s">
        <v>112</v>
      </c>
      <c r="I665" s="48">
        <v>0</v>
      </c>
      <c r="J665" s="48">
        <v>7.6</v>
      </c>
      <c r="K665" s="36">
        <v>74</v>
      </c>
    </row>
    <row r="666" spans="1:31" x14ac:dyDescent="0.35">
      <c r="A666" s="44">
        <v>39867</v>
      </c>
      <c r="B666" s="48">
        <v>111102</v>
      </c>
      <c r="C666" s="48">
        <v>576.4</v>
      </c>
      <c r="D666" s="48">
        <v>0.36890000000000001</v>
      </c>
      <c r="E666" s="48">
        <v>14.6</v>
      </c>
      <c r="F666" s="48">
        <v>7.36</v>
      </c>
      <c r="G666" s="48">
        <v>1.51</v>
      </c>
      <c r="H666" s="34" t="s">
        <v>112</v>
      </c>
      <c r="I666" s="48">
        <v>0.71</v>
      </c>
      <c r="J666" s="48">
        <v>7.5</v>
      </c>
      <c r="K666" s="36">
        <v>31</v>
      </c>
    </row>
    <row r="667" spans="1:31" x14ac:dyDescent="0.35">
      <c r="A667" s="44">
        <v>39869</v>
      </c>
      <c r="B667" s="48">
        <v>104107</v>
      </c>
      <c r="C667" s="48">
        <v>574.4</v>
      </c>
      <c r="D667" s="48">
        <v>0.36759999999999998</v>
      </c>
      <c r="E667" s="48">
        <v>12.28</v>
      </c>
      <c r="F667" s="48">
        <v>7.34</v>
      </c>
      <c r="G667" s="48">
        <v>3.43</v>
      </c>
      <c r="H667" s="34" t="s">
        <v>112</v>
      </c>
      <c r="I667" s="48">
        <v>0.33</v>
      </c>
      <c r="J667" s="48">
        <v>7.5</v>
      </c>
      <c r="K667" s="36">
        <v>74</v>
      </c>
      <c r="L667" s="257">
        <f>AVERAGE(K663:K667)</f>
        <v>623.79999999999995</v>
      </c>
      <c r="M667" s="46">
        <f>GEOMEAN(K663:K667)</f>
        <v>153.96559794822153</v>
      </c>
      <c r="N667" s="47" t="s">
        <v>498</v>
      </c>
    </row>
    <row r="668" spans="1:31" x14ac:dyDescent="0.35">
      <c r="A668" s="44">
        <v>39876</v>
      </c>
      <c r="B668" s="48">
        <v>102327</v>
      </c>
      <c r="C668" s="48">
        <v>567</v>
      </c>
      <c r="D668" s="48">
        <v>0.36299999999999999</v>
      </c>
      <c r="E668" s="48">
        <v>13.22</v>
      </c>
      <c r="F668" s="48">
        <v>7.57</v>
      </c>
      <c r="G668" s="48">
        <v>2.1800000000000002</v>
      </c>
      <c r="H668" s="34" t="s">
        <v>112</v>
      </c>
      <c r="I668" s="48">
        <v>0.6</v>
      </c>
      <c r="J668" s="48">
        <v>7.6</v>
      </c>
      <c r="K668" s="257">
        <v>110</v>
      </c>
    </row>
    <row r="669" spans="1:31" x14ac:dyDescent="0.35">
      <c r="A669" s="44">
        <v>39882</v>
      </c>
      <c r="B669" s="48">
        <v>100033</v>
      </c>
      <c r="C669" s="48">
        <v>566.9</v>
      </c>
      <c r="D669" s="48">
        <v>0.36280000000000001</v>
      </c>
      <c r="E669" s="48">
        <v>10.24</v>
      </c>
      <c r="F669" s="48">
        <v>7.74</v>
      </c>
      <c r="G669" s="48">
        <v>9.1300000000000008</v>
      </c>
      <c r="H669" s="34" t="s">
        <v>112</v>
      </c>
      <c r="I669" s="48">
        <v>0.13</v>
      </c>
      <c r="J669" s="48">
        <v>6.9</v>
      </c>
      <c r="K669" s="36">
        <v>379</v>
      </c>
      <c r="L669" s="29"/>
      <c r="M669" s="298"/>
      <c r="N669" s="38"/>
      <c r="O669" s="39" t="s">
        <v>115</v>
      </c>
      <c r="P669" s="39">
        <v>58.1</v>
      </c>
      <c r="Q669" s="39" t="s">
        <v>115</v>
      </c>
      <c r="R669" s="39" t="s">
        <v>115</v>
      </c>
      <c r="S669" s="39" t="s">
        <v>115</v>
      </c>
      <c r="T669" s="39" t="s">
        <v>115</v>
      </c>
      <c r="U669" s="39" t="s">
        <v>115</v>
      </c>
      <c r="V669" s="39" t="s">
        <v>115</v>
      </c>
      <c r="W669" s="39" t="s">
        <v>115</v>
      </c>
      <c r="X669" s="39">
        <v>48.5</v>
      </c>
      <c r="Y669" s="39" t="s">
        <v>115</v>
      </c>
      <c r="Z669" s="39">
        <v>1.7</v>
      </c>
      <c r="AA669" s="39" t="s">
        <v>115</v>
      </c>
      <c r="AB669" s="39">
        <v>34.6</v>
      </c>
      <c r="AC669" s="39" t="s">
        <v>115</v>
      </c>
      <c r="AD669" s="39">
        <v>244</v>
      </c>
      <c r="AE669" s="39" t="s">
        <v>115</v>
      </c>
    </row>
    <row r="670" spans="1:31" x14ac:dyDescent="0.35">
      <c r="A670" s="44">
        <v>39888</v>
      </c>
      <c r="B670" s="48">
        <v>114228</v>
      </c>
      <c r="C670" s="48">
        <v>583.6</v>
      </c>
      <c r="D670" s="48">
        <v>0.3735</v>
      </c>
      <c r="E670" s="48">
        <v>11.43</v>
      </c>
      <c r="F670" s="48">
        <v>8.11</v>
      </c>
      <c r="G670" s="48">
        <v>9.7799999999999994</v>
      </c>
      <c r="H670" s="34" t="s">
        <v>112</v>
      </c>
      <c r="I670" s="48">
        <v>0.21</v>
      </c>
      <c r="J670" s="48">
        <v>7.7</v>
      </c>
      <c r="K670" s="36">
        <v>240</v>
      </c>
    </row>
    <row r="671" spans="1:31" x14ac:dyDescent="0.35">
      <c r="A671" s="44">
        <v>39898</v>
      </c>
      <c r="B671" s="48">
        <v>111318</v>
      </c>
      <c r="C671" s="48">
        <v>580.5</v>
      </c>
      <c r="D671" s="48">
        <v>0.3715</v>
      </c>
      <c r="E671" s="48">
        <v>10.28</v>
      </c>
      <c r="F671" s="48">
        <v>8.2899999999999991</v>
      </c>
      <c r="G671" s="48">
        <v>11.6</v>
      </c>
      <c r="H671" s="34" t="s">
        <v>112</v>
      </c>
      <c r="I671" s="48">
        <v>1.43</v>
      </c>
      <c r="J671" s="48">
        <v>7.3</v>
      </c>
      <c r="K671" s="257">
        <v>959</v>
      </c>
    </row>
    <row r="672" spans="1:31" x14ac:dyDescent="0.35">
      <c r="A672" s="44">
        <v>39903</v>
      </c>
      <c r="B672" s="48">
        <v>103452</v>
      </c>
      <c r="C672" s="48">
        <v>513.1</v>
      </c>
      <c r="D672" s="48">
        <v>0.32840000000000003</v>
      </c>
      <c r="E672" s="48">
        <v>8.64</v>
      </c>
      <c r="F672" s="48">
        <v>8.09</v>
      </c>
      <c r="G672" s="48">
        <v>11.84</v>
      </c>
      <c r="H672" s="29"/>
      <c r="I672" s="48">
        <v>0.13</v>
      </c>
      <c r="J672" s="48">
        <v>7.5</v>
      </c>
      <c r="K672" s="36">
        <v>272</v>
      </c>
      <c r="L672" s="45">
        <f>AVERAGE(K668:K672)</f>
        <v>392</v>
      </c>
      <c r="M672" s="46">
        <f>GEOMEAN(K668:K672)</f>
        <v>304.31694090620402</v>
      </c>
      <c r="N672" s="47" t="s">
        <v>499</v>
      </c>
    </row>
    <row r="673" spans="1:14" x14ac:dyDescent="0.35">
      <c r="A673" s="44">
        <v>39909</v>
      </c>
      <c r="B673" s="48">
        <v>104244</v>
      </c>
      <c r="C673" s="48">
        <v>434.9</v>
      </c>
      <c r="D673" s="48">
        <v>0.27829999999999999</v>
      </c>
      <c r="E673" s="48">
        <v>10.79</v>
      </c>
      <c r="F673" s="48">
        <v>7.79</v>
      </c>
      <c r="G673" s="48">
        <v>9.66</v>
      </c>
      <c r="H673" s="34" t="s">
        <v>112</v>
      </c>
      <c r="I673" s="48">
        <v>0.36</v>
      </c>
      <c r="J673" s="48">
        <v>7.8</v>
      </c>
      <c r="K673" s="36">
        <v>12997</v>
      </c>
    </row>
    <row r="674" spans="1:14" x14ac:dyDescent="0.35">
      <c r="A674" s="44">
        <v>39912</v>
      </c>
      <c r="B674" s="48">
        <v>105941</v>
      </c>
      <c r="C674" s="48">
        <v>530</v>
      </c>
      <c r="D674" s="48">
        <v>0.33900000000000002</v>
      </c>
      <c r="E674" s="48">
        <v>10.48</v>
      </c>
      <c r="F674" s="48">
        <v>7.76</v>
      </c>
      <c r="G674" s="48">
        <v>10.31</v>
      </c>
      <c r="H674" s="34" t="s">
        <v>112</v>
      </c>
      <c r="I674" s="48">
        <v>0.2</v>
      </c>
      <c r="J674" s="48">
        <v>7.6</v>
      </c>
      <c r="K674" s="36">
        <v>278</v>
      </c>
    </row>
    <row r="675" spans="1:14" x14ac:dyDescent="0.35">
      <c r="A675" s="44">
        <v>39917</v>
      </c>
      <c r="B675" s="48">
        <v>110259</v>
      </c>
      <c r="C675" s="48">
        <v>485.6</v>
      </c>
      <c r="D675" s="48">
        <v>0.31080000000000002</v>
      </c>
      <c r="E675" s="48">
        <v>10.39</v>
      </c>
      <c r="F675" s="48">
        <v>8.41</v>
      </c>
      <c r="G675" s="48">
        <v>9.7799999999999994</v>
      </c>
      <c r="H675" s="34" t="s">
        <v>112</v>
      </c>
      <c r="I675" s="48">
        <v>1.45</v>
      </c>
      <c r="J675" s="48">
        <v>7.5</v>
      </c>
      <c r="K675" s="36">
        <v>6488</v>
      </c>
    </row>
    <row r="676" spans="1:14" x14ac:dyDescent="0.35">
      <c r="A676" s="44">
        <v>39918</v>
      </c>
      <c r="B676" s="48">
        <v>104051</v>
      </c>
      <c r="C676" s="48">
        <v>455.7</v>
      </c>
      <c r="D676" s="48">
        <v>0.29170000000000001</v>
      </c>
      <c r="E676" s="48">
        <v>10.76</v>
      </c>
      <c r="F676" s="48">
        <v>8.3800000000000008</v>
      </c>
      <c r="G676" s="48">
        <v>9.23</v>
      </c>
      <c r="H676" s="34" t="s">
        <v>112</v>
      </c>
      <c r="I676" s="48">
        <v>1.08</v>
      </c>
      <c r="J676" s="48">
        <v>7.3</v>
      </c>
      <c r="K676" s="36">
        <v>331</v>
      </c>
    </row>
    <row r="677" spans="1:14" x14ac:dyDescent="0.35">
      <c r="A677" s="44">
        <v>39930</v>
      </c>
      <c r="B677" s="48">
        <v>104701</v>
      </c>
      <c r="C677" s="48">
        <v>565.79999999999995</v>
      </c>
      <c r="D677" s="48">
        <v>0.36209999999999998</v>
      </c>
      <c r="E677" s="48">
        <v>9.73</v>
      </c>
      <c r="F677" s="48">
        <v>8.0399999999999991</v>
      </c>
      <c r="G677" s="48">
        <v>17.100000000000001</v>
      </c>
      <c r="H677" s="34" t="s">
        <v>112</v>
      </c>
      <c r="I677" s="48">
        <v>0.21</v>
      </c>
      <c r="J677" s="48">
        <v>7.4</v>
      </c>
      <c r="K677" s="36">
        <v>122</v>
      </c>
      <c r="L677" s="45">
        <f>AVERAGE(K673:K677)</f>
        <v>4043.2</v>
      </c>
      <c r="M677" s="46">
        <f>GEOMEAN(K673:K677)</f>
        <v>989.0934277389407</v>
      </c>
      <c r="N677" s="47" t="s">
        <v>500</v>
      </c>
    </row>
    <row r="678" spans="1:14" x14ac:dyDescent="0.35">
      <c r="A678" s="44">
        <v>39940</v>
      </c>
      <c r="B678" s="48">
        <v>103523</v>
      </c>
      <c r="C678" s="48">
        <v>523</v>
      </c>
      <c r="D678" s="48">
        <v>0.33500000000000002</v>
      </c>
      <c r="E678" s="48">
        <v>7.79</v>
      </c>
      <c r="F678" s="48">
        <v>8.16</v>
      </c>
      <c r="G678" s="48">
        <v>16.53</v>
      </c>
      <c r="H678" s="34" t="s">
        <v>112</v>
      </c>
      <c r="I678" s="48">
        <v>0.7</v>
      </c>
      <c r="J678" s="48">
        <v>7.7</v>
      </c>
      <c r="K678" s="36">
        <v>426</v>
      </c>
    </row>
    <row r="679" spans="1:14" x14ac:dyDescent="0.35">
      <c r="A679" s="44">
        <v>39951</v>
      </c>
      <c r="B679" s="48">
        <v>102739</v>
      </c>
      <c r="C679" s="48">
        <v>511</v>
      </c>
      <c r="D679" s="48">
        <v>0.32700000000000001</v>
      </c>
      <c r="E679" s="48">
        <v>9.43</v>
      </c>
      <c r="F679" s="48">
        <v>7.93</v>
      </c>
      <c r="G679" s="48">
        <v>16.440000000000001</v>
      </c>
      <c r="H679" s="34" t="s">
        <v>112</v>
      </c>
      <c r="I679" s="48">
        <v>0.5</v>
      </c>
      <c r="J679" s="48">
        <v>7.9</v>
      </c>
      <c r="K679" s="36">
        <v>185</v>
      </c>
    </row>
    <row r="680" spans="1:14" x14ac:dyDescent="0.35">
      <c r="A680" s="44">
        <v>39952</v>
      </c>
      <c r="B680" s="48">
        <v>102822</v>
      </c>
      <c r="C680" s="48">
        <v>540.6</v>
      </c>
      <c r="D680" s="48">
        <v>0.34599999999999997</v>
      </c>
      <c r="E680" s="48">
        <v>9.09</v>
      </c>
      <c r="F680" s="48">
        <v>8.01</v>
      </c>
      <c r="G680" s="48">
        <v>16.3</v>
      </c>
      <c r="H680" s="34" t="s">
        <v>112</v>
      </c>
      <c r="I680" s="48">
        <v>1.04</v>
      </c>
      <c r="J680" s="48">
        <v>7.5</v>
      </c>
      <c r="K680" s="36">
        <v>108</v>
      </c>
    </row>
    <row r="681" spans="1:14" x14ac:dyDescent="0.35">
      <c r="A681" s="44">
        <v>39953</v>
      </c>
      <c r="B681" s="48">
        <v>104704</v>
      </c>
      <c r="C681" s="48">
        <v>541</v>
      </c>
      <c r="D681" s="48">
        <v>0.34599999999999997</v>
      </c>
      <c r="E681" s="48">
        <v>6.02</v>
      </c>
      <c r="F681" s="48">
        <v>8.31</v>
      </c>
      <c r="G681" s="48">
        <v>17.05</v>
      </c>
      <c r="H681" s="34" t="s">
        <v>112</v>
      </c>
      <c r="I681" s="48">
        <v>0.9</v>
      </c>
      <c r="J681" s="48">
        <v>8</v>
      </c>
      <c r="K681" s="36">
        <v>63</v>
      </c>
    </row>
    <row r="682" spans="1:14" x14ac:dyDescent="0.35">
      <c r="A682" s="44">
        <v>39960</v>
      </c>
      <c r="B682" s="48">
        <v>102155</v>
      </c>
      <c r="C682" s="48">
        <v>551.79999999999995</v>
      </c>
      <c r="D682" s="48">
        <v>0.35310000000000002</v>
      </c>
      <c r="E682" s="48">
        <v>7.28</v>
      </c>
      <c r="F682" s="48">
        <v>7.78</v>
      </c>
      <c r="G682" s="48">
        <v>22</v>
      </c>
      <c r="H682" s="34" t="s">
        <v>112</v>
      </c>
      <c r="I682" s="48">
        <v>0.24</v>
      </c>
      <c r="J682" s="48">
        <v>7.7</v>
      </c>
      <c r="K682" s="36">
        <v>620</v>
      </c>
      <c r="L682" s="45">
        <f>AVERAGE(K678:K682)</f>
        <v>280.39999999999998</v>
      </c>
      <c r="M682" s="46">
        <f>GEOMEAN(K678:K682)</f>
        <v>201.53360074874956</v>
      </c>
      <c r="N682" s="47" t="s">
        <v>501</v>
      </c>
    </row>
    <row r="683" spans="1:14" x14ac:dyDescent="0.35">
      <c r="A683" s="44">
        <v>39965</v>
      </c>
      <c r="B683" s="48">
        <v>102827</v>
      </c>
      <c r="C683" s="48">
        <v>556</v>
      </c>
      <c r="D683" s="48">
        <v>0.35589999999999999</v>
      </c>
      <c r="E683" s="48">
        <v>7.78</v>
      </c>
      <c r="F683" s="48">
        <v>7.82</v>
      </c>
      <c r="G683" s="48">
        <v>20.5</v>
      </c>
      <c r="H683" s="34" t="s">
        <v>112</v>
      </c>
      <c r="I683" s="48">
        <v>0</v>
      </c>
      <c r="J683" s="48">
        <v>7.3</v>
      </c>
      <c r="K683" s="36">
        <v>605</v>
      </c>
    </row>
    <row r="684" spans="1:14" x14ac:dyDescent="0.35">
      <c r="A684" s="44">
        <v>39973</v>
      </c>
      <c r="B684" s="48">
        <v>103412</v>
      </c>
      <c r="C684" s="48">
        <v>586.29999999999995</v>
      </c>
      <c r="D684" s="48">
        <v>0.37519999999999998</v>
      </c>
      <c r="E684" s="48">
        <v>7.74</v>
      </c>
      <c r="F684" s="48">
        <v>7.91</v>
      </c>
      <c r="G684" s="48">
        <v>21.3</v>
      </c>
      <c r="H684" s="34" t="s">
        <v>112</v>
      </c>
      <c r="I684" s="48">
        <v>0.18</v>
      </c>
      <c r="J684" s="48">
        <v>7.5</v>
      </c>
      <c r="K684" s="36">
        <v>669</v>
      </c>
    </row>
    <row r="685" spans="1:14" x14ac:dyDescent="0.35">
      <c r="A685" s="44">
        <v>39975</v>
      </c>
      <c r="B685" s="48">
        <v>92716</v>
      </c>
      <c r="C685" s="48">
        <v>340</v>
      </c>
      <c r="D685" s="48">
        <v>0.21759999999999999</v>
      </c>
      <c r="E685" s="48">
        <v>7.31</v>
      </c>
      <c r="F685" s="48">
        <v>7.75</v>
      </c>
      <c r="G685" s="48">
        <v>20.6</v>
      </c>
      <c r="H685" s="34" t="s">
        <v>112</v>
      </c>
      <c r="I685" s="48">
        <v>0.28000000000000003</v>
      </c>
      <c r="J685" s="48">
        <v>7.3</v>
      </c>
      <c r="K685" s="36">
        <v>24192</v>
      </c>
    </row>
    <row r="686" spans="1:14" x14ac:dyDescent="0.35">
      <c r="A686" s="44">
        <v>39979</v>
      </c>
      <c r="B686" s="48">
        <v>103236</v>
      </c>
      <c r="C686" s="48">
        <v>506</v>
      </c>
      <c r="D686" s="48">
        <v>0.32400000000000001</v>
      </c>
      <c r="E686" s="48">
        <v>7.96</v>
      </c>
      <c r="F686" s="48">
        <v>7.94</v>
      </c>
      <c r="G686" s="48">
        <v>22.13</v>
      </c>
      <c r="H686" s="34" t="s">
        <v>112</v>
      </c>
      <c r="I686" s="48">
        <v>0.2</v>
      </c>
      <c r="J686" s="48">
        <v>7.5</v>
      </c>
      <c r="K686" s="36">
        <v>771</v>
      </c>
    </row>
    <row r="687" spans="1:14" x14ac:dyDescent="0.35">
      <c r="A687" s="44">
        <v>39989</v>
      </c>
      <c r="B687" s="48">
        <v>93527</v>
      </c>
      <c r="C687" s="48">
        <v>529.20000000000005</v>
      </c>
      <c r="D687" s="48">
        <v>0.3387</v>
      </c>
      <c r="E687" s="48">
        <v>6.7</v>
      </c>
      <c r="F687" s="48">
        <v>7.94</v>
      </c>
      <c r="G687" s="48">
        <v>26.46</v>
      </c>
      <c r="H687" s="34" t="s">
        <v>112</v>
      </c>
      <c r="I687" s="48">
        <v>0.11</v>
      </c>
      <c r="J687" s="48">
        <v>7.7</v>
      </c>
      <c r="K687" s="36">
        <v>350</v>
      </c>
      <c r="L687" s="45">
        <f>AVERAGE(K683:K687)</f>
        <v>5317.4</v>
      </c>
      <c r="M687" s="46">
        <f>GEOMEAN(K683:K687)</f>
        <v>1214.493340422639</v>
      </c>
      <c r="N687" s="47" t="s">
        <v>502</v>
      </c>
    </row>
    <row r="688" spans="1:14" x14ac:dyDescent="0.35">
      <c r="A688" s="44">
        <v>39995</v>
      </c>
      <c r="B688" s="48">
        <v>100952</v>
      </c>
      <c r="C688" s="48">
        <v>620</v>
      </c>
      <c r="D688" s="48">
        <v>0.39700000000000002</v>
      </c>
      <c r="E688" s="48">
        <v>7.4</v>
      </c>
      <c r="F688" s="48">
        <v>7.77</v>
      </c>
      <c r="G688" s="48">
        <v>21.36</v>
      </c>
      <c r="H688" s="34" t="s">
        <v>112</v>
      </c>
      <c r="I688" s="48">
        <v>0.3</v>
      </c>
      <c r="J688" s="48">
        <v>7.6</v>
      </c>
      <c r="K688" s="36">
        <v>332</v>
      </c>
    </row>
    <row r="689" spans="1:31" x14ac:dyDescent="0.35">
      <c r="A689" s="44">
        <v>40000</v>
      </c>
      <c r="B689" s="48">
        <v>110950</v>
      </c>
      <c r="C689" s="48">
        <v>586</v>
      </c>
      <c r="D689" s="48">
        <v>0.375</v>
      </c>
      <c r="E689" s="48">
        <v>6.86</v>
      </c>
      <c r="F689" s="48">
        <v>7.88</v>
      </c>
      <c r="G689" s="48">
        <v>22.29</v>
      </c>
      <c r="H689" s="34" t="s">
        <v>112</v>
      </c>
      <c r="I689" s="48">
        <v>0.5</v>
      </c>
      <c r="J689" s="48">
        <v>7.6</v>
      </c>
      <c r="K689" s="36">
        <v>571</v>
      </c>
    </row>
    <row r="690" spans="1:31" x14ac:dyDescent="0.35">
      <c r="A690" s="44">
        <v>40002</v>
      </c>
      <c r="B690" s="48">
        <v>111458</v>
      </c>
      <c r="C690" s="48">
        <v>630</v>
      </c>
      <c r="D690" s="48">
        <v>0.40300000000000002</v>
      </c>
      <c r="E690" s="48">
        <v>8.68</v>
      </c>
      <c r="F690" s="48">
        <v>7.92</v>
      </c>
      <c r="G690" s="48">
        <v>22.18</v>
      </c>
      <c r="H690" s="34" t="s">
        <v>112</v>
      </c>
      <c r="I690" s="48">
        <v>0.3</v>
      </c>
      <c r="J690" s="48">
        <v>7.6</v>
      </c>
      <c r="K690" s="36">
        <v>650</v>
      </c>
      <c r="O690" s="264">
        <v>2</v>
      </c>
      <c r="P690" s="264">
        <v>69.099999999999994</v>
      </c>
      <c r="Q690" s="264" t="s">
        <v>115</v>
      </c>
      <c r="R690" s="264" t="s">
        <v>115</v>
      </c>
      <c r="S690" s="264" t="s">
        <v>115</v>
      </c>
      <c r="T690" s="264" t="s">
        <v>115</v>
      </c>
      <c r="U690" s="264" t="s">
        <v>115</v>
      </c>
      <c r="V690" s="264" t="s">
        <v>115</v>
      </c>
      <c r="W690" s="264">
        <v>18.3</v>
      </c>
      <c r="X690" s="264">
        <v>44.7</v>
      </c>
      <c r="Y690" s="264" t="s">
        <v>115</v>
      </c>
      <c r="Z690" s="264">
        <v>0.77</v>
      </c>
      <c r="AA690" s="264" t="s">
        <v>115</v>
      </c>
      <c r="AB690" s="264">
        <v>35.799999999999997</v>
      </c>
      <c r="AC690" s="264" t="s">
        <v>115</v>
      </c>
      <c r="AD690" s="264">
        <v>280</v>
      </c>
      <c r="AE690" s="264" t="s">
        <v>115</v>
      </c>
    </row>
    <row r="691" spans="1:31" x14ac:dyDescent="0.35">
      <c r="A691" s="44">
        <v>40014</v>
      </c>
      <c r="B691" s="48">
        <v>101111</v>
      </c>
      <c r="C691" s="39" t="s">
        <v>119</v>
      </c>
      <c r="D691" s="39" t="s">
        <v>119</v>
      </c>
      <c r="E691" s="39" t="s">
        <v>119</v>
      </c>
      <c r="F691" s="39" t="s">
        <v>119</v>
      </c>
      <c r="G691" s="39" t="s">
        <v>119</v>
      </c>
      <c r="H691" s="34" t="s">
        <v>112</v>
      </c>
      <c r="I691" s="39" t="s">
        <v>119</v>
      </c>
      <c r="J691" s="39" t="s">
        <v>119</v>
      </c>
      <c r="K691" s="36">
        <v>243</v>
      </c>
    </row>
    <row r="692" spans="1:31" x14ac:dyDescent="0.35">
      <c r="A692" s="44">
        <v>40016</v>
      </c>
      <c r="B692" s="48">
        <v>101215</v>
      </c>
      <c r="C692" s="48">
        <v>636.6</v>
      </c>
      <c r="D692" s="48">
        <v>0.40739999999999998</v>
      </c>
      <c r="E692" s="48">
        <v>6.84</v>
      </c>
      <c r="F692" s="48">
        <v>7.62</v>
      </c>
      <c r="G692" s="48">
        <v>20.68</v>
      </c>
      <c r="H692" s="34" t="s">
        <v>112</v>
      </c>
      <c r="I692" s="48">
        <v>0.5</v>
      </c>
      <c r="J692" s="48">
        <v>7.5</v>
      </c>
      <c r="K692" s="36">
        <v>24192</v>
      </c>
      <c r="L692" s="45">
        <f>AVERAGE(K688:K692)</f>
        <v>5197.6000000000004</v>
      </c>
      <c r="M692" s="46">
        <f>GEOMEAN(K688:K692)</f>
        <v>937.54715266560231</v>
      </c>
      <c r="N692" s="47" t="s">
        <v>503</v>
      </c>
    </row>
    <row r="693" spans="1:31" x14ac:dyDescent="0.35">
      <c r="A693" s="44">
        <v>40028</v>
      </c>
      <c r="B693" s="48">
        <v>101632</v>
      </c>
      <c r="C693" s="48">
        <v>627.1</v>
      </c>
      <c r="D693" s="48">
        <v>0.40129999999999999</v>
      </c>
      <c r="E693" s="48">
        <v>6.78</v>
      </c>
      <c r="F693" s="48">
        <v>7.87</v>
      </c>
      <c r="G693" s="48">
        <v>21.22</v>
      </c>
      <c r="H693" s="34" t="s">
        <v>112</v>
      </c>
      <c r="I693" s="48">
        <v>0.39</v>
      </c>
      <c r="J693" s="49">
        <v>7.9</v>
      </c>
      <c r="K693" s="36">
        <v>153</v>
      </c>
    </row>
    <row r="694" spans="1:31" x14ac:dyDescent="0.35">
      <c r="A694" s="44">
        <v>40031</v>
      </c>
      <c r="B694" s="48">
        <v>95918</v>
      </c>
      <c r="C694" s="48">
        <v>433</v>
      </c>
      <c r="D694" s="48">
        <v>0.2772</v>
      </c>
      <c r="E694" s="48">
        <v>7.73</v>
      </c>
      <c r="F694" s="48">
        <v>7.79</v>
      </c>
      <c r="G694" s="48">
        <v>22</v>
      </c>
      <c r="H694" s="34" t="s">
        <v>112</v>
      </c>
      <c r="I694" s="48">
        <v>0.8</v>
      </c>
      <c r="J694" s="48">
        <v>7.6</v>
      </c>
      <c r="K694" s="36">
        <v>2851</v>
      </c>
    </row>
    <row r="695" spans="1:31" x14ac:dyDescent="0.35">
      <c r="A695" s="44">
        <v>40043</v>
      </c>
      <c r="B695" s="48">
        <v>100230</v>
      </c>
      <c r="C695" s="48">
        <v>658.5</v>
      </c>
      <c r="D695" s="48">
        <v>0.4214</v>
      </c>
      <c r="E695" s="48">
        <v>5.46</v>
      </c>
      <c r="F695" s="48">
        <v>7.58</v>
      </c>
      <c r="G695" s="48">
        <v>23.66</v>
      </c>
      <c r="H695" s="34" t="s">
        <v>112</v>
      </c>
      <c r="I695" s="48">
        <v>0.33</v>
      </c>
      <c r="J695" s="49">
        <v>7.5</v>
      </c>
      <c r="K695" s="36">
        <v>292</v>
      </c>
    </row>
    <row r="696" spans="1:31" x14ac:dyDescent="0.35">
      <c r="A696" s="44">
        <v>40045</v>
      </c>
      <c r="B696" s="48">
        <v>102107</v>
      </c>
      <c r="C696" s="48">
        <v>561.79999999999995</v>
      </c>
      <c r="D696" s="48">
        <v>0.35959999999999998</v>
      </c>
      <c r="E696" s="48">
        <v>3.82</v>
      </c>
      <c r="F696" s="48">
        <v>7.59</v>
      </c>
      <c r="G696" s="48">
        <v>23.08</v>
      </c>
      <c r="H696" s="34" t="s">
        <v>112</v>
      </c>
      <c r="I696" s="48">
        <v>0.11</v>
      </c>
      <c r="J696" s="48">
        <v>7.6</v>
      </c>
      <c r="K696" s="36">
        <v>24192</v>
      </c>
    </row>
    <row r="697" spans="1:31" x14ac:dyDescent="0.35">
      <c r="A697" s="44">
        <v>40051</v>
      </c>
      <c r="B697" s="48">
        <v>104801</v>
      </c>
      <c r="C697" s="48">
        <v>693.3</v>
      </c>
      <c r="D697" s="48">
        <v>0.44369999999999998</v>
      </c>
      <c r="E697" s="48">
        <v>5.07</v>
      </c>
      <c r="F697" s="48">
        <v>7.79</v>
      </c>
      <c r="G697" s="48">
        <v>20.37</v>
      </c>
      <c r="H697" s="34" t="s">
        <v>112</v>
      </c>
      <c r="I697" s="48">
        <v>0.54</v>
      </c>
      <c r="J697" s="48">
        <v>7.8</v>
      </c>
      <c r="K697" s="36">
        <v>556</v>
      </c>
      <c r="L697" s="45">
        <f>AVERAGE(K693:K697)</f>
        <v>5608.8</v>
      </c>
      <c r="M697" s="46">
        <f>GEOMEAN(K693:K697)</f>
        <v>1113.6881867812376</v>
      </c>
      <c r="N697" s="47" t="s">
        <v>504</v>
      </c>
    </row>
    <row r="698" spans="1:31" x14ac:dyDescent="0.35">
      <c r="A698" s="44">
        <v>40071</v>
      </c>
      <c r="B698" s="48">
        <v>102425</v>
      </c>
      <c r="C698" s="48">
        <v>714.3</v>
      </c>
      <c r="D698" s="48">
        <v>0.45710000000000001</v>
      </c>
      <c r="E698" s="48">
        <v>5.85</v>
      </c>
      <c r="F698" s="48">
        <v>7.69</v>
      </c>
      <c r="G698" s="48">
        <v>19.54</v>
      </c>
      <c r="H698" s="34" t="s">
        <v>112</v>
      </c>
      <c r="I698" s="48">
        <v>0.48</v>
      </c>
      <c r="J698" s="48">
        <v>7.8</v>
      </c>
      <c r="K698" s="36">
        <v>120</v>
      </c>
    </row>
    <row r="699" spans="1:31" x14ac:dyDescent="0.35">
      <c r="A699" s="44">
        <v>40073</v>
      </c>
      <c r="B699" s="48">
        <v>105255</v>
      </c>
      <c r="C699" s="48">
        <v>718.3</v>
      </c>
      <c r="D699" s="48">
        <v>0.4597</v>
      </c>
      <c r="E699" s="48">
        <v>6.3</v>
      </c>
      <c r="F699" s="48">
        <v>7.96</v>
      </c>
      <c r="G699" s="48">
        <v>17.79</v>
      </c>
      <c r="H699" s="34" t="s">
        <v>112</v>
      </c>
      <c r="I699" s="48">
        <v>0.4</v>
      </c>
      <c r="J699" s="48">
        <v>7.8</v>
      </c>
      <c r="K699" s="36">
        <v>131</v>
      </c>
    </row>
    <row r="700" spans="1:31" x14ac:dyDescent="0.35">
      <c r="A700" s="44">
        <v>40077</v>
      </c>
      <c r="B700" s="48">
        <v>104853</v>
      </c>
      <c r="C700" s="48">
        <v>661.5</v>
      </c>
      <c r="D700" s="48">
        <v>0.4234</v>
      </c>
      <c r="E700" s="48">
        <v>5.27</v>
      </c>
      <c r="F700" s="48">
        <v>7.87</v>
      </c>
      <c r="G700" s="48">
        <v>19.55</v>
      </c>
      <c r="H700" s="34" t="s">
        <v>112</v>
      </c>
      <c r="I700" s="48">
        <v>0.39</v>
      </c>
      <c r="J700" s="48">
        <v>7.9</v>
      </c>
      <c r="K700" s="36">
        <v>175</v>
      </c>
    </row>
    <row r="701" spans="1:31" x14ac:dyDescent="0.35">
      <c r="A701" s="44">
        <v>40080</v>
      </c>
      <c r="B701" s="48">
        <v>102317</v>
      </c>
      <c r="C701" s="48">
        <v>652.20000000000005</v>
      </c>
      <c r="D701" s="48">
        <v>0.41739999999999999</v>
      </c>
      <c r="E701" s="48">
        <v>5.12</v>
      </c>
      <c r="F701" s="48">
        <v>7.85</v>
      </c>
      <c r="G701" s="48">
        <v>20.93</v>
      </c>
      <c r="H701" s="34" t="s">
        <v>112</v>
      </c>
      <c r="I701" s="48">
        <v>0.31</v>
      </c>
      <c r="J701" s="48">
        <v>7.5</v>
      </c>
      <c r="K701" s="36">
        <v>1585</v>
      </c>
    </row>
    <row r="702" spans="1:31" x14ac:dyDescent="0.35">
      <c r="A702" s="44">
        <v>40086</v>
      </c>
      <c r="B702" s="48">
        <v>102354</v>
      </c>
      <c r="C702" s="48">
        <v>645</v>
      </c>
      <c r="D702" s="48">
        <v>0.4128</v>
      </c>
      <c r="E702" s="48">
        <v>7.18</v>
      </c>
      <c r="F702" s="48">
        <v>7.53</v>
      </c>
      <c r="G702" s="48">
        <v>15.33</v>
      </c>
      <c r="H702" s="34" t="s">
        <v>112</v>
      </c>
      <c r="I702" s="48">
        <v>0.31</v>
      </c>
      <c r="J702" s="48">
        <v>7.5</v>
      </c>
      <c r="K702" s="36">
        <v>437</v>
      </c>
      <c r="L702" s="45">
        <f>AVERAGE(K698:K702)</f>
        <v>489.6</v>
      </c>
      <c r="M702" s="46">
        <f>GEOMEAN(K698:K702)</f>
        <v>285.75922461261035</v>
      </c>
      <c r="N702" s="47" t="s">
        <v>505</v>
      </c>
    </row>
    <row r="703" spans="1:31" x14ac:dyDescent="0.35">
      <c r="A703" s="44">
        <v>40087</v>
      </c>
      <c r="B703" s="48">
        <v>105723</v>
      </c>
      <c r="C703" s="48">
        <v>669.2</v>
      </c>
      <c r="D703" s="48">
        <v>0.42830000000000001</v>
      </c>
      <c r="E703" s="48">
        <v>7.89</v>
      </c>
      <c r="F703" s="48">
        <v>7.5</v>
      </c>
      <c r="G703" s="48">
        <v>14.36</v>
      </c>
      <c r="H703" s="34" t="s">
        <v>112</v>
      </c>
      <c r="I703" s="48">
        <v>0.38</v>
      </c>
      <c r="J703" s="48">
        <v>7.6</v>
      </c>
      <c r="K703" s="36">
        <v>402</v>
      </c>
    </row>
    <row r="704" spans="1:31" x14ac:dyDescent="0.35">
      <c r="A704" s="44">
        <v>40092</v>
      </c>
      <c r="B704" s="48">
        <v>102618</v>
      </c>
      <c r="C704" s="48">
        <v>642.6</v>
      </c>
      <c r="D704" s="48">
        <v>0.4113</v>
      </c>
      <c r="E704" s="48">
        <v>6.72</v>
      </c>
      <c r="F704" s="48">
        <v>7.53</v>
      </c>
      <c r="G704" s="48">
        <v>13.81</v>
      </c>
      <c r="H704" s="34" t="s">
        <v>112</v>
      </c>
      <c r="I704" s="48">
        <v>0.11</v>
      </c>
      <c r="J704" s="48">
        <v>7.5</v>
      </c>
      <c r="K704" s="36">
        <v>185</v>
      </c>
      <c r="O704" s="264">
        <v>2</v>
      </c>
      <c r="P704" s="264">
        <v>78.099999999999994</v>
      </c>
      <c r="Q704" s="264" t="s">
        <v>115</v>
      </c>
      <c r="R704" s="264" t="s">
        <v>115</v>
      </c>
      <c r="S704" s="264" t="s">
        <v>115</v>
      </c>
      <c r="T704" s="264" t="s">
        <v>115</v>
      </c>
      <c r="U704" s="264" t="s">
        <v>115</v>
      </c>
      <c r="V704" s="264" t="s">
        <v>115</v>
      </c>
      <c r="W704" s="264" t="s">
        <v>115</v>
      </c>
      <c r="X704" s="264">
        <v>58</v>
      </c>
      <c r="Y704" s="264" t="s">
        <v>115</v>
      </c>
      <c r="Z704" s="264">
        <v>0.32</v>
      </c>
      <c r="AA704" s="264" t="s">
        <v>115</v>
      </c>
      <c r="AB704" s="264" t="s">
        <v>115</v>
      </c>
      <c r="AC704" s="264" t="s">
        <v>115</v>
      </c>
      <c r="AD704" s="264">
        <v>259</v>
      </c>
      <c r="AE704" s="264" t="s">
        <v>115</v>
      </c>
    </row>
    <row r="705" spans="1:14" x14ac:dyDescent="0.35">
      <c r="A705" s="44">
        <v>40098</v>
      </c>
      <c r="B705" s="48">
        <v>104051</v>
      </c>
      <c r="C705" s="48">
        <v>593.5</v>
      </c>
      <c r="D705" s="48">
        <v>0.37990000000000002</v>
      </c>
      <c r="E705" s="48">
        <v>9.2799999999999994</v>
      </c>
      <c r="F705" s="48">
        <v>7.82</v>
      </c>
      <c r="G705" s="48">
        <v>11.08</v>
      </c>
      <c r="H705" s="34" t="s">
        <v>112</v>
      </c>
      <c r="I705" s="48">
        <v>0.03</v>
      </c>
      <c r="J705" s="48">
        <v>7.5</v>
      </c>
      <c r="K705" s="36">
        <v>1178</v>
      </c>
    </row>
    <row r="706" spans="1:14" x14ac:dyDescent="0.35">
      <c r="A706" s="44">
        <v>40107</v>
      </c>
      <c r="B706" s="48">
        <v>102057</v>
      </c>
      <c r="C706" s="48">
        <v>704</v>
      </c>
      <c r="D706" s="48">
        <v>0.45100000000000001</v>
      </c>
      <c r="E706" s="48">
        <v>9.14</v>
      </c>
      <c r="F706" s="48">
        <v>7.31</v>
      </c>
      <c r="G706" s="48">
        <v>11.56</v>
      </c>
      <c r="H706" s="34" t="s">
        <v>112</v>
      </c>
      <c r="I706" s="48">
        <v>0.1</v>
      </c>
      <c r="J706" s="48">
        <v>7.7</v>
      </c>
      <c r="K706" s="36">
        <v>399</v>
      </c>
    </row>
    <row r="707" spans="1:14" x14ac:dyDescent="0.35">
      <c r="A707" s="44">
        <v>40115</v>
      </c>
      <c r="B707" s="48">
        <v>101744</v>
      </c>
      <c r="C707" s="48">
        <v>573</v>
      </c>
      <c r="D707" s="48">
        <v>0.36599999999999999</v>
      </c>
      <c r="E707" s="48">
        <v>10.66</v>
      </c>
      <c r="F707" s="48">
        <v>7.63</v>
      </c>
      <c r="G707" s="48">
        <v>12.4</v>
      </c>
      <c r="H707" s="34" t="s">
        <v>112</v>
      </c>
      <c r="I707" s="48">
        <v>0.3</v>
      </c>
      <c r="J707" s="48">
        <v>7.4</v>
      </c>
      <c r="K707" s="36">
        <v>1236</v>
      </c>
      <c r="L707" s="45">
        <f>AVERAGE(K703:K707)</f>
        <v>680</v>
      </c>
      <c r="M707" s="46">
        <f>GEOMEAN(K703:K707)</f>
        <v>533.46617494308919</v>
      </c>
      <c r="N707" s="47" t="s">
        <v>507</v>
      </c>
    </row>
    <row r="708" spans="1:14" x14ac:dyDescent="0.35">
      <c r="A708" s="44">
        <v>40119</v>
      </c>
      <c r="B708" s="48">
        <v>121430</v>
      </c>
      <c r="C708" s="48">
        <v>529</v>
      </c>
      <c r="D708" s="48">
        <v>0.33900000000000002</v>
      </c>
      <c r="E708" s="48">
        <v>12.32</v>
      </c>
      <c r="F708" s="48">
        <v>7.95</v>
      </c>
      <c r="G708" s="48">
        <v>11.13</v>
      </c>
      <c r="H708" s="34" t="s">
        <v>112</v>
      </c>
      <c r="I708" s="48">
        <v>0.4</v>
      </c>
      <c r="J708" s="49">
        <v>7.6</v>
      </c>
      <c r="K708" s="36">
        <v>382</v>
      </c>
    </row>
    <row r="709" spans="1:14" x14ac:dyDescent="0.35">
      <c r="A709" s="44">
        <v>40122</v>
      </c>
      <c r="B709" s="48">
        <v>103613</v>
      </c>
      <c r="C709" s="48">
        <v>579</v>
      </c>
      <c r="D709" s="48">
        <v>0.371</v>
      </c>
      <c r="E709" s="48">
        <v>9.42</v>
      </c>
      <c r="F709" s="48">
        <v>7.82</v>
      </c>
      <c r="G709" s="48">
        <v>10.35</v>
      </c>
      <c r="H709" s="34" t="s">
        <v>112</v>
      </c>
      <c r="I709" s="48">
        <v>0.3</v>
      </c>
      <c r="J709" s="48">
        <v>7.7</v>
      </c>
      <c r="K709" s="36">
        <v>233</v>
      </c>
    </row>
    <row r="710" spans="1:14" x14ac:dyDescent="0.35">
      <c r="A710" s="44">
        <v>40127</v>
      </c>
      <c r="B710" s="48">
        <v>105311</v>
      </c>
      <c r="C710" s="48">
        <v>645</v>
      </c>
      <c r="D710" s="48">
        <v>0.41299999999999998</v>
      </c>
      <c r="E710" s="48">
        <v>9.69</v>
      </c>
      <c r="F710" s="48">
        <v>7.72</v>
      </c>
      <c r="G710" s="48">
        <v>12.63</v>
      </c>
      <c r="H710" s="34" t="s">
        <v>112</v>
      </c>
      <c r="I710" s="48">
        <v>0.5</v>
      </c>
      <c r="J710" s="48">
        <v>7.9</v>
      </c>
      <c r="K710" s="36">
        <v>52</v>
      </c>
    </row>
    <row r="711" spans="1:14" x14ac:dyDescent="0.35">
      <c r="A711" s="44">
        <v>40133</v>
      </c>
      <c r="B711" s="48">
        <v>110245</v>
      </c>
      <c r="C711" s="48">
        <v>651.9</v>
      </c>
      <c r="D711" s="48">
        <v>0.41720000000000002</v>
      </c>
      <c r="E711" s="48">
        <v>8.68</v>
      </c>
      <c r="F711" s="48">
        <v>7.89</v>
      </c>
      <c r="G711" s="48">
        <v>10.37</v>
      </c>
      <c r="H711" s="34" t="s">
        <v>112</v>
      </c>
      <c r="I711" s="48">
        <v>0.46</v>
      </c>
      <c r="J711" s="48">
        <v>7.2</v>
      </c>
      <c r="K711" s="36">
        <v>228</v>
      </c>
    </row>
    <row r="712" spans="1:14" x14ac:dyDescent="0.35">
      <c r="A712" s="44">
        <v>40135</v>
      </c>
      <c r="B712" s="48">
        <v>100824</v>
      </c>
      <c r="C712" s="48">
        <v>591.5</v>
      </c>
      <c r="D712" s="48">
        <v>0.3785</v>
      </c>
      <c r="E712" s="48">
        <v>10.26</v>
      </c>
      <c r="F712" s="48">
        <v>7.81</v>
      </c>
      <c r="G712" s="48">
        <v>9.4499999999999993</v>
      </c>
      <c r="H712" s="34" t="s">
        <v>112</v>
      </c>
      <c r="I712" s="48">
        <v>0.32</v>
      </c>
      <c r="J712" s="48">
        <v>7</v>
      </c>
      <c r="K712" s="36">
        <v>2105</v>
      </c>
      <c r="L712" s="45">
        <f>AVERAGE(K708:K712)</f>
        <v>600</v>
      </c>
      <c r="M712" s="46">
        <f>GEOMEAN(K708:K712)</f>
        <v>294.66049558486213</v>
      </c>
      <c r="N712" s="47" t="s">
        <v>508</v>
      </c>
    </row>
    <row r="713" spans="1:14" x14ac:dyDescent="0.35">
      <c r="A713" s="44">
        <v>40148</v>
      </c>
      <c r="B713" s="48">
        <v>104108</v>
      </c>
      <c r="C713" s="48">
        <v>656.7</v>
      </c>
      <c r="D713" s="48">
        <v>0.42030000000000001</v>
      </c>
      <c r="E713" s="48">
        <v>11.45</v>
      </c>
      <c r="F713" s="48">
        <v>7.71</v>
      </c>
      <c r="G713" s="48">
        <v>6.38</v>
      </c>
      <c r="H713" s="34" t="s">
        <v>112</v>
      </c>
      <c r="I713" s="48">
        <v>0.36</v>
      </c>
      <c r="J713" s="48">
        <v>7.5</v>
      </c>
      <c r="K713" s="36">
        <v>135</v>
      </c>
    </row>
    <row r="714" spans="1:14" x14ac:dyDescent="0.35">
      <c r="A714" s="44">
        <v>40154</v>
      </c>
      <c r="B714" s="48">
        <v>111458</v>
      </c>
      <c r="C714" s="48">
        <v>493.4</v>
      </c>
      <c r="D714" s="48">
        <v>0.31580000000000003</v>
      </c>
      <c r="E714" s="48">
        <v>18.239999999999998</v>
      </c>
      <c r="F714" s="48">
        <v>8.07</v>
      </c>
      <c r="G714" s="48">
        <v>3.54</v>
      </c>
      <c r="H714" s="34" t="s">
        <v>112</v>
      </c>
      <c r="I714" s="48">
        <v>0.01</v>
      </c>
      <c r="J714" s="48">
        <v>7.6</v>
      </c>
      <c r="K714" s="36">
        <v>318</v>
      </c>
    </row>
    <row r="715" spans="1:14" x14ac:dyDescent="0.35">
      <c r="A715" s="44">
        <v>40157</v>
      </c>
      <c r="B715" s="48">
        <v>103746</v>
      </c>
      <c r="C715" s="48">
        <v>563.20000000000005</v>
      </c>
      <c r="D715" s="48">
        <v>0.3604</v>
      </c>
      <c r="E715" s="48">
        <v>12.36</v>
      </c>
      <c r="F715" s="48">
        <v>7.82</v>
      </c>
      <c r="G715" s="48">
        <v>1.1499999999999999</v>
      </c>
      <c r="H715" s="34" t="s">
        <v>112</v>
      </c>
      <c r="I715" s="48">
        <v>0.37</v>
      </c>
      <c r="J715" s="48">
        <v>7.3</v>
      </c>
      <c r="K715" s="36">
        <v>820</v>
      </c>
    </row>
    <row r="716" spans="1:14" x14ac:dyDescent="0.35">
      <c r="A716" s="44">
        <v>40161</v>
      </c>
      <c r="B716" s="48">
        <v>104021</v>
      </c>
      <c r="C716" s="48">
        <v>533.6</v>
      </c>
      <c r="D716" s="48">
        <v>0.34150000000000003</v>
      </c>
      <c r="E716" s="48">
        <v>13.1</v>
      </c>
      <c r="F716" s="48">
        <v>7.96</v>
      </c>
      <c r="G716" s="48">
        <v>3.48</v>
      </c>
      <c r="H716" s="34" t="s">
        <v>112</v>
      </c>
      <c r="I716" s="48">
        <v>0.31</v>
      </c>
      <c r="J716" s="48">
        <v>7.4</v>
      </c>
      <c r="K716" s="36">
        <v>712</v>
      </c>
    </row>
    <row r="717" spans="1:14" x14ac:dyDescent="0.35">
      <c r="A717" s="44">
        <v>40164</v>
      </c>
      <c r="B717" s="48">
        <v>103721</v>
      </c>
      <c r="C717" s="48">
        <v>574.29999999999995</v>
      </c>
      <c r="D717" s="48">
        <v>0.36749999999999999</v>
      </c>
      <c r="E717" s="48">
        <v>12.49</v>
      </c>
      <c r="F717" s="48">
        <v>8.14</v>
      </c>
      <c r="G717" s="48">
        <v>1.87</v>
      </c>
      <c r="H717" s="34" t="s">
        <v>112</v>
      </c>
      <c r="I717" s="48">
        <v>0.14000000000000001</v>
      </c>
      <c r="J717" s="48">
        <v>7.3</v>
      </c>
      <c r="K717" s="36">
        <v>171</v>
      </c>
      <c r="L717" s="45">
        <f>AVERAGE(K713:K717)</f>
        <v>431.2</v>
      </c>
      <c r="M717" s="46">
        <f>GEOMEAN(K713:K717)</f>
        <v>336.05485107213076</v>
      </c>
      <c r="N717" s="47" t="s">
        <v>509</v>
      </c>
    </row>
    <row r="718" spans="1:14" x14ac:dyDescent="0.35">
      <c r="A718" s="44">
        <v>40184</v>
      </c>
      <c r="B718" s="48">
        <v>105107</v>
      </c>
      <c r="C718" s="48">
        <v>243.2</v>
      </c>
      <c r="D718" s="48">
        <v>0.15559999999999999</v>
      </c>
      <c r="E718" s="48">
        <v>10.33</v>
      </c>
      <c r="F718" s="48">
        <v>7.35</v>
      </c>
      <c r="G718" s="48">
        <v>4.12</v>
      </c>
      <c r="H718" s="34" t="s">
        <v>112</v>
      </c>
      <c r="I718" s="48">
        <v>0.32</v>
      </c>
      <c r="J718" s="48">
        <v>7.5</v>
      </c>
      <c r="K718" s="36">
        <v>30</v>
      </c>
    </row>
    <row r="719" spans="1:14" x14ac:dyDescent="0.35">
      <c r="A719" s="44">
        <v>40189</v>
      </c>
      <c r="B719" s="48">
        <v>110240</v>
      </c>
      <c r="C719" s="48">
        <v>668.3</v>
      </c>
      <c r="D719" s="48">
        <v>0.42770000000000002</v>
      </c>
      <c r="E719" s="48">
        <v>14.04</v>
      </c>
      <c r="F719" s="48">
        <v>7.53</v>
      </c>
      <c r="G719" s="48">
        <v>0.16</v>
      </c>
      <c r="H719" s="34" t="s">
        <v>112</v>
      </c>
      <c r="I719" s="48">
        <v>0.24</v>
      </c>
      <c r="J719" s="48">
        <v>7.2</v>
      </c>
      <c r="K719" s="36">
        <v>85</v>
      </c>
    </row>
    <row r="720" spans="1:14" x14ac:dyDescent="0.35">
      <c r="A720" s="44">
        <v>40192</v>
      </c>
      <c r="B720" s="48">
        <v>104808</v>
      </c>
      <c r="C720" s="48">
        <v>697.4</v>
      </c>
      <c r="D720" s="48">
        <v>0.44629999999999997</v>
      </c>
      <c r="E720" s="48">
        <v>11.73</v>
      </c>
      <c r="F720" s="48">
        <v>8</v>
      </c>
      <c r="G720" s="48">
        <v>1.27</v>
      </c>
      <c r="H720" s="34" t="s">
        <v>112</v>
      </c>
      <c r="I720" s="48">
        <v>0.01</v>
      </c>
      <c r="J720" s="48">
        <v>7.7</v>
      </c>
      <c r="K720" s="36">
        <v>52</v>
      </c>
    </row>
    <row r="721" spans="1:31" x14ac:dyDescent="0.35">
      <c r="A721" s="44">
        <v>40198</v>
      </c>
      <c r="B721" s="48">
        <v>112944</v>
      </c>
      <c r="C721" s="48">
        <v>699.6</v>
      </c>
      <c r="D721" s="48">
        <v>0.44769999999999999</v>
      </c>
      <c r="E721" s="48">
        <v>13.04</v>
      </c>
      <c r="F721" s="48">
        <v>8.1</v>
      </c>
      <c r="G721" s="48">
        <v>2.33</v>
      </c>
      <c r="H721" s="34" t="s">
        <v>112</v>
      </c>
      <c r="I721" s="48">
        <v>0.53</v>
      </c>
      <c r="J721" s="48">
        <v>7.6</v>
      </c>
      <c r="K721" s="36">
        <v>1421</v>
      </c>
    </row>
    <row r="722" spans="1:31" x14ac:dyDescent="0.35">
      <c r="A722" s="44">
        <v>40205</v>
      </c>
      <c r="B722" s="48">
        <v>104753</v>
      </c>
      <c r="C722" s="48">
        <v>664.1</v>
      </c>
      <c r="D722" s="48">
        <v>0.42509999999999998</v>
      </c>
      <c r="E722" s="48">
        <v>13.69</v>
      </c>
      <c r="F722" s="48">
        <v>7.99</v>
      </c>
      <c r="G722" s="48">
        <v>1.58</v>
      </c>
      <c r="H722" s="34" t="s">
        <v>112</v>
      </c>
      <c r="I722" s="48">
        <v>0.15</v>
      </c>
      <c r="J722" s="49">
        <v>7.3</v>
      </c>
      <c r="K722" s="36">
        <v>52</v>
      </c>
      <c r="L722" s="45">
        <f>AVERAGE(K718:K722)</f>
        <v>328</v>
      </c>
      <c r="M722" s="46">
        <f>GEOMEAN(K718:K722)</f>
        <v>99.592856554937484</v>
      </c>
      <c r="N722" s="47" t="s">
        <v>510</v>
      </c>
    </row>
    <row r="723" spans="1:31" x14ac:dyDescent="0.35">
      <c r="A723" s="44">
        <v>40211</v>
      </c>
      <c r="B723" s="48">
        <v>104138</v>
      </c>
      <c r="C723" s="48">
        <v>687.4</v>
      </c>
      <c r="D723" s="48">
        <v>0.43990000000000001</v>
      </c>
      <c r="E723" s="48">
        <v>13.15</v>
      </c>
      <c r="F723" s="48">
        <v>8.06</v>
      </c>
      <c r="G723" s="48">
        <v>2.4700000000000002</v>
      </c>
      <c r="H723" s="34" t="s">
        <v>112</v>
      </c>
      <c r="I723" s="48">
        <v>0.04</v>
      </c>
      <c r="J723" s="48">
        <v>6.8</v>
      </c>
      <c r="K723" s="36">
        <v>31</v>
      </c>
    </row>
    <row r="724" spans="1:31" x14ac:dyDescent="0.35">
      <c r="A724" s="44">
        <v>40217</v>
      </c>
      <c r="B724" s="48">
        <v>100225</v>
      </c>
      <c r="C724" s="48">
        <v>769.9</v>
      </c>
      <c r="D724" s="48">
        <v>0.49299999999999999</v>
      </c>
      <c r="E724" s="48">
        <v>15.68</v>
      </c>
      <c r="F724" s="48">
        <v>8.1</v>
      </c>
      <c r="G724" s="48">
        <v>0.25</v>
      </c>
      <c r="H724" s="34" t="s">
        <v>112</v>
      </c>
      <c r="I724" s="48">
        <v>0.12</v>
      </c>
      <c r="J724" s="48">
        <v>7.7</v>
      </c>
      <c r="K724" s="36">
        <v>63</v>
      </c>
    </row>
    <row r="725" spans="1:31" x14ac:dyDescent="0.35">
      <c r="A725" s="44">
        <v>40227</v>
      </c>
      <c r="B725" s="48">
        <v>111822</v>
      </c>
      <c r="C725" s="48">
        <v>809.3</v>
      </c>
      <c r="D725" s="48">
        <v>0.51790000000000003</v>
      </c>
      <c r="E725" s="48">
        <v>12.31</v>
      </c>
      <c r="F725" s="48">
        <v>8.2100000000000009</v>
      </c>
      <c r="G725" s="48">
        <v>2.69</v>
      </c>
      <c r="H725" s="34" t="s">
        <v>112</v>
      </c>
      <c r="I725" s="48">
        <v>0.16</v>
      </c>
      <c r="J725" s="48">
        <v>7.5</v>
      </c>
      <c r="K725" s="36">
        <v>97</v>
      </c>
    </row>
    <row r="726" spans="1:31" x14ac:dyDescent="0.35">
      <c r="A726" s="44">
        <v>40231</v>
      </c>
      <c r="B726" s="48">
        <v>105152</v>
      </c>
      <c r="C726" s="48">
        <v>956</v>
      </c>
      <c r="D726" s="48">
        <v>0.61199999999999999</v>
      </c>
      <c r="E726" s="48">
        <v>12.5</v>
      </c>
      <c r="F726" s="48">
        <v>7.95</v>
      </c>
      <c r="G726" s="48">
        <v>3.78</v>
      </c>
      <c r="H726" s="34" t="s">
        <v>112</v>
      </c>
      <c r="I726" s="48">
        <v>0.5</v>
      </c>
      <c r="J726" s="48">
        <v>7.5</v>
      </c>
      <c r="K726" s="36">
        <v>2909</v>
      </c>
    </row>
    <row r="727" spans="1:31" x14ac:dyDescent="0.35">
      <c r="A727" s="44">
        <v>40233</v>
      </c>
      <c r="B727" s="48">
        <v>104214</v>
      </c>
      <c r="C727" s="48">
        <v>768.3</v>
      </c>
      <c r="D727" s="48">
        <v>0.49170000000000003</v>
      </c>
      <c r="E727" s="48">
        <v>13.71</v>
      </c>
      <c r="F727" s="48">
        <v>8.27</v>
      </c>
      <c r="G727" s="48">
        <v>2.08</v>
      </c>
      <c r="H727" s="34" t="s">
        <v>112</v>
      </c>
      <c r="I727" s="48">
        <v>0.41</v>
      </c>
      <c r="J727" s="48">
        <v>7.5</v>
      </c>
      <c r="K727" s="36">
        <v>63</v>
      </c>
      <c r="L727" s="45">
        <f>AVERAGE(K723:K727)</f>
        <v>632.6</v>
      </c>
      <c r="M727" s="46">
        <f>GEOMEAN(K723:K727)</f>
        <v>128.26602902000903</v>
      </c>
      <c r="N727" s="47" t="s">
        <v>114</v>
      </c>
    </row>
    <row r="728" spans="1:31" x14ac:dyDescent="0.35">
      <c r="A728" s="44">
        <v>40239</v>
      </c>
      <c r="B728" s="48">
        <v>103439</v>
      </c>
      <c r="C728" s="48">
        <v>717</v>
      </c>
      <c r="D728" s="48">
        <v>0.45900000000000002</v>
      </c>
      <c r="E728" s="48">
        <v>12.45</v>
      </c>
      <c r="F728" s="48">
        <v>8.08</v>
      </c>
      <c r="G728" s="48">
        <v>3.42</v>
      </c>
      <c r="H728" s="34" t="s">
        <v>112</v>
      </c>
      <c r="I728" s="48">
        <v>0</v>
      </c>
      <c r="J728" s="48">
        <v>7.6</v>
      </c>
      <c r="K728" s="36">
        <v>52</v>
      </c>
      <c r="O728" s="264" t="s">
        <v>115</v>
      </c>
      <c r="P728" s="264">
        <v>72.3</v>
      </c>
      <c r="Q728" s="264" t="s">
        <v>115</v>
      </c>
      <c r="R728" s="264" t="s">
        <v>115</v>
      </c>
      <c r="S728" s="264" t="s">
        <v>115</v>
      </c>
      <c r="T728" s="264" t="s">
        <v>115</v>
      </c>
      <c r="U728" s="264" t="s">
        <v>115</v>
      </c>
      <c r="V728" s="264" t="s">
        <v>115</v>
      </c>
      <c r="W728" s="264">
        <v>10.4</v>
      </c>
      <c r="X728" s="264" t="s">
        <v>115</v>
      </c>
      <c r="Y728" s="264">
        <v>87.9</v>
      </c>
      <c r="Z728" s="264">
        <v>1.8</v>
      </c>
      <c r="AA728" s="264" t="s">
        <v>115</v>
      </c>
      <c r="AB728" s="264">
        <v>45</v>
      </c>
      <c r="AC728" s="264" t="s">
        <v>115</v>
      </c>
      <c r="AD728" s="264">
        <v>298</v>
      </c>
      <c r="AE728" s="264" t="s">
        <v>115</v>
      </c>
    </row>
    <row r="729" spans="1:31" x14ac:dyDescent="0.35">
      <c r="A729" s="44">
        <v>40241</v>
      </c>
      <c r="B729" s="48">
        <v>104108</v>
      </c>
      <c r="C729" s="48">
        <v>689</v>
      </c>
      <c r="D729" s="48">
        <v>0.441</v>
      </c>
      <c r="E729" s="48">
        <v>12.75</v>
      </c>
      <c r="F729" s="48">
        <v>8.1199999999999992</v>
      </c>
      <c r="G729" s="48">
        <v>2.9</v>
      </c>
      <c r="H729" s="34" t="s">
        <v>112</v>
      </c>
      <c r="I729" s="48">
        <v>0</v>
      </c>
      <c r="J729" s="48">
        <v>7.9</v>
      </c>
      <c r="K729" s="36">
        <v>51</v>
      </c>
    </row>
    <row r="730" spans="1:31" x14ac:dyDescent="0.35">
      <c r="A730" s="44">
        <v>40252</v>
      </c>
      <c r="B730" s="48">
        <v>102342</v>
      </c>
      <c r="C730" s="48">
        <v>609</v>
      </c>
      <c r="D730" s="48">
        <v>0.39</v>
      </c>
      <c r="E730" s="48">
        <v>12.07</v>
      </c>
      <c r="F730" s="48">
        <v>8.14</v>
      </c>
      <c r="G730" s="48">
        <v>5.71</v>
      </c>
      <c r="H730" s="34" t="s">
        <v>112</v>
      </c>
      <c r="I730" s="48">
        <v>0.3</v>
      </c>
      <c r="J730" s="48">
        <v>7.6</v>
      </c>
      <c r="K730" s="36">
        <v>145</v>
      </c>
    </row>
    <row r="731" spans="1:31" x14ac:dyDescent="0.35">
      <c r="A731" s="44">
        <v>40262</v>
      </c>
      <c r="B731" s="48">
        <v>100922</v>
      </c>
      <c r="C731" s="48">
        <v>570.29999999999995</v>
      </c>
      <c r="D731" s="48">
        <v>0.36499999999999999</v>
      </c>
      <c r="E731" s="48">
        <v>9.4700000000000006</v>
      </c>
      <c r="F731" s="48">
        <v>7.58</v>
      </c>
      <c r="G731" s="48">
        <v>10.18</v>
      </c>
      <c r="H731" s="34" t="s">
        <v>112</v>
      </c>
      <c r="I731" s="48">
        <v>0.17</v>
      </c>
      <c r="J731" s="48">
        <v>7.1</v>
      </c>
      <c r="K731" s="36">
        <v>63</v>
      </c>
    </row>
    <row r="732" spans="1:31" x14ac:dyDescent="0.35">
      <c r="A732" s="44">
        <v>40268</v>
      </c>
      <c r="B732" s="48">
        <v>102028</v>
      </c>
      <c r="C732" s="48">
        <v>541.4</v>
      </c>
      <c r="D732" s="48">
        <v>0.34649999999999997</v>
      </c>
      <c r="E732" s="48">
        <v>8.9600000000000009</v>
      </c>
      <c r="F732" s="48">
        <v>7.48</v>
      </c>
      <c r="G732" s="48">
        <v>11.41</v>
      </c>
      <c r="H732" s="34" t="s">
        <v>112</v>
      </c>
      <c r="I732" s="48">
        <v>0.02</v>
      </c>
      <c r="J732" s="48">
        <v>7.1</v>
      </c>
      <c r="K732" s="36">
        <v>30</v>
      </c>
      <c r="L732" s="45">
        <f>AVERAGE(K728:K732)</f>
        <v>68.2</v>
      </c>
      <c r="M732" s="46">
        <f>GEOMEAN(K728:K732)</f>
        <v>59.194405773525411</v>
      </c>
      <c r="N732" s="47" t="s">
        <v>116</v>
      </c>
    </row>
    <row r="733" spans="1:31" x14ac:dyDescent="0.35">
      <c r="A733" s="44">
        <v>40273</v>
      </c>
      <c r="B733" s="48">
        <v>105023</v>
      </c>
      <c r="C733" s="48">
        <v>601</v>
      </c>
      <c r="D733" s="48">
        <v>0.3846</v>
      </c>
      <c r="E733" s="48">
        <v>10</v>
      </c>
      <c r="F733" s="48">
        <v>8.15</v>
      </c>
      <c r="G733" s="48">
        <v>14.66</v>
      </c>
      <c r="H733" s="34" t="s">
        <v>112</v>
      </c>
      <c r="I733" s="48">
        <v>0.04</v>
      </c>
      <c r="J733" s="48">
        <v>7.3</v>
      </c>
      <c r="K733" s="36">
        <v>41</v>
      </c>
    </row>
    <row r="734" spans="1:31" x14ac:dyDescent="0.35">
      <c r="A734" s="44">
        <v>40276</v>
      </c>
      <c r="B734" s="48">
        <v>103337</v>
      </c>
      <c r="C734" s="48">
        <v>564.79999999999995</v>
      </c>
      <c r="D734" s="48">
        <v>0.36149999999999999</v>
      </c>
      <c r="E734" s="48">
        <v>9.73</v>
      </c>
      <c r="F734" s="48">
        <v>8.08</v>
      </c>
      <c r="G734" s="48">
        <v>13.73</v>
      </c>
      <c r="H734" s="34" t="s">
        <v>112</v>
      </c>
      <c r="I734" s="48">
        <v>0.36</v>
      </c>
      <c r="J734" s="48">
        <v>7.7</v>
      </c>
      <c r="K734" s="36">
        <v>4884</v>
      </c>
    </row>
    <row r="735" spans="1:31" x14ac:dyDescent="0.35">
      <c r="A735" s="44">
        <v>40282</v>
      </c>
      <c r="B735" s="48">
        <v>103906</v>
      </c>
      <c r="C735" s="48">
        <v>433.1</v>
      </c>
      <c r="D735" s="48">
        <v>0.2772</v>
      </c>
      <c r="E735" s="48">
        <v>9.41</v>
      </c>
      <c r="F735" s="48">
        <v>8.1</v>
      </c>
      <c r="G735" s="48">
        <v>16.440000000000001</v>
      </c>
      <c r="H735" s="34" t="s">
        <v>112</v>
      </c>
      <c r="I735" s="48">
        <v>0.6</v>
      </c>
      <c r="J735" s="48">
        <v>7.7</v>
      </c>
      <c r="K735" s="36">
        <v>134</v>
      </c>
    </row>
    <row r="736" spans="1:31" x14ac:dyDescent="0.35">
      <c r="A736" s="44">
        <v>40283</v>
      </c>
      <c r="B736" s="48">
        <v>105132</v>
      </c>
      <c r="C736" s="48">
        <v>586.9</v>
      </c>
      <c r="D736" s="48">
        <v>0.37559999999999999</v>
      </c>
      <c r="E736" s="48">
        <v>7.1</v>
      </c>
      <c r="F736" s="48">
        <v>7.98</v>
      </c>
      <c r="G736" s="48">
        <v>18.72</v>
      </c>
      <c r="H736" s="34" t="s">
        <v>112</v>
      </c>
      <c r="I736" s="48">
        <v>0.79</v>
      </c>
      <c r="J736" s="48">
        <v>7.6</v>
      </c>
      <c r="K736" s="36">
        <v>74</v>
      </c>
    </row>
    <row r="737" spans="1:31" x14ac:dyDescent="0.35">
      <c r="A737" s="44">
        <v>40294</v>
      </c>
      <c r="B737" s="48">
        <v>104323</v>
      </c>
      <c r="C737" s="48">
        <v>596</v>
      </c>
      <c r="D737" s="48">
        <v>0.38150000000000001</v>
      </c>
      <c r="E737" s="48">
        <v>8.5299999999999994</v>
      </c>
      <c r="F737" s="48">
        <v>7.86</v>
      </c>
      <c r="G737" s="48">
        <v>14.94</v>
      </c>
      <c r="H737" s="34" t="s">
        <v>112</v>
      </c>
      <c r="I737" s="48">
        <v>0.45</v>
      </c>
      <c r="J737" s="48">
        <v>7.2</v>
      </c>
      <c r="K737" s="36">
        <v>1076</v>
      </c>
      <c r="L737" s="45">
        <f>AVERAGE(K733:K737)</f>
        <v>1241.8</v>
      </c>
      <c r="M737" s="46">
        <f>GEOMEAN(K733:K737)</f>
        <v>292.37595965175757</v>
      </c>
      <c r="N737" s="47" t="s">
        <v>117</v>
      </c>
    </row>
    <row r="738" spans="1:31" x14ac:dyDescent="0.35">
      <c r="A738" s="44">
        <v>40310</v>
      </c>
      <c r="B738" s="48">
        <v>103732</v>
      </c>
      <c r="C738" s="48">
        <v>552.20000000000005</v>
      </c>
      <c r="D738" s="48">
        <v>0.35339999999999999</v>
      </c>
      <c r="E738" s="48">
        <v>7.5</v>
      </c>
      <c r="F738" s="48">
        <v>7.89</v>
      </c>
      <c r="G738" s="48">
        <v>16.22</v>
      </c>
      <c r="H738" s="34" t="s">
        <v>112</v>
      </c>
      <c r="I738" s="48">
        <v>0.04</v>
      </c>
      <c r="J738" s="48">
        <v>7.7</v>
      </c>
      <c r="K738" s="36">
        <v>24192</v>
      </c>
    </row>
    <row r="739" spans="1:31" x14ac:dyDescent="0.35">
      <c r="A739" s="44">
        <v>40315</v>
      </c>
      <c r="B739" s="48">
        <v>105236</v>
      </c>
      <c r="C739" s="48">
        <v>600.4</v>
      </c>
      <c r="D739" s="48">
        <v>0.38429999999999997</v>
      </c>
      <c r="E739" s="48">
        <v>8.19</v>
      </c>
      <c r="F739" s="48">
        <v>7.83</v>
      </c>
      <c r="G739" s="48">
        <v>16.82</v>
      </c>
      <c r="H739" s="34" t="s">
        <v>112</v>
      </c>
      <c r="I739" s="48">
        <v>0.09</v>
      </c>
      <c r="J739" s="48">
        <v>7.1</v>
      </c>
      <c r="K739" s="36">
        <v>52</v>
      </c>
    </row>
    <row r="740" spans="1:31" x14ac:dyDescent="0.35">
      <c r="A740" s="44">
        <v>40317</v>
      </c>
      <c r="B740" s="48">
        <v>102232</v>
      </c>
      <c r="C740" s="48">
        <v>589.20000000000005</v>
      </c>
      <c r="D740" s="48">
        <v>0.37709999999999999</v>
      </c>
      <c r="E740" s="48">
        <v>9.09</v>
      </c>
      <c r="F740" s="48">
        <v>7.88</v>
      </c>
      <c r="G740" s="48">
        <v>16.23</v>
      </c>
      <c r="H740" s="34" t="s">
        <v>112</v>
      </c>
      <c r="I740" s="48">
        <v>0.18</v>
      </c>
      <c r="J740" s="48">
        <v>6.9</v>
      </c>
      <c r="K740" s="36">
        <v>313</v>
      </c>
    </row>
    <row r="741" spans="1:31" x14ac:dyDescent="0.35">
      <c r="A741" s="44">
        <v>40324</v>
      </c>
      <c r="B741" s="48">
        <v>102511</v>
      </c>
      <c r="C741" s="48">
        <v>612.5</v>
      </c>
      <c r="D741" s="48">
        <v>0.39200000000000002</v>
      </c>
      <c r="E741" s="48">
        <v>9.48</v>
      </c>
      <c r="F741" s="48">
        <v>7.78</v>
      </c>
      <c r="G741" s="48">
        <v>23.35</v>
      </c>
      <c r="H741" s="34" t="s">
        <v>112</v>
      </c>
      <c r="I741" s="48">
        <v>0</v>
      </c>
      <c r="J741" s="48">
        <v>7.6</v>
      </c>
      <c r="K741" s="36">
        <v>253</v>
      </c>
    </row>
    <row r="742" spans="1:31" x14ac:dyDescent="0.35">
      <c r="A742" s="44">
        <v>40325</v>
      </c>
      <c r="B742" s="48">
        <v>102808</v>
      </c>
      <c r="C742" s="48">
        <v>603</v>
      </c>
      <c r="D742" s="48">
        <v>0.38600000000000001</v>
      </c>
      <c r="E742" s="48">
        <v>7.46</v>
      </c>
      <c r="F742" s="48">
        <v>7.98</v>
      </c>
      <c r="G742" s="48">
        <v>23.93</v>
      </c>
      <c r="H742" s="34" t="s">
        <v>112</v>
      </c>
      <c r="I742" s="48">
        <v>0.5</v>
      </c>
      <c r="J742" s="48">
        <v>7.8</v>
      </c>
      <c r="K742" s="36">
        <v>74</v>
      </c>
      <c r="L742" s="45">
        <f>AVERAGE(K738:K742)</f>
        <v>4976.8</v>
      </c>
      <c r="M742" s="46">
        <f>GEOMEAN(K738:K742)</f>
        <v>374.55391354830016</v>
      </c>
      <c r="N742" s="47" t="s">
        <v>118</v>
      </c>
    </row>
    <row r="743" spans="1:31" x14ac:dyDescent="0.35">
      <c r="A743" s="44">
        <v>40337</v>
      </c>
      <c r="B743" s="29">
        <v>102021</v>
      </c>
      <c r="C743" s="29">
        <v>604</v>
      </c>
      <c r="D743" s="29">
        <v>0.38650000000000001</v>
      </c>
      <c r="E743" s="29">
        <v>8.24</v>
      </c>
      <c r="F743" s="29">
        <v>7.99</v>
      </c>
      <c r="G743" s="29">
        <v>22.79</v>
      </c>
      <c r="H743" s="34" t="s">
        <v>112</v>
      </c>
      <c r="I743" s="29">
        <v>0.21</v>
      </c>
      <c r="J743" s="29">
        <v>7.1</v>
      </c>
      <c r="K743" s="36">
        <v>733</v>
      </c>
    </row>
    <row r="744" spans="1:31" x14ac:dyDescent="0.35">
      <c r="A744" s="44">
        <v>40339</v>
      </c>
      <c r="B744" s="48">
        <v>102336</v>
      </c>
      <c r="C744" s="48">
        <v>534.9</v>
      </c>
      <c r="D744" s="48">
        <v>0.34239999999999998</v>
      </c>
      <c r="E744" s="48">
        <v>7.73</v>
      </c>
      <c r="F744" s="48">
        <v>7.89</v>
      </c>
      <c r="G744" s="48">
        <v>22.61</v>
      </c>
      <c r="H744" s="34" t="s">
        <v>112</v>
      </c>
      <c r="I744" s="48">
        <v>0.05</v>
      </c>
      <c r="J744" s="48">
        <v>7.4</v>
      </c>
      <c r="K744" s="36">
        <v>2282</v>
      </c>
    </row>
    <row r="745" spans="1:31" x14ac:dyDescent="0.35">
      <c r="A745" s="44">
        <v>40343</v>
      </c>
      <c r="B745" s="48">
        <v>103916</v>
      </c>
      <c r="C745" s="48">
        <v>513.9</v>
      </c>
      <c r="D745" s="48">
        <v>0.32890000000000003</v>
      </c>
      <c r="E745" s="48">
        <v>7.49</v>
      </c>
      <c r="F745" s="48">
        <v>8.0299999999999994</v>
      </c>
      <c r="G745" s="48">
        <v>24.68</v>
      </c>
      <c r="H745" s="34" t="s">
        <v>112</v>
      </c>
      <c r="I745" s="48">
        <v>0.02</v>
      </c>
      <c r="J745" s="48">
        <v>7.6</v>
      </c>
      <c r="K745" s="36">
        <v>3654</v>
      </c>
    </row>
    <row r="746" spans="1:31" x14ac:dyDescent="0.35">
      <c r="A746" s="44">
        <v>40353</v>
      </c>
      <c r="B746" s="48">
        <v>101832</v>
      </c>
      <c r="C746" s="48">
        <v>432.8</v>
      </c>
      <c r="D746" s="48">
        <v>0.27700000000000002</v>
      </c>
      <c r="E746" s="48">
        <v>5.08</v>
      </c>
      <c r="F746" s="48">
        <v>7.99</v>
      </c>
      <c r="G746" s="48">
        <v>25.06</v>
      </c>
      <c r="H746" s="34" t="s">
        <v>112</v>
      </c>
      <c r="I746" s="48">
        <v>0.3</v>
      </c>
      <c r="J746" s="48">
        <v>7.6</v>
      </c>
      <c r="K746" s="36">
        <v>860</v>
      </c>
    </row>
    <row r="747" spans="1:31" x14ac:dyDescent="0.35">
      <c r="A747" s="44">
        <v>40359</v>
      </c>
      <c r="B747" s="29"/>
      <c r="C747" s="39" t="s">
        <v>119</v>
      </c>
      <c r="D747" s="39" t="s">
        <v>119</v>
      </c>
      <c r="E747" s="39" t="s">
        <v>119</v>
      </c>
      <c r="F747" s="39" t="s">
        <v>119</v>
      </c>
      <c r="G747" s="39" t="s">
        <v>119</v>
      </c>
      <c r="H747" s="34" t="s">
        <v>112</v>
      </c>
      <c r="I747" s="39" t="s">
        <v>119</v>
      </c>
      <c r="J747" s="39" t="s">
        <v>119</v>
      </c>
      <c r="K747" s="36">
        <v>246</v>
      </c>
      <c r="L747" s="45">
        <f>AVERAGE(K743:K747)</f>
        <v>1555</v>
      </c>
      <c r="M747" s="46">
        <f>GEOMEAN(K743:K747)</f>
        <v>1052.7478016952987</v>
      </c>
      <c r="N747" s="47" t="s">
        <v>120</v>
      </c>
    </row>
    <row r="748" spans="1:31" x14ac:dyDescent="0.35">
      <c r="A748" s="44">
        <v>40360</v>
      </c>
      <c r="B748" s="48">
        <v>100521</v>
      </c>
      <c r="C748" s="48">
        <v>407.6</v>
      </c>
      <c r="D748" s="48">
        <v>0.26090000000000002</v>
      </c>
      <c r="E748" s="48">
        <v>7.82</v>
      </c>
      <c r="F748" s="48">
        <v>8.18</v>
      </c>
      <c r="G748" s="48">
        <v>23.97</v>
      </c>
      <c r="H748" s="34" t="s">
        <v>112</v>
      </c>
      <c r="I748" s="48">
        <v>0.48</v>
      </c>
      <c r="J748" s="48">
        <v>6.6</v>
      </c>
      <c r="K748" s="36">
        <v>199</v>
      </c>
    </row>
    <row r="749" spans="1:31" x14ac:dyDescent="0.35">
      <c r="A749" s="44">
        <v>40367</v>
      </c>
      <c r="B749" s="48">
        <v>100713</v>
      </c>
      <c r="C749" s="48">
        <v>499.7</v>
      </c>
      <c r="D749" s="48">
        <v>0.31979999999999997</v>
      </c>
      <c r="E749" s="48">
        <v>6.19</v>
      </c>
      <c r="F749" s="48">
        <v>7.97</v>
      </c>
      <c r="G749" s="48">
        <v>25.7</v>
      </c>
      <c r="H749" s="34" t="s">
        <v>112</v>
      </c>
      <c r="I749" s="48">
        <v>0.8</v>
      </c>
      <c r="J749" s="49">
        <v>7.8</v>
      </c>
      <c r="K749" s="36">
        <v>313</v>
      </c>
    </row>
    <row r="750" spans="1:31" x14ac:dyDescent="0.35">
      <c r="A750" s="44">
        <v>40371</v>
      </c>
      <c r="B750" s="48">
        <v>105153</v>
      </c>
      <c r="C750" s="48">
        <v>426.7</v>
      </c>
      <c r="D750" s="48">
        <v>0.27310000000000001</v>
      </c>
      <c r="E750" s="48">
        <v>6.09</v>
      </c>
      <c r="F750" s="48">
        <v>8.07</v>
      </c>
      <c r="G750" s="48">
        <v>25.49</v>
      </c>
      <c r="H750" s="34" t="s">
        <v>112</v>
      </c>
      <c r="I750" s="48">
        <v>0.23</v>
      </c>
      <c r="J750" s="48">
        <v>8</v>
      </c>
      <c r="K750" s="36">
        <v>5794</v>
      </c>
    </row>
    <row r="751" spans="1:31" x14ac:dyDescent="0.35">
      <c r="A751" s="44">
        <v>40385</v>
      </c>
      <c r="B751" s="48">
        <v>103018</v>
      </c>
      <c r="C751" s="48">
        <v>508</v>
      </c>
      <c r="D751" s="48">
        <v>0.32500000000000001</v>
      </c>
      <c r="E751" s="48">
        <v>7.41</v>
      </c>
      <c r="F751" s="48">
        <v>8.0399999999999991</v>
      </c>
      <c r="G751" s="48">
        <v>25.33</v>
      </c>
      <c r="H751" s="34" t="s">
        <v>112</v>
      </c>
      <c r="I751" s="48">
        <v>0.1</v>
      </c>
      <c r="J751" s="49">
        <v>7.5</v>
      </c>
      <c r="K751" s="36">
        <v>1782</v>
      </c>
    </row>
    <row r="752" spans="1:31" x14ac:dyDescent="0.35">
      <c r="A752" s="44">
        <v>40387</v>
      </c>
      <c r="B752" s="48">
        <v>104330</v>
      </c>
      <c r="C752" s="48">
        <v>552</v>
      </c>
      <c r="D752" s="48">
        <v>0.35399999999999998</v>
      </c>
      <c r="E752" s="48">
        <v>8.77</v>
      </c>
      <c r="F752" s="48">
        <v>7.79</v>
      </c>
      <c r="G752" s="48">
        <v>25.98</v>
      </c>
      <c r="H752" s="34" t="s">
        <v>112</v>
      </c>
      <c r="I752" s="48">
        <v>0</v>
      </c>
      <c r="J752" s="48">
        <v>7.8</v>
      </c>
      <c r="K752" s="36">
        <v>379</v>
      </c>
      <c r="L752" s="45">
        <f>AVERAGE(K748:K752)</f>
        <v>1693.4</v>
      </c>
      <c r="M752" s="46">
        <f>GEOMEAN(K748:K752)</f>
        <v>754.02294708261149</v>
      </c>
      <c r="N752" s="47" t="s">
        <v>121</v>
      </c>
      <c r="O752" s="264">
        <v>2.2999999999999998</v>
      </c>
      <c r="P752" s="264">
        <v>56.1</v>
      </c>
      <c r="Q752" s="264" t="s">
        <v>115</v>
      </c>
      <c r="R752" s="264" t="s">
        <v>115</v>
      </c>
      <c r="S752" s="264" t="s">
        <v>115</v>
      </c>
      <c r="T752" s="264" t="s">
        <v>115</v>
      </c>
      <c r="U752" s="264" t="s">
        <v>115</v>
      </c>
      <c r="V752" s="264">
        <v>1</v>
      </c>
      <c r="W752" s="264" t="s">
        <v>115</v>
      </c>
      <c r="X752" s="264">
        <v>42.4</v>
      </c>
      <c r="Y752" s="264" t="s">
        <v>115</v>
      </c>
      <c r="Z752" s="264">
        <v>0.3</v>
      </c>
      <c r="AA752" s="264" t="s">
        <v>115</v>
      </c>
      <c r="AB752" s="264">
        <v>31.2</v>
      </c>
      <c r="AC752" s="264">
        <v>0.23</v>
      </c>
      <c r="AD752" s="264">
        <v>240</v>
      </c>
      <c r="AE752" s="264" t="s">
        <v>115</v>
      </c>
    </row>
    <row r="753" spans="1:31" x14ac:dyDescent="0.35">
      <c r="A753" s="44">
        <v>40392</v>
      </c>
      <c r="B753" s="48">
        <v>102051</v>
      </c>
      <c r="C753" s="48">
        <v>499.4</v>
      </c>
      <c r="D753" s="48">
        <v>0.3196</v>
      </c>
      <c r="E753" s="48">
        <v>8.9600000000000009</v>
      </c>
      <c r="F753" s="48">
        <v>7.91</v>
      </c>
      <c r="G753" s="48">
        <v>24.65</v>
      </c>
      <c r="H753" s="34" t="s">
        <v>112</v>
      </c>
      <c r="I753" s="48">
        <v>0.04</v>
      </c>
      <c r="J753" s="48">
        <v>7.4</v>
      </c>
      <c r="K753" s="36">
        <v>488</v>
      </c>
    </row>
    <row r="754" spans="1:31" x14ac:dyDescent="0.35">
      <c r="A754" s="44">
        <v>40395</v>
      </c>
      <c r="B754" s="48">
        <v>94418</v>
      </c>
      <c r="C754" s="48">
        <v>534</v>
      </c>
      <c r="D754" s="48">
        <v>0.34200000000000003</v>
      </c>
      <c r="E754" s="48">
        <v>8.1300000000000008</v>
      </c>
      <c r="F754" s="48">
        <v>7.64</v>
      </c>
      <c r="G754" s="48">
        <v>26.35</v>
      </c>
      <c r="H754" s="34" t="s">
        <v>112</v>
      </c>
      <c r="I754" s="48">
        <v>0.2</v>
      </c>
      <c r="J754" s="48">
        <v>7.7</v>
      </c>
      <c r="K754" s="36">
        <v>17329</v>
      </c>
    </row>
    <row r="755" spans="1:31" x14ac:dyDescent="0.35">
      <c r="A755" s="44">
        <v>40407</v>
      </c>
      <c r="B755" s="48">
        <v>100031</v>
      </c>
      <c r="C755" s="48">
        <v>558.20000000000005</v>
      </c>
      <c r="D755" s="48">
        <v>0.35730000000000001</v>
      </c>
      <c r="E755" s="48">
        <v>7.01</v>
      </c>
      <c r="F755" s="48">
        <v>7.74</v>
      </c>
      <c r="G755" s="48">
        <v>23.37</v>
      </c>
      <c r="H755" s="34" t="s">
        <v>112</v>
      </c>
      <c r="I755" s="48">
        <v>0.49</v>
      </c>
      <c r="J755" s="48">
        <v>7.3</v>
      </c>
      <c r="K755" s="36">
        <v>364</v>
      </c>
    </row>
    <row r="756" spans="1:31" x14ac:dyDescent="0.35">
      <c r="A756" s="44">
        <v>40409</v>
      </c>
      <c r="B756" s="48">
        <v>103914</v>
      </c>
      <c r="C756" s="48">
        <v>590.4</v>
      </c>
      <c r="D756" s="48">
        <v>0.37780000000000002</v>
      </c>
      <c r="E756" s="48">
        <v>7.39</v>
      </c>
      <c r="F756" s="48">
        <v>7.59</v>
      </c>
      <c r="G756" s="48">
        <v>24.25</v>
      </c>
      <c r="H756" s="34" t="s">
        <v>112</v>
      </c>
      <c r="I756" s="48">
        <v>0.09</v>
      </c>
      <c r="J756" s="48">
        <v>7.6</v>
      </c>
      <c r="K756" s="36">
        <v>581</v>
      </c>
    </row>
    <row r="757" spans="1:31" x14ac:dyDescent="0.35">
      <c r="A757" s="44">
        <v>40415</v>
      </c>
      <c r="B757" s="48">
        <v>102544</v>
      </c>
      <c r="C757" s="48">
        <v>701</v>
      </c>
      <c r="D757" s="48">
        <v>0.44800000000000001</v>
      </c>
      <c r="E757" s="48">
        <v>7.01</v>
      </c>
      <c r="F757" s="48">
        <v>7.57</v>
      </c>
      <c r="G757" s="48">
        <v>21.35</v>
      </c>
      <c r="H757" s="34" t="s">
        <v>112</v>
      </c>
      <c r="I757" s="48">
        <v>0.3</v>
      </c>
      <c r="J757" s="48">
        <v>7.8</v>
      </c>
      <c r="K757" s="36">
        <v>332</v>
      </c>
      <c r="L757" s="45">
        <f>AVERAGE(K753:K757)</f>
        <v>3818.8</v>
      </c>
      <c r="M757" s="46">
        <f>GEOMEAN(K753:K757)</f>
        <v>900.99376309358991</v>
      </c>
      <c r="N757" s="47" t="s">
        <v>122</v>
      </c>
    </row>
    <row r="758" spans="1:31" x14ac:dyDescent="0.35">
      <c r="A758" s="44">
        <v>40435</v>
      </c>
      <c r="B758" s="48">
        <v>103057</v>
      </c>
      <c r="C758" s="48">
        <v>682.8</v>
      </c>
      <c r="D758" s="48">
        <v>0.437</v>
      </c>
      <c r="E758" s="48">
        <v>5.67</v>
      </c>
      <c r="F758" s="48">
        <v>7.41</v>
      </c>
      <c r="G758" s="48">
        <v>19.510000000000002</v>
      </c>
      <c r="H758" s="34" t="s">
        <v>112</v>
      </c>
      <c r="I758" s="48">
        <v>0.17</v>
      </c>
      <c r="J758" s="48">
        <v>7.7</v>
      </c>
      <c r="K758" s="36">
        <v>2142</v>
      </c>
    </row>
    <row r="759" spans="1:31" x14ac:dyDescent="0.35">
      <c r="A759" s="44">
        <v>40437</v>
      </c>
      <c r="B759" s="48">
        <v>100654</v>
      </c>
      <c r="C759" s="48">
        <v>625</v>
      </c>
      <c r="D759" s="48">
        <v>0.4</v>
      </c>
      <c r="E759" s="48">
        <v>5.71</v>
      </c>
      <c r="F759" s="48">
        <v>7.47</v>
      </c>
      <c r="G759" s="48">
        <v>21.29</v>
      </c>
      <c r="H759" s="34" t="s">
        <v>112</v>
      </c>
      <c r="I759" s="48">
        <v>0.3</v>
      </c>
      <c r="J759" s="48">
        <v>7.7</v>
      </c>
      <c r="K759" s="36">
        <v>839</v>
      </c>
    </row>
    <row r="760" spans="1:31" x14ac:dyDescent="0.35">
      <c r="A760" s="44">
        <v>40441</v>
      </c>
      <c r="B760" s="48">
        <v>105156</v>
      </c>
      <c r="C760" s="48">
        <v>616.5</v>
      </c>
      <c r="D760" s="48">
        <v>0.39450000000000002</v>
      </c>
      <c r="E760" s="48">
        <v>4.95</v>
      </c>
      <c r="F760" s="48">
        <v>7.63</v>
      </c>
      <c r="G760" s="48">
        <v>20.399999999999999</v>
      </c>
      <c r="H760" s="34" t="s">
        <v>112</v>
      </c>
      <c r="I760" s="48">
        <v>0.7</v>
      </c>
      <c r="J760" s="48">
        <v>8</v>
      </c>
      <c r="K760" s="36">
        <v>2909</v>
      </c>
    </row>
    <row r="761" spans="1:31" x14ac:dyDescent="0.35">
      <c r="A761" s="44">
        <v>40443</v>
      </c>
      <c r="B761" s="48">
        <v>102712</v>
      </c>
      <c r="C761" s="48">
        <v>658.1</v>
      </c>
      <c r="D761" s="48">
        <v>0.42120000000000002</v>
      </c>
      <c r="E761" s="48">
        <v>5.01</v>
      </c>
      <c r="F761" s="48">
        <v>7.73</v>
      </c>
      <c r="G761" s="48">
        <v>21.36</v>
      </c>
      <c r="H761" s="34" t="s">
        <v>112</v>
      </c>
      <c r="I761" s="48">
        <v>0.57999999999999996</v>
      </c>
      <c r="J761" s="48">
        <v>7.6</v>
      </c>
      <c r="K761" s="36">
        <v>336</v>
      </c>
    </row>
    <row r="762" spans="1:31" x14ac:dyDescent="0.35">
      <c r="A762" s="44">
        <v>40444</v>
      </c>
      <c r="B762" s="48">
        <v>103011</v>
      </c>
      <c r="C762" s="48">
        <v>625</v>
      </c>
      <c r="D762" s="48">
        <v>0.4</v>
      </c>
      <c r="E762" s="48">
        <v>5.17</v>
      </c>
      <c r="F762" s="48">
        <v>7.4</v>
      </c>
      <c r="G762" s="48">
        <v>20.84</v>
      </c>
      <c r="H762" s="34" t="s">
        <v>112</v>
      </c>
      <c r="I762" s="48">
        <v>0</v>
      </c>
      <c r="J762" s="48">
        <v>7.5</v>
      </c>
      <c r="K762" s="36">
        <v>10462</v>
      </c>
      <c r="L762" s="45">
        <f>AVERAGE(K758:K762)</f>
        <v>3337.6</v>
      </c>
      <c r="M762" s="46">
        <f>GEOMEAN(K758:K762)</f>
        <v>1790.0115296741019</v>
      </c>
      <c r="N762" s="47" t="s">
        <v>123</v>
      </c>
    </row>
    <row r="763" spans="1:31" x14ac:dyDescent="0.35">
      <c r="A763" s="44">
        <v>40451</v>
      </c>
      <c r="B763" s="48">
        <v>101004</v>
      </c>
      <c r="C763" s="48">
        <v>652</v>
      </c>
      <c r="D763" s="48">
        <v>0.41699999999999998</v>
      </c>
      <c r="E763" s="48">
        <v>7.24</v>
      </c>
      <c r="F763" s="48">
        <v>7.53</v>
      </c>
      <c r="G763" s="48">
        <v>15.9</v>
      </c>
      <c r="H763" s="34" t="s">
        <v>112</v>
      </c>
      <c r="I763" s="48">
        <v>0.1</v>
      </c>
      <c r="J763" s="48">
        <v>7.7</v>
      </c>
      <c r="K763" s="36">
        <v>206</v>
      </c>
    </row>
    <row r="764" spans="1:31" x14ac:dyDescent="0.35">
      <c r="A764" s="44">
        <v>40456</v>
      </c>
      <c r="B764" s="48">
        <v>110559</v>
      </c>
      <c r="C764" s="48">
        <v>637</v>
      </c>
      <c r="D764" s="48">
        <v>0.40799999999999997</v>
      </c>
      <c r="E764" s="48">
        <v>7</v>
      </c>
      <c r="F764" s="48">
        <v>7.52</v>
      </c>
      <c r="G764" s="48">
        <v>12.68</v>
      </c>
      <c r="H764" s="34" t="s">
        <v>112</v>
      </c>
      <c r="I764" s="48">
        <v>0.5</v>
      </c>
      <c r="J764" s="48">
        <v>7.6</v>
      </c>
      <c r="K764" s="36">
        <v>3255</v>
      </c>
      <c r="O764" s="264">
        <v>2.2000000000000002</v>
      </c>
      <c r="P764" s="264">
        <v>83</v>
      </c>
      <c r="Q764" s="264" t="s">
        <v>115</v>
      </c>
      <c r="R764" s="264" t="s">
        <v>115</v>
      </c>
      <c r="S764" s="264" t="s">
        <v>115</v>
      </c>
      <c r="T764" s="264" t="s">
        <v>115</v>
      </c>
      <c r="U764" s="264" t="s">
        <v>115</v>
      </c>
      <c r="V764" s="264" t="s">
        <v>115</v>
      </c>
      <c r="W764" s="264" t="s">
        <v>115</v>
      </c>
      <c r="X764" s="264">
        <v>58.1</v>
      </c>
      <c r="Y764" s="264" t="s">
        <v>115</v>
      </c>
      <c r="Z764" s="264">
        <v>0.34</v>
      </c>
      <c r="AA764" s="264" t="s">
        <v>115</v>
      </c>
      <c r="AB764" s="264">
        <v>44.5</v>
      </c>
      <c r="AC764" s="264">
        <v>1.9</v>
      </c>
      <c r="AD764" s="264">
        <v>271</v>
      </c>
      <c r="AE764" s="264" t="s">
        <v>115</v>
      </c>
    </row>
    <row r="765" spans="1:31" x14ac:dyDescent="0.35">
      <c r="A765" s="44">
        <v>40462</v>
      </c>
      <c r="B765" s="48">
        <v>103521</v>
      </c>
      <c r="C765" s="48">
        <v>722.2</v>
      </c>
      <c r="D765" s="48">
        <v>0.4622</v>
      </c>
      <c r="E765" s="48">
        <v>6.68</v>
      </c>
      <c r="F765" s="48">
        <v>7.42</v>
      </c>
      <c r="G765" s="48">
        <v>16.27</v>
      </c>
      <c r="H765" s="34" t="s">
        <v>112</v>
      </c>
      <c r="I765" s="48">
        <v>0.18</v>
      </c>
      <c r="J765" s="48">
        <v>7.4</v>
      </c>
      <c r="K765" s="36">
        <v>218</v>
      </c>
    </row>
    <row r="766" spans="1:31" x14ac:dyDescent="0.35">
      <c r="A766" s="44">
        <v>40471</v>
      </c>
      <c r="B766" s="48">
        <v>102857</v>
      </c>
      <c r="C766" s="48">
        <v>700.2</v>
      </c>
      <c r="D766" s="48">
        <v>0.4481</v>
      </c>
      <c r="E766" s="48">
        <v>6.51</v>
      </c>
      <c r="F766" s="48">
        <v>7.26</v>
      </c>
      <c r="G766" s="48">
        <v>11.97</v>
      </c>
      <c r="H766" s="34" t="s">
        <v>112</v>
      </c>
      <c r="I766" s="48">
        <v>0.16</v>
      </c>
      <c r="J766" s="48">
        <v>7.7</v>
      </c>
      <c r="K766" s="36">
        <v>657</v>
      </c>
      <c r="L766" s="45">
        <f>AVERAGE(K762:K766)</f>
        <v>2959.6</v>
      </c>
      <c r="M766" s="46">
        <f>GEOMEAN(K762:K766)</f>
        <v>1000.946714596792</v>
      </c>
      <c r="N766" s="47" t="s">
        <v>124</v>
      </c>
    </row>
    <row r="767" spans="1:31" x14ac:dyDescent="0.35">
      <c r="A767" s="44">
        <v>40483</v>
      </c>
      <c r="B767" s="48">
        <v>102033</v>
      </c>
      <c r="C767" s="48">
        <v>686</v>
      </c>
      <c r="D767" s="48">
        <v>0.439</v>
      </c>
      <c r="E767" s="48">
        <v>9.5399999999999991</v>
      </c>
      <c r="F767" s="48">
        <v>7.68</v>
      </c>
      <c r="G767" s="48">
        <v>8.9499999999999993</v>
      </c>
      <c r="H767" s="34" t="s">
        <v>112</v>
      </c>
      <c r="I767" s="48">
        <v>0.6</v>
      </c>
      <c r="J767" s="48">
        <v>7.1</v>
      </c>
      <c r="K767" s="36">
        <v>990</v>
      </c>
    </row>
    <row r="768" spans="1:31" x14ac:dyDescent="0.35">
      <c r="A768" s="44">
        <v>40486</v>
      </c>
      <c r="B768" s="48">
        <v>103341</v>
      </c>
      <c r="C768" s="48">
        <v>706.1</v>
      </c>
      <c r="D768" s="48">
        <v>0.45190000000000002</v>
      </c>
      <c r="E768" s="48">
        <v>6.73</v>
      </c>
      <c r="F768" s="48">
        <v>7.4</v>
      </c>
      <c r="G768" s="48">
        <v>9.32</v>
      </c>
      <c r="H768" s="34" t="s">
        <v>112</v>
      </c>
      <c r="I768" s="48">
        <v>0.12</v>
      </c>
      <c r="J768" s="48">
        <v>7.3</v>
      </c>
      <c r="K768" s="36">
        <v>422</v>
      </c>
    </row>
    <row r="769" spans="1:14" x14ac:dyDescent="0.35">
      <c r="A769" s="44">
        <v>40491</v>
      </c>
      <c r="B769" s="48">
        <v>103843</v>
      </c>
      <c r="C769" s="48">
        <v>675.9</v>
      </c>
      <c r="D769" s="48">
        <v>0.43259999999999998</v>
      </c>
      <c r="E769" s="48">
        <v>10.29</v>
      </c>
      <c r="F769" s="48">
        <v>7.56</v>
      </c>
      <c r="G769" s="48">
        <v>8.64</v>
      </c>
      <c r="H769" s="34" t="s">
        <v>112</v>
      </c>
      <c r="I769" s="48">
        <v>0.06</v>
      </c>
      <c r="J769" s="48">
        <v>7.7</v>
      </c>
      <c r="K769" s="36">
        <v>201</v>
      </c>
    </row>
    <row r="770" spans="1:14" x14ac:dyDescent="0.35">
      <c r="A770" s="44">
        <v>40497</v>
      </c>
      <c r="B770" s="48">
        <v>103458</v>
      </c>
      <c r="C770" s="48">
        <v>689.8</v>
      </c>
      <c r="D770" s="48">
        <v>0.4415</v>
      </c>
      <c r="E770" s="39" t="s">
        <v>119</v>
      </c>
      <c r="F770" s="48">
        <v>7.49</v>
      </c>
      <c r="G770" s="48">
        <v>8.66</v>
      </c>
      <c r="H770" s="34" t="s">
        <v>112</v>
      </c>
      <c r="I770" s="48">
        <v>0.11</v>
      </c>
      <c r="J770" s="48">
        <v>7.8</v>
      </c>
      <c r="K770" s="36">
        <v>97</v>
      </c>
    </row>
    <row r="771" spans="1:14" x14ac:dyDescent="0.35">
      <c r="A771" s="44">
        <v>40499</v>
      </c>
      <c r="B771" s="48">
        <v>102626</v>
      </c>
      <c r="C771" s="48">
        <v>608</v>
      </c>
      <c r="D771" s="48">
        <v>0.38900000000000001</v>
      </c>
      <c r="E771" s="48">
        <v>10.45</v>
      </c>
      <c r="F771" s="48">
        <v>7.64</v>
      </c>
      <c r="G771" s="48">
        <v>7.09</v>
      </c>
      <c r="H771" s="34" t="s">
        <v>112</v>
      </c>
      <c r="I771" s="48">
        <v>0.1</v>
      </c>
      <c r="J771" s="48">
        <v>7.8</v>
      </c>
      <c r="K771" s="36">
        <v>4884</v>
      </c>
      <c r="L771" s="45">
        <f>AVERAGE(K767:K771)</f>
        <v>1318.8</v>
      </c>
      <c r="M771" s="46">
        <f>GEOMEAN(K767:K771)</f>
        <v>524.73280794502864</v>
      </c>
      <c r="N771" s="47" t="s">
        <v>125</v>
      </c>
    </row>
    <row r="772" spans="1:14" x14ac:dyDescent="0.35">
      <c r="A772" s="44">
        <v>40512</v>
      </c>
      <c r="B772" s="48">
        <v>100839</v>
      </c>
      <c r="C772" s="48">
        <v>506</v>
      </c>
      <c r="D772" s="48">
        <v>0.32400000000000001</v>
      </c>
      <c r="E772" s="48">
        <v>10.63</v>
      </c>
      <c r="F772" s="48">
        <v>7.84</v>
      </c>
      <c r="G772" s="48">
        <v>8.14</v>
      </c>
      <c r="H772" s="34" t="s">
        <v>112</v>
      </c>
      <c r="I772" s="48">
        <v>0.4</v>
      </c>
      <c r="J772" s="48">
        <v>7.6</v>
      </c>
      <c r="K772" s="36">
        <v>2489</v>
      </c>
    </row>
    <row r="773" spans="1:14" x14ac:dyDescent="0.35">
      <c r="A773" s="44">
        <v>40518</v>
      </c>
      <c r="B773" s="48">
        <v>103315</v>
      </c>
      <c r="C773" s="48">
        <v>607.5</v>
      </c>
      <c r="D773" s="48">
        <v>0.38879999999999998</v>
      </c>
      <c r="E773" s="48">
        <v>14.12</v>
      </c>
      <c r="F773" s="48">
        <v>7.73</v>
      </c>
      <c r="G773" s="48">
        <v>1.58</v>
      </c>
      <c r="H773" s="34" t="s">
        <v>112</v>
      </c>
      <c r="I773" s="48">
        <v>0.33</v>
      </c>
      <c r="J773" s="48">
        <v>7.8</v>
      </c>
      <c r="K773" s="36">
        <v>142</v>
      </c>
    </row>
    <row r="774" spans="1:14" x14ac:dyDescent="0.35">
      <c r="A774" s="44">
        <v>40521</v>
      </c>
      <c r="B774" s="48">
        <v>102657</v>
      </c>
      <c r="C774" s="48">
        <v>635</v>
      </c>
      <c r="D774" s="48">
        <v>0.40639999999999998</v>
      </c>
      <c r="E774" s="48">
        <v>13.08</v>
      </c>
      <c r="F774" s="48">
        <v>7.5</v>
      </c>
      <c r="G774" s="48">
        <v>0.45</v>
      </c>
      <c r="H774" s="34" t="s">
        <v>112</v>
      </c>
      <c r="I774" s="48">
        <v>0.23</v>
      </c>
      <c r="J774" s="48">
        <v>7.4</v>
      </c>
      <c r="K774" s="36">
        <v>146</v>
      </c>
    </row>
    <row r="775" spans="1:14" x14ac:dyDescent="0.35">
      <c r="A775" s="44">
        <v>40525</v>
      </c>
      <c r="B775" s="48">
        <v>111332</v>
      </c>
      <c r="C775" s="48">
        <v>591</v>
      </c>
      <c r="D775" s="48">
        <v>0.378</v>
      </c>
      <c r="E775" s="48">
        <v>13.33</v>
      </c>
      <c r="F775" s="48">
        <v>8.01</v>
      </c>
      <c r="G775" s="48">
        <v>2</v>
      </c>
      <c r="H775" s="34" t="s">
        <v>112</v>
      </c>
      <c r="I775" s="48">
        <v>0.4</v>
      </c>
      <c r="J775" s="48">
        <v>7.8</v>
      </c>
      <c r="K775" s="36">
        <v>282</v>
      </c>
    </row>
    <row r="776" spans="1:14" x14ac:dyDescent="0.35">
      <c r="A776" s="44">
        <v>40528</v>
      </c>
      <c r="B776" s="29"/>
      <c r="G776" s="29" t="s">
        <v>126</v>
      </c>
      <c r="L776" s="45">
        <f>AVERAGE(K772:K776)</f>
        <v>764.75</v>
      </c>
      <c r="M776" s="46">
        <f>GEOMEAN(K772:K776)</f>
        <v>347.31920740325131</v>
      </c>
      <c r="N776" s="47" t="s">
        <v>127</v>
      </c>
    </row>
    <row r="777" spans="1:14" x14ac:dyDescent="0.35">
      <c r="A777" s="44">
        <v>40548</v>
      </c>
      <c r="B777" s="48">
        <v>102122</v>
      </c>
      <c r="C777" s="48">
        <v>628</v>
      </c>
      <c r="D777" s="48">
        <v>0.40189999999999998</v>
      </c>
      <c r="E777" s="48">
        <v>12.38</v>
      </c>
      <c r="F777" s="48">
        <v>8.02</v>
      </c>
      <c r="G777" s="48">
        <v>2.11</v>
      </c>
      <c r="H777" s="34" t="s">
        <v>112</v>
      </c>
      <c r="I777" s="48">
        <v>0.35</v>
      </c>
      <c r="J777" s="48">
        <v>7.7</v>
      </c>
      <c r="K777" s="36">
        <v>161</v>
      </c>
    </row>
    <row r="778" spans="1:14" x14ac:dyDescent="0.35">
      <c r="A778" s="44">
        <v>40553</v>
      </c>
      <c r="B778" s="48">
        <v>101037</v>
      </c>
      <c r="C778" s="48">
        <v>679</v>
      </c>
      <c r="D778" s="48">
        <v>0.434</v>
      </c>
      <c r="E778" s="48">
        <v>15.07</v>
      </c>
      <c r="F778" s="48">
        <v>7.44</v>
      </c>
      <c r="G778" s="48">
        <v>0.67</v>
      </c>
      <c r="H778" s="34" t="s">
        <v>112</v>
      </c>
      <c r="I778" s="48">
        <v>0.3</v>
      </c>
      <c r="J778" s="48">
        <v>7.9</v>
      </c>
      <c r="K778" s="36">
        <v>52</v>
      </c>
    </row>
    <row r="779" spans="1:14" x14ac:dyDescent="0.35">
      <c r="A779" s="44">
        <v>40556</v>
      </c>
      <c r="B779" s="48">
        <v>94641</v>
      </c>
      <c r="C779" s="48">
        <v>719.1</v>
      </c>
      <c r="D779" s="48">
        <v>0.4602</v>
      </c>
      <c r="E779" s="48">
        <v>14.65</v>
      </c>
      <c r="F779" s="48">
        <v>7.8</v>
      </c>
      <c r="G779" s="48">
        <v>0.21</v>
      </c>
      <c r="H779" s="34" t="s">
        <v>112</v>
      </c>
      <c r="I779" s="48">
        <v>0.48</v>
      </c>
      <c r="J779" s="48">
        <v>7.6</v>
      </c>
      <c r="K779" s="36">
        <v>41</v>
      </c>
    </row>
    <row r="780" spans="1:14" x14ac:dyDescent="0.35">
      <c r="A780" s="44">
        <v>40562</v>
      </c>
      <c r="B780" s="48">
        <v>102856</v>
      </c>
      <c r="C780" s="48">
        <v>846</v>
      </c>
      <c r="D780" s="48">
        <v>0.54100000000000004</v>
      </c>
      <c r="E780" s="48">
        <v>12.26</v>
      </c>
      <c r="F780" s="48">
        <v>7.84</v>
      </c>
      <c r="G780" s="48">
        <v>2.68</v>
      </c>
      <c r="H780" s="34" t="s">
        <v>112</v>
      </c>
      <c r="I780" s="48">
        <v>0.2</v>
      </c>
      <c r="J780" s="48">
        <v>7.7</v>
      </c>
      <c r="K780" s="36">
        <v>495</v>
      </c>
    </row>
    <row r="781" spans="1:14" x14ac:dyDescent="0.35">
      <c r="A781" s="44">
        <v>40569</v>
      </c>
      <c r="B781" s="48">
        <v>100632</v>
      </c>
      <c r="C781" s="48">
        <v>726</v>
      </c>
      <c r="D781" s="48">
        <v>0.46500000000000002</v>
      </c>
      <c r="E781" s="48">
        <v>14.35</v>
      </c>
      <c r="F781" s="48">
        <v>7.62</v>
      </c>
      <c r="G781" s="48">
        <v>1.2</v>
      </c>
      <c r="H781" s="34" t="s">
        <v>112</v>
      </c>
      <c r="I781" s="48">
        <v>0.1</v>
      </c>
      <c r="J781" s="48">
        <v>7.4</v>
      </c>
      <c r="K781" s="36">
        <v>74</v>
      </c>
      <c r="L781" s="45">
        <f>AVERAGE(K777:K781)</f>
        <v>164.6</v>
      </c>
      <c r="M781" s="46">
        <f>GEOMEAN(K777:K781)</f>
        <v>104.68633579659557</v>
      </c>
      <c r="N781" s="47" t="s">
        <v>128</v>
      </c>
    </row>
    <row r="782" spans="1:14" x14ac:dyDescent="0.35">
      <c r="A782" s="44">
        <v>40581</v>
      </c>
      <c r="B782" s="48">
        <v>103623</v>
      </c>
      <c r="C782" s="48">
        <v>847</v>
      </c>
      <c r="D782" s="48">
        <v>0.54200000000000004</v>
      </c>
      <c r="E782" s="48">
        <v>11.77</v>
      </c>
      <c r="F782" s="48">
        <v>7.82</v>
      </c>
      <c r="G782" s="48">
        <v>3.44</v>
      </c>
      <c r="H782" s="34" t="s">
        <v>112</v>
      </c>
      <c r="I782" s="48">
        <v>0.1</v>
      </c>
      <c r="J782" s="48">
        <v>7.9</v>
      </c>
      <c r="K782" s="257">
        <v>74</v>
      </c>
    </row>
    <row r="783" spans="1:14" x14ac:dyDescent="0.35">
      <c r="A783" s="44">
        <v>40584</v>
      </c>
      <c r="B783" s="48">
        <v>102037</v>
      </c>
      <c r="C783" s="48">
        <v>881.4</v>
      </c>
      <c r="D783" s="48">
        <v>0.56410000000000005</v>
      </c>
      <c r="E783" s="48">
        <v>14.67</v>
      </c>
      <c r="F783" s="48">
        <v>7.34</v>
      </c>
      <c r="G783" s="48">
        <v>0.04</v>
      </c>
      <c r="H783" s="34" t="s">
        <v>112</v>
      </c>
      <c r="I783" s="48">
        <v>0.19</v>
      </c>
      <c r="J783" s="48">
        <v>7.7</v>
      </c>
      <c r="K783" s="257">
        <v>20</v>
      </c>
    </row>
    <row r="784" spans="1:14" x14ac:dyDescent="0.35">
      <c r="A784" s="44">
        <v>40588</v>
      </c>
      <c r="B784" s="48">
        <v>122352</v>
      </c>
      <c r="C784" s="48">
        <v>1026</v>
      </c>
      <c r="D784" s="48">
        <v>0.65690000000000004</v>
      </c>
      <c r="E784" s="48">
        <v>12.14</v>
      </c>
      <c r="F784" s="48">
        <v>7.81</v>
      </c>
      <c r="G784" s="48">
        <v>4.37</v>
      </c>
      <c r="H784" s="34" t="s">
        <v>112</v>
      </c>
      <c r="I784" s="48">
        <v>0</v>
      </c>
      <c r="J784" s="48">
        <v>7.8</v>
      </c>
      <c r="K784" s="36">
        <v>1664</v>
      </c>
    </row>
    <row r="785" spans="1:31" x14ac:dyDescent="0.35">
      <c r="A785" s="44">
        <v>40591</v>
      </c>
      <c r="B785" s="48">
        <v>103724</v>
      </c>
      <c r="C785" s="48">
        <v>743</v>
      </c>
      <c r="D785" s="48">
        <v>0.47499999999999998</v>
      </c>
      <c r="E785" s="48">
        <v>10.91</v>
      </c>
      <c r="F785" s="48">
        <v>7.67</v>
      </c>
      <c r="G785" s="48">
        <v>4.83</v>
      </c>
      <c r="H785" s="34" t="s">
        <v>112</v>
      </c>
      <c r="I785" s="48">
        <v>0.2</v>
      </c>
      <c r="J785" s="48">
        <v>7.6</v>
      </c>
      <c r="K785" s="36">
        <v>233</v>
      </c>
    </row>
    <row r="786" spans="1:31" x14ac:dyDescent="0.35">
      <c r="A786" s="44">
        <v>40597</v>
      </c>
      <c r="B786" s="48">
        <v>104145</v>
      </c>
      <c r="C786" s="48">
        <v>617.20000000000005</v>
      </c>
      <c r="D786" s="48">
        <v>0.39500000000000002</v>
      </c>
      <c r="E786" s="48">
        <v>13.49</v>
      </c>
      <c r="F786" s="48">
        <v>7.57</v>
      </c>
      <c r="G786" s="48">
        <v>2.68</v>
      </c>
      <c r="H786" s="34" t="s">
        <v>112</v>
      </c>
      <c r="I786" s="48">
        <v>0.19</v>
      </c>
      <c r="J786" s="48">
        <v>7.5</v>
      </c>
      <c r="K786" s="36">
        <v>96</v>
      </c>
      <c r="L786" s="45">
        <f>AVERAGE(K782:K786)</f>
        <v>417.4</v>
      </c>
      <c r="M786" s="46">
        <f>GEOMEAN(K782:K786)</f>
        <v>140.67225142237152</v>
      </c>
      <c r="N786" s="47" t="s">
        <v>129</v>
      </c>
    </row>
    <row r="787" spans="1:31" x14ac:dyDescent="0.35">
      <c r="A787" s="44">
        <v>40603</v>
      </c>
      <c r="B787" s="48">
        <v>102035</v>
      </c>
      <c r="C787" s="48">
        <v>464</v>
      </c>
      <c r="D787" s="48">
        <v>0.2969</v>
      </c>
      <c r="E787" s="48">
        <v>12.75</v>
      </c>
      <c r="F787" s="48">
        <v>7.7</v>
      </c>
      <c r="G787" s="48">
        <v>5.2</v>
      </c>
      <c r="H787" s="34" t="s">
        <v>112</v>
      </c>
      <c r="I787" s="48">
        <v>0.4</v>
      </c>
      <c r="J787" s="48">
        <v>7.7</v>
      </c>
      <c r="K787" s="36">
        <v>2755</v>
      </c>
      <c r="O787" s="264">
        <v>1.3</v>
      </c>
      <c r="P787" s="264">
        <v>58.7</v>
      </c>
      <c r="Q787" s="264" t="s">
        <v>115</v>
      </c>
      <c r="R787" s="264" t="s">
        <v>115</v>
      </c>
      <c r="S787" s="264" t="s">
        <v>115</v>
      </c>
      <c r="T787" s="264">
        <v>3.3</v>
      </c>
      <c r="U787" s="264" t="s">
        <v>115</v>
      </c>
      <c r="V787" s="264">
        <v>1.2</v>
      </c>
      <c r="W787" s="264" t="s">
        <v>115</v>
      </c>
      <c r="X787" s="264">
        <v>47.1</v>
      </c>
      <c r="Y787" s="264">
        <v>0.65</v>
      </c>
      <c r="Z787" s="264">
        <v>2.8</v>
      </c>
      <c r="AA787" s="264" t="s">
        <v>115</v>
      </c>
      <c r="AB787" s="264">
        <v>31.2</v>
      </c>
      <c r="AC787" s="264">
        <v>0.25600000000000001</v>
      </c>
      <c r="AD787" s="264">
        <v>198</v>
      </c>
      <c r="AE787" s="264" t="s">
        <v>115</v>
      </c>
    </row>
    <row r="788" spans="1:31" x14ac:dyDescent="0.35">
      <c r="A788" s="44">
        <v>40605</v>
      </c>
      <c r="C788" s="39" t="s">
        <v>119</v>
      </c>
      <c r="D788" s="39" t="s">
        <v>119</v>
      </c>
      <c r="E788" s="39" t="s">
        <v>119</v>
      </c>
      <c r="F788" s="39" t="s">
        <v>119</v>
      </c>
      <c r="G788" s="39" t="s">
        <v>119</v>
      </c>
      <c r="H788" s="34" t="s">
        <v>112</v>
      </c>
      <c r="I788" s="39" t="s">
        <v>119</v>
      </c>
      <c r="J788" s="39" t="s">
        <v>119</v>
      </c>
      <c r="K788" s="36">
        <v>512</v>
      </c>
    </row>
    <row r="789" spans="1:31" x14ac:dyDescent="0.35">
      <c r="A789" s="44">
        <v>40616</v>
      </c>
      <c r="B789" s="48">
        <v>94954</v>
      </c>
      <c r="C789" s="48">
        <v>411.3</v>
      </c>
      <c r="D789" s="48">
        <v>0.26329999999999998</v>
      </c>
      <c r="E789" s="48">
        <v>11.66</v>
      </c>
      <c r="F789" s="48">
        <v>7.67</v>
      </c>
      <c r="G789" s="48">
        <v>6.3</v>
      </c>
      <c r="H789" s="34" t="s">
        <v>112</v>
      </c>
      <c r="I789" s="48">
        <v>0.3</v>
      </c>
      <c r="J789" s="48">
        <v>7.6</v>
      </c>
      <c r="K789" s="36">
        <v>20</v>
      </c>
    </row>
    <row r="790" spans="1:31" x14ac:dyDescent="0.35">
      <c r="A790" s="44">
        <v>40626</v>
      </c>
      <c r="B790" s="48">
        <v>94617</v>
      </c>
      <c r="C790" s="48">
        <v>532</v>
      </c>
      <c r="D790" s="48">
        <v>0.34</v>
      </c>
      <c r="E790" s="48">
        <v>11.08</v>
      </c>
      <c r="F790" s="48">
        <v>7.68</v>
      </c>
      <c r="G790" s="48">
        <v>10.35</v>
      </c>
      <c r="H790" s="34" t="s">
        <v>112</v>
      </c>
      <c r="I790" s="48">
        <v>0.1</v>
      </c>
      <c r="J790" s="48">
        <v>7.5</v>
      </c>
      <c r="K790" s="36">
        <v>52</v>
      </c>
    </row>
    <row r="791" spans="1:31" x14ac:dyDescent="0.35">
      <c r="A791" s="44">
        <v>40632</v>
      </c>
      <c r="B791" s="48">
        <v>101715</v>
      </c>
      <c r="C791" s="48">
        <v>541.79999999999995</v>
      </c>
      <c r="D791" s="48">
        <v>0.34670000000000001</v>
      </c>
      <c r="E791" s="48">
        <v>10.97</v>
      </c>
      <c r="F791" s="48">
        <v>7.81</v>
      </c>
      <c r="G791" s="48">
        <v>7.71</v>
      </c>
      <c r="H791" s="34" t="s">
        <v>112</v>
      </c>
      <c r="I791" s="48">
        <v>0.1</v>
      </c>
      <c r="J791" s="48">
        <v>7.3</v>
      </c>
      <c r="K791" s="36">
        <v>31</v>
      </c>
      <c r="L791" s="45">
        <f>AVERAGE(K787:K791)</f>
        <v>674</v>
      </c>
      <c r="M791" s="46">
        <f>GEOMEAN(K787:K791)</f>
        <v>135.38087585307844</v>
      </c>
      <c r="N791" s="47" t="s">
        <v>130</v>
      </c>
    </row>
    <row r="792" spans="1:31" x14ac:dyDescent="0.35">
      <c r="A792" s="44">
        <v>40637</v>
      </c>
      <c r="B792" s="50">
        <v>0.44374999999999998</v>
      </c>
      <c r="C792" s="29">
        <v>431.1</v>
      </c>
      <c r="D792" s="29">
        <v>0.2802</v>
      </c>
      <c r="E792" s="29">
        <v>8.4700000000000006</v>
      </c>
      <c r="F792" s="29">
        <v>8.06</v>
      </c>
      <c r="G792" s="29">
        <v>13.2</v>
      </c>
      <c r="K792" s="36">
        <v>24192</v>
      </c>
    </row>
    <row r="793" spans="1:31" x14ac:dyDescent="0.35">
      <c r="A793" s="44">
        <v>40640</v>
      </c>
      <c r="B793" s="51">
        <v>0.43932870370370369</v>
      </c>
      <c r="C793" s="29">
        <v>483.3</v>
      </c>
      <c r="D793" s="29">
        <v>0.314</v>
      </c>
      <c r="E793" s="29">
        <v>11.23</v>
      </c>
      <c r="F793" s="29">
        <v>8.1300000000000008</v>
      </c>
      <c r="G793" s="29">
        <v>10</v>
      </c>
      <c r="K793" s="36">
        <v>171</v>
      </c>
    </row>
    <row r="794" spans="1:31" x14ac:dyDescent="0.35">
      <c r="A794" s="44">
        <v>40644</v>
      </c>
      <c r="B794" s="51">
        <v>0.4632175925925926</v>
      </c>
      <c r="C794" s="29">
        <v>525</v>
      </c>
      <c r="D794" s="29">
        <v>0.3412</v>
      </c>
      <c r="E794" s="29">
        <v>10.52</v>
      </c>
      <c r="F794" s="29">
        <v>8.09</v>
      </c>
      <c r="G794" s="29">
        <v>13.6</v>
      </c>
      <c r="K794" s="36">
        <v>63</v>
      </c>
    </row>
    <row r="795" spans="1:31" x14ac:dyDescent="0.35">
      <c r="A795" s="44">
        <v>40647</v>
      </c>
      <c r="B795" s="51">
        <v>0.4418287037037037</v>
      </c>
      <c r="C795" s="29">
        <v>563</v>
      </c>
      <c r="D795" s="29">
        <v>0.36599999999999999</v>
      </c>
      <c r="E795" s="29">
        <v>10.220000000000001</v>
      </c>
      <c r="F795" s="29">
        <v>8.2100000000000009</v>
      </c>
      <c r="G795" s="29">
        <v>13.6</v>
      </c>
      <c r="K795" s="36">
        <v>97</v>
      </c>
    </row>
    <row r="796" spans="1:31" x14ac:dyDescent="0.35">
      <c r="A796" s="44">
        <v>40658</v>
      </c>
      <c r="B796" s="52">
        <v>0.43327546296296293</v>
      </c>
      <c r="C796" s="29">
        <v>390.8</v>
      </c>
      <c r="D796" s="29">
        <v>0.25419999999999998</v>
      </c>
      <c r="E796" s="29">
        <v>10.83</v>
      </c>
      <c r="F796" s="29">
        <v>8.14</v>
      </c>
      <c r="G796" s="29">
        <v>13.1</v>
      </c>
      <c r="K796" s="36">
        <v>8164</v>
      </c>
      <c r="L796" s="45">
        <f>AVERAGE(K792:K796)</f>
        <v>6537.4</v>
      </c>
      <c r="M796" s="46">
        <f>GEOMEAN(K792:K796)</f>
        <v>729.35108405492883</v>
      </c>
      <c r="N796" s="47" t="s">
        <v>131</v>
      </c>
    </row>
    <row r="797" spans="1:31" x14ac:dyDescent="0.35">
      <c r="A797" s="44">
        <v>40667</v>
      </c>
      <c r="B797" s="52">
        <v>0.48570601851851852</v>
      </c>
      <c r="C797" s="29">
        <v>426.4</v>
      </c>
      <c r="D797" s="29">
        <v>0.27689999999999998</v>
      </c>
      <c r="E797" s="29">
        <v>10.23</v>
      </c>
      <c r="F797" s="29">
        <v>8.15</v>
      </c>
      <c r="G797" s="29">
        <v>13.3</v>
      </c>
      <c r="K797" s="36">
        <v>4611</v>
      </c>
    </row>
    <row r="798" spans="1:31" x14ac:dyDescent="0.35">
      <c r="A798" s="44">
        <v>40674</v>
      </c>
      <c r="B798" s="52">
        <v>0.42671296296296296</v>
      </c>
      <c r="C798" s="29">
        <v>524</v>
      </c>
      <c r="D798" s="29">
        <v>0.34060000000000001</v>
      </c>
      <c r="E798" s="29">
        <v>10.45</v>
      </c>
      <c r="F798" s="29">
        <v>8.1</v>
      </c>
      <c r="G798" s="29">
        <v>17.600000000000001</v>
      </c>
      <c r="K798" s="36">
        <v>108</v>
      </c>
    </row>
    <row r="799" spans="1:31" x14ac:dyDescent="0.35">
      <c r="A799" s="44">
        <v>40679</v>
      </c>
      <c r="B799" s="52">
        <v>0.44093749999999998</v>
      </c>
      <c r="C799" s="29">
        <v>562</v>
      </c>
      <c r="D799" s="29">
        <v>0.36530000000000001</v>
      </c>
      <c r="E799" s="29">
        <v>9.3000000000000007</v>
      </c>
      <c r="F799" s="29">
        <v>8.2100000000000009</v>
      </c>
      <c r="G799" s="29">
        <v>16.8</v>
      </c>
      <c r="K799" s="36">
        <v>1137</v>
      </c>
    </row>
    <row r="800" spans="1:31" x14ac:dyDescent="0.35">
      <c r="A800" s="44">
        <v>40681</v>
      </c>
      <c r="B800" s="52">
        <v>0.43076388888888889</v>
      </c>
      <c r="C800" s="29">
        <v>505</v>
      </c>
      <c r="D800" s="29">
        <v>0.32829999999999998</v>
      </c>
      <c r="E800" s="29">
        <v>8.4499999999999993</v>
      </c>
      <c r="F800" s="29">
        <v>8.1300000000000008</v>
      </c>
      <c r="G800" s="29">
        <v>15.7</v>
      </c>
      <c r="K800" s="36">
        <v>145</v>
      </c>
    </row>
    <row r="801" spans="1:31" x14ac:dyDescent="0.35">
      <c r="A801" s="44">
        <v>40688</v>
      </c>
      <c r="B801" s="52">
        <v>0.48431712962962964</v>
      </c>
      <c r="C801" s="29">
        <v>554</v>
      </c>
      <c r="D801" s="29">
        <v>0.35749999999999998</v>
      </c>
      <c r="E801" s="29">
        <v>11.06</v>
      </c>
      <c r="F801" s="29">
        <v>8.08</v>
      </c>
      <c r="G801" s="29">
        <v>20.9</v>
      </c>
      <c r="K801" s="36">
        <v>243</v>
      </c>
      <c r="L801" s="45">
        <f>AVERAGE(K797:K801)</f>
        <v>1248.8</v>
      </c>
      <c r="M801" s="46">
        <f>GEOMEAN(K797:K801)</f>
        <v>457.07842650023935</v>
      </c>
      <c r="N801" s="47" t="s">
        <v>132</v>
      </c>
    </row>
    <row r="802" spans="1:31" x14ac:dyDescent="0.35">
      <c r="A802" s="44">
        <v>40701</v>
      </c>
      <c r="B802" s="52">
        <v>0.41101851851851851</v>
      </c>
      <c r="C802" s="29">
        <v>563</v>
      </c>
      <c r="D802" s="29">
        <v>0.36399999999999999</v>
      </c>
      <c r="E802" s="29">
        <v>7.58</v>
      </c>
      <c r="F802" s="29">
        <v>8.02</v>
      </c>
      <c r="G802" s="29">
        <v>23.5</v>
      </c>
      <c r="K802" s="36">
        <v>457</v>
      </c>
    </row>
    <row r="803" spans="1:31" x14ac:dyDescent="0.35">
      <c r="A803" s="44">
        <v>40703</v>
      </c>
      <c r="B803" s="52">
        <v>0.43614583333333329</v>
      </c>
      <c r="C803" s="29">
        <v>599</v>
      </c>
      <c r="D803" s="29">
        <v>0.39</v>
      </c>
      <c r="E803" s="29">
        <v>7.05</v>
      </c>
      <c r="F803" s="29">
        <v>8.01</v>
      </c>
      <c r="G803" s="29">
        <v>24.3</v>
      </c>
      <c r="K803" s="36">
        <v>183</v>
      </c>
    </row>
    <row r="804" spans="1:31" x14ac:dyDescent="0.35">
      <c r="A804" s="44">
        <v>40707</v>
      </c>
      <c r="B804" s="52">
        <v>0.44302083333333336</v>
      </c>
      <c r="C804" s="29">
        <v>528</v>
      </c>
      <c r="D804" s="29">
        <v>0.34449999999999997</v>
      </c>
      <c r="E804" s="29">
        <v>7.66</v>
      </c>
      <c r="F804" s="29">
        <v>8.25</v>
      </c>
      <c r="G804" s="29">
        <v>23.4</v>
      </c>
      <c r="K804" s="36">
        <v>591</v>
      </c>
    </row>
    <row r="805" spans="1:31" x14ac:dyDescent="0.35">
      <c r="A805" s="44">
        <v>40717</v>
      </c>
      <c r="B805" s="52">
        <v>0.4225694444444445</v>
      </c>
      <c r="C805" s="29">
        <v>457.3</v>
      </c>
      <c r="D805" s="29">
        <v>0.29699999999999999</v>
      </c>
      <c r="E805" s="29">
        <v>8.17</v>
      </c>
      <c r="F805" s="29">
        <v>8.1</v>
      </c>
      <c r="G805" s="29">
        <v>22.3</v>
      </c>
      <c r="K805" s="36">
        <v>663</v>
      </c>
    </row>
    <row r="806" spans="1:31" x14ac:dyDescent="0.35">
      <c r="A806" s="44">
        <v>40723</v>
      </c>
      <c r="B806" s="52">
        <v>0.44006944444444446</v>
      </c>
      <c r="C806" s="29">
        <v>570</v>
      </c>
      <c r="D806" s="29">
        <v>0.3705</v>
      </c>
      <c r="E806" s="29">
        <v>8.0500000000000007</v>
      </c>
      <c r="F806" s="29">
        <v>7.99</v>
      </c>
      <c r="G806" s="29">
        <v>22.2</v>
      </c>
      <c r="K806" s="36">
        <v>413</v>
      </c>
      <c r="L806" s="45">
        <f>AVERAGE(K802:K806)</f>
        <v>461.4</v>
      </c>
      <c r="M806" s="46">
        <f>GEOMEAN(K802:K806)</f>
        <v>422.94478087475363</v>
      </c>
      <c r="N806" s="47" t="s">
        <v>133</v>
      </c>
    </row>
    <row r="807" spans="1:31" x14ac:dyDescent="0.35">
      <c r="A807" s="44">
        <v>40724</v>
      </c>
      <c r="B807" s="52">
        <v>0.46552083333333333</v>
      </c>
      <c r="C807" s="29">
        <v>580</v>
      </c>
      <c r="D807" s="29">
        <v>0.377</v>
      </c>
      <c r="E807" s="29">
        <v>8.56</v>
      </c>
      <c r="F807" s="29">
        <v>8.01</v>
      </c>
      <c r="G807" s="29">
        <v>22.9</v>
      </c>
      <c r="K807" s="36">
        <v>275</v>
      </c>
    </row>
    <row r="808" spans="1:31" x14ac:dyDescent="0.35">
      <c r="A808" s="44">
        <v>40731</v>
      </c>
      <c r="B808" s="52">
        <v>0.41582175925925924</v>
      </c>
      <c r="C808" s="29">
        <v>629</v>
      </c>
      <c r="D808" s="29">
        <v>0.40949999999999998</v>
      </c>
      <c r="E808" s="29">
        <v>5.98</v>
      </c>
      <c r="F808" s="29">
        <v>7.92</v>
      </c>
      <c r="G808" s="29">
        <v>24.8</v>
      </c>
      <c r="K808" s="36">
        <v>605</v>
      </c>
    </row>
    <row r="809" spans="1:31" x14ac:dyDescent="0.35">
      <c r="A809" s="44">
        <v>40736</v>
      </c>
      <c r="B809" s="52">
        <v>0.40277777777777773</v>
      </c>
      <c r="C809" s="29">
        <v>654</v>
      </c>
      <c r="D809" s="29">
        <v>0.42249999999999999</v>
      </c>
      <c r="E809" s="29">
        <v>5.09</v>
      </c>
      <c r="F809" s="29">
        <v>7.83</v>
      </c>
      <c r="G809" s="29">
        <v>25.1</v>
      </c>
      <c r="K809" s="36">
        <v>464</v>
      </c>
    </row>
    <row r="810" spans="1:31" x14ac:dyDescent="0.35">
      <c r="A810" s="44">
        <v>40749</v>
      </c>
      <c r="B810" s="51">
        <v>0.45500000000000002</v>
      </c>
      <c r="C810" s="29">
        <v>494</v>
      </c>
      <c r="D810" s="29">
        <v>0.31850000000000001</v>
      </c>
      <c r="E810" s="29">
        <v>7.74</v>
      </c>
      <c r="F810" s="29">
        <v>8.08</v>
      </c>
      <c r="G810" s="29">
        <v>26.1</v>
      </c>
      <c r="K810" s="36">
        <v>3282</v>
      </c>
    </row>
    <row r="811" spans="1:31" x14ac:dyDescent="0.35">
      <c r="A811" s="44">
        <v>40751</v>
      </c>
      <c r="B811" s="53">
        <v>0.42251157407407408</v>
      </c>
      <c r="C811" s="29">
        <v>548</v>
      </c>
      <c r="D811" s="29">
        <v>0.35749999999999998</v>
      </c>
      <c r="E811" s="29">
        <v>7.11</v>
      </c>
      <c r="F811" s="29">
        <v>7.89</v>
      </c>
      <c r="G811" s="29">
        <v>25.8</v>
      </c>
      <c r="K811" s="36">
        <v>313</v>
      </c>
      <c r="L811" s="45">
        <f>AVERAGE(K807:K811)</f>
        <v>987.8</v>
      </c>
      <c r="M811" s="46">
        <f>GEOMEAN(K807:K811)</f>
        <v>602.36231355123243</v>
      </c>
      <c r="N811" s="47" t="s">
        <v>134</v>
      </c>
      <c r="O811" s="264">
        <v>2.6</v>
      </c>
      <c r="P811" s="264">
        <v>55.7</v>
      </c>
      <c r="Q811" s="264" t="s">
        <v>115</v>
      </c>
      <c r="R811" s="264" t="s">
        <v>115</v>
      </c>
      <c r="S811" s="264" t="s">
        <v>115</v>
      </c>
      <c r="T811" s="264" t="s">
        <v>115</v>
      </c>
      <c r="U811" s="264" t="s">
        <v>115</v>
      </c>
      <c r="V811" s="264" t="s">
        <v>115</v>
      </c>
      <c r="W811" s="264" t="s">
        <v>115</v>
      </c>
      <c r="X811" s="264">
        <v>57</v>
      </c>
      <c r="Y811" s="264" t="s">
        <v>115</v>
      </c>
      <c r="Z811" s="264">
        <v>0.9</v>
      </c>
      <c r="AA811" s="264" t="s">
        <v>115</v>
      </c>
      <c r="AB811" s="264">
        <v>38.4</v>
      </c>
      <c r="AC811" s="264" t="s">
        <v>115</v>
      </c>
      <c r="AD811" s="264">
        <v>215</v>
      </c>
      <c r="AE811" s="264" t="s">
        <v>115</v>
      </c>
    </row>
    <row r="812" spans="1:31" x14ac:dyDescent="0.35">
      <c r="A812" s="44">
        <v>40756</v>
      </c>
      <c r="B812" s="52">
        <v>0.42249999999999999</v>
      </c>
      <c r="C812" s="29">
        <v>555</v>
      </c>
      <c r="D812" s="29">
        <v>0.36399999999999999</v>
      </c>
      <c r="E812" s="29">
        <v>8.36</v>
      </c>
      <c r="F812" s="29">
        <v>7.94</v>
      </c>
      <c r="G812" s="29">
        <v>26.3</v>
      </c>
      <c r="K812" s="36">
        <v>789</v>
      </c>
    </row>
    <row r="813" spans="1:31" x14ac:dyDescent="0.35">
      <c r="A813" s="44">
        <v>40759</v>
      </c>
      <c r="B813" s="52">
        <v>0.42428240740740741</v>
      </c>
      <c r="C813" s="29">
        <v>583</v>
      </c>
      <c r="D813" s="29">
        <v>0.377</v>
      </c>
      <c r="E813" s="29">
        <v>6.33</v>
      </c>
      <c r="F813" s="29">
        <v>7.97</v>
      </c>
      <c r="G813" s="29">
        <v>24.5</v>
      </c>
      <c r="K813" s="36">
        <v>472</v>
      </c>
    </row>
    <row r="814" spans="1:31" x14ac:dyDescent="0.35">
      <c r="A814" s="44">
        <v>40771</v>
      </c>
      <c r="B814" s="52">
        <v>0.42186342592592596</v>
      </c>
      <c r="C814" s="29">
        <v>445.1</v>
      </c>
      <c r="D814" s="29">
        <v>0.28920000000000001</v>
      </c>
      <c r="E814" s="29">
        <v>7.37</v>
      </c>
      <c r="F814" s="29">
        <v>7.97</v>
      </c>
      <c r="G814" s="29">
        <v>23.5</v>
      </c>
      <c r="K814" s="36">
        <v>393</v>
      </c>
    </row>
    <row r="815" spans="1:31" x14ac:dyDescent="0.35">
      <c r="A815" s="44">
        <v>40773</v>
      </c>
      <c r="B815" s="52">
        <v>0.43153935185185183</v>
      </c>
      <c r="C815" s="29">
        <v>529</v>
      </c>
      <c r="D815" s="29">
        <v>0.34449999999999997</v>
      </c>
      <c r="E815" s="29">
        <v>6.6</v>
      </c>
      <c r="F815" s="29">
        <v>7.92</v>
      </c>
      <c r="G815" s="29">
        <v>24</v>
      </c>
      <c r="K815" s="36">
        <v>327</v>
      </c>
    </row>
    <row r="816" spans="1:31" x14ac:dyDescent="0.35">
      <c r="A816" s="44">
        <v>40779</v>
      </c>
      <c r="B816" s="52">
        <v>0.42131944444444441</v>
      </c>
      <c r="C816" s="29">
        <v>661</v>
      </c>
      <c r="D816" s="29">
        <v>0.42899999999999999</v>
      </c>
      <c r="E816" s="29">
        <v>4.3</v>
      </c>
      <c r="F816" s="29">
        <v>7.79</v>
      </c>
      <c r="G816" s="29">
        <v>21.9</v>
      </c>
      <c r="K816" s="36">
        <v>5172</v>
      </c>
      <c r="L816" s="45">
        <f>AVERAGE(K812:K816)</f>
        <v>1430.6</v>
      </c>
      <c r="M816" s="46">
        <f>GEOMEAN(K812:K816)</f>
        <v>756.35131136812629</v>
      </c>
      <c r="N816" s="47" t="s">
        <v>135</v>
      </c>
    </row>
    <row r="817" spans="1:30" x14ac:dyDescent="0.35">
      <c r="A817" s="44">
        <v>40799</v>
      </c>
      <c r="B817" s="51">
        <v>0.4261921296296296</v>
      </c>
      <c r="C817" s="29">
        <v>597</v>
      </c>
      <c r="D817" s="29">
        <v>0.39</v>
      </c>
      <c r="E817" s="29">
        <v>6.64</v>
      </c>
      <c r="F817" s="29">
        <v>7.9</v>
      </c>
      <c r="G817" s="29">
        <v>19.7</v>
      </c>
      <c r="K817" s="36">
        <v>428</v>
      </c>
    </row>
    <row r="818" spans="1:30" x14ac:dyDescent="0.35">
      <c r="A818" s="44">
        <v>40801</v>
      </c>
      <c r="B818" s="52">
        <v>0.4140625</v>
      </c>
      <c r="C818" s="29">
        <v>546</v>
      </c>
      <c r="D818" s="29">
        <v>0.35489999999999999</v>
      </c>
      <c r="E818" s="29">
        <v>6.85</v>
      </c>
      <c r="F818" s="29">
        <v>7.89</v>
      </c>
      <c r="G818" s="29">
        <v>17</v>
      </c>
      <c r="K818" s="36">
        <v>1067</v>
      </c>
    </row>
    <row r="819" spans="1:30" x14ac:dyDescent="0.35">
      <c r="A819" s="44">
        <v>40805</v>
      </c>
      <c r="B819" s="53">
        <v>0.43820601851851854</v>
      </c>
      <c r="C819" s="29">
        <v>272.3</v>
      </c>
      <c r="D819" s="29">
        <v>0.17680000000000001</v>
      </c>
      <c r="E819" s="29">
        <v>7.24</v>
      </c>
      <c r="F819" s="29">
        <v>8.18</v>
      </c>
      <c r="G819" s="29">
        <v>18.899999999999999</v>
      </c>
      <c r="K819" s="36">
        <v>24192</v>
      </c>
    </row>
    <row r="820" spans="1:30" x14ac:dyDescent="0.35">
      <c r="A820" s="44">
        <v>40808</v>
      </c>
      <c r="K820" s="36"/>
    </row>
    <row r="821" spans="1:30" x14ac:dyDescent="0.35">
      <c r="A821" s="44">
        <v>40814</v>
      </c>
      <c r="B821" s="53">
        <v>0.43561342592592595</v>
      </c>
      <c r="C821" s="29">
        <v>446.4</v>
      </c>
      <c r="D821" s="29">
        <v>0.28989999999999999</v>
      </c>
      <c r="E821" s="29">
        <v>8.33</v>
      </c>
      <c r="F821" s="29">
        <v>8.23</v>
      </c>
      <c r="G821" s="29">
        <v>17.399999999999999</v>
      </c>
      <c r="K821" s="36">
        <v>544</v>
      </c>
      <c r="L821" s="45">
        <f>AVERAGE(K817:K821)</f>
        <v>6557.75</v>
      </c>
      <c r="M821" s="46">
        <f>GEOMEAN(K817:K821)</f>
        <v>1565.7402481857685</v>
      </c>
      <c r="N821" s="47" t="s">
        <v>136</v>
      </c>
    </row>
    <row r="822" spans="1:30" x14ac:dyDescent="0.35">
      <c r="A822" s="44">
        <v>40815</v>
      </c>
      <c r="B822" s="53">
        <v>0.43958333333333338</v>
      </c>
      <c r="C822" s="29">
        <v>392.3</v>
      </c>
      <c r="D822" s="29">
        <v>0.25480000000000003</v>
      </c>
      <c r="E822" s="29">
        <v>10.66</v>
      </c>
      <c r="F822" s="29">
        <v>4.83</v>
      </c>
      <c r="G822" s="29">
        <v>17</v>
      </c>
      <c r="K822" s="36">
        <v>298</v>
      </c>
    </row>
    <row r="823" spans="1:30" x14ac:dyDescent="0.35">
      <c r="A823" s="44">
        <v>40820</v>
      </c>
      <c r="B823" s="53">
        <v>0.43927083333333333</v>
      </c>
      <c r="C823" s="29">
        <v>337.5</v>
      </c>
      <c r="D823" s="29">
        <v>0.21909999999999999</v>
      </c>
      <c r="E823" s="29">
        <v>9.93</v>
      </c>
      <c r="F823" s="29">
        <v>8.2200000000000006</v>
      </c>
      <c r="G823" s="29">
        <v>14.2</v>
      </c>
      <c r="K823" s="54">
        <v>74</v>
      </c>
      <c r="O823" s="264">
        <v>2.1</v>
      </c>
      <c r="P823" s="264">
        <v>63.4</v>
      </c>
      <c r="Q823" s="291" t="s">
        <v>115</v>
      </c>
      <c r="R823" s="291" t="s">
        <v>115</v>
      </c>
      <c r="S823" s="291" t="s">
        <v>115</v>
      </c>
      <c r="T823" s="291" t="s">
        <v>115</v>
      </c>
      <c r="U823" s="291" t="s">
        <v>115</v>
      </c>
      <c r="V823" s="291" t="s">
        <v>115</v>
      </c>
      <c r="W823" s="291" t="s">
        <v>115</v>
      </c>
      <c r="X823" s="264">
        <v>47.9</v>
      </c>
      <c r="Y823" s="291" t="s">
        <v>115</v>
      </c>
      <c r="Z823" s="264">
        <v>0.42</v>
      </c>
      <c r="AA823" s="291" t="s">
        <v>115</v>
      </c>
      <c r="AB823" s="264">
        <v>37.700000000000003</v>
      </c>
      <c r="AC823" s="291" t="s">
        <v>137</v>
      </c>
      <c r="AD823" s="291" t="s">
        <v>115</v>
      </c>
    </row>
    <row r="824" spans="1:30" x14ac:dyDescent="0.35">
      <c r="A824" s="44">
        <v>40826</v>
      </c>
      <c r="B824" s="52">
        <v>0.44901620370370371</v>
      </c>
      <c r="C824" s="29">
        <v>575</v>
      </c>
      <c r="D824" s="29">
        <v>0.37369999999999998</v>
      </c>
      <c r="E824" s="29">
        <v>8.6</v>
      </c>
      <c r="F824" s="29">
        <v>7.96</v>
      </c>
      <c r="G824" s="29">
        <v>17</v>
      </c>
      <c r="K824" s="54">
        <v>240</v>
      </c>
    </row>
    <row r="825" spans="1:30" x14ac:dyDescent="0.35">
      <c r="A825" s="44">
        <v>40835</v>
      </c>
      <c r="B825" s="52">
        <v>0.45750000000000002</v>
      </c>
      <c r="C825" s="29">
        <v>513</v>
      </c>
      <c r="D825" s="29">
        <v>0.33350000000000002</v>
      </c>
      <c r="E825" s="29">
        <v>10.220000000000001</v>
      </c>
      <c r="F825" s="29">
        <v>8.06</v>
      </c>
      <c r="G825" s="29">
        <v>12</v>
      </c>
      <c r="K825" s="36">
        <v>24192</v>
      </c>
    </row>
    <row r="826" spans="1:30" x14ac:dyDescent="0.35">
      <c r="A826" s="44">
        <v>40847</v>
      </c>
      <c r="B826" s="55">
        <v>0.47032407407407412</v>
      </c>
      <c r="C826" s="29">
        <v>528</v>
      </c>
      <c r="D826" s="29">
        <v>0.34320000000000001</v>
      </c>
      <c r="E826" s="29">
        <v>10.72</v>
      </c>
      <c r="F826" s="29">
        <v>8.09</v>
      </c>
      <c r="G826" s="29">
        <v>10.6</v>
      </c>
      <c r="K826" s="54">
        <v>52</v>
      </c>
      <c r="L826" s="45">
        <f>AVERAGE(K822:K826)</f>
        <v>4971.2</v>
      </c>
      <c r="M826" s="46">
        <f>GEOMEAN(K822:K826)</f>
        <v>367.00067970954149</v>
      </c>
      <c r="N826" s="47" t="s">
        <v>138</v>
      </c>
    </row>
    <row r="827" spans="1:30" x14ac:dyDescent="0.35">
      <c r="A827" s="44">
        <v>40849</v>
      </c>
      <c r="B827" s="55">
        <v>0.4364467592592593</v>
      </c>
      <c r="C827" s="29">
        <v>553</v>
      </c>
      <c r="D827" s="29">
        <v>0.3594</v>
      </c>
      <c r="E827" s="29">
        <v>10.63</v>
      </c>
      <c r="F827" s="48"/>
      <c r="G827" s="29">
        <v>10.4</v>
      </c>
      <c r="K827" s="54">
        <v>41</v>
      </c>
    </row>
    <row r="828" spans="1:30" x14ac:dyDescent="0.35">
      <c r="A828" s="44">
        <v>40854</v>
      </c>
      <c r="B828" s="52">
        <v>0.49209490740740741</v>
      </c>
      <c r="C828" s="29">
        <v>557</v>
      </c>
      <c r="D828" s="29">
        <v>0.36199999999999999</v>
      </c>
      <c r="E828" s="29">
        <v>10.64</v>
      </c>
      <c r="F828" s="29">
        <v>7.99</v>
      </c>
      <c r="G828" s="29">
        <v>11.7</v>
      </c>
      <c r="K828" s="54">
        <v>41</v>
      </c>
    </row>
    <row r="829" spans="1:30" x14ac:dyDescent="0.35">
      <c r="A829" s="44">
        <v>40861</v>
      </c>
      <c r="B829" s="55">
        <v>0.47903935185185187</v>
      </c>
      <c r="C829" s="29">
        <v>595</v>
      </c>
      <c r="D829" s="29">
        <v>0.38679999999999998</v>
      </c>
      <c r="E829" s="29">
        <v>9.67</v>
      </c>
      <c r="F829" s="29">
        <v>8.24</v>
      </c>
      <c r="G829" s="29">
        <v>12.7</v>
      </c>
      <c r="K829" s="54">
        <v>265</v>
      </c>
    </row>
    <row r="830" spans="1:30" x14ac:dyDescent="0.35">
      <c r="A830" s="44">
        <v>40863</v>
      </c>
      <c r="B830" s="55">
        <v>0.41515046296296299</v>
      </c>
      <c r="C830" s="29">
        <v>526</v>
      </c>
      <c r="D830" s="29">
        <v>0.34189999999999998</v>
      </c>
      <c r="E830" s="29">
        <v>11.66</v>
      </c>
      <c r="F830" s="29">
        <v>8.0500000000000007</v>
      </c>
      <c r="G830" s="29">
        <v>11</v>
      </c>
      <c r="K830" s="54">
        <v>504</v>
      </c>
    </row>
    <row r="831" spans="1:30" x14ac:dyDescent="0.35">
      <c r="A831" s="44">
        <v>40876</v>
      </c>
      <c r="B831" s="55">
        <v>0.46788194444444442</v>
      </c>
      <c r="C831" s="29">
        <v>453.4</v>
      </c>
      <c r="D831" s="29">
        <v>0.2944</v>
      </c>
      <c r="E831" s="49" t="s">
        <v>139</v>
      </c>
      <c r="F831" s="29">
        <v>8.1999999999999993</v>
      </c>
      <c r="G831" s="29">
        <v>7.9</v>
      </c>
      <c r="K831" s="54">
        <v>12997</v>
      </c>
      <c r="L831" s="45">
        <f>AVERAGE(K827:K831)</f>
        <v>2769.6</v>
      </c>
      <c r="M831" s="46">
        <f>GEOMEAN(K827:K831)</f>
        <v>311.18413583458698</v>
      </c>
      <c r="N831" s="47" t="s">
        <v>140</v>
      </c>
    </row>
    <row r="832" spans="1:30" x14ac:dyDescent="0.35">
      <c r="A832" s="44">
        <v>40884</v>
      </c>
      <c r="B832" s="52">
        <v>0.41975694444444445</v>
      </c>
      <c r="C832" s="29">
        <v>631</v>
      </c>
      <c r="D832" s="29">
        <v>0.41010000000000002</v>
      </c>
      <c r="E832" s="29">
        <v>12.19</v>
      </c>
      <c r="F832" s="29">
        <v>8.1300000000000008</v>
      </c>
      <c r="G832" s="29">
        <v>5.5</v>
      </c>
      <c r="K832" s="54">
        <v>135</v>
      </c>
    </row>
    <row r="833" spans="1:31" x14ac:dyDescent="0.35">
      <c r="A833" s="44">
        <v>40889</v>
      </c>
      <c r="B833" s="51">
        <v>0.44018518518518518</v>
      </c>
      <c r="C833" s="29">
        <v>534</v>
      </c>
      <c r="D833" s="29">
        <v>0.34710000000000002</v>
      </c>
      <c r="E833" s="29">
        <v>14.16</v>
      </c>
      <c r="F833" s="29">
        <v>8.08</v>
      </c>
      <c r="G833" s="29">
        <v>3.5</v>
      </c>
      <c r="K833" s="54">
        <v>110</v>
      </c>
    </row>
    <row r="834" spans="1:31" x14ac:dyDescent="0.35">
      <c r="A834" s="44">
        <v>40892</v>
      </c>
      <c r="B834" s="53">
        <v>0.42768518518518522</v>
      </c>
      <c r="C834" s="29">
        <v>468.2</v>
      </c>
      <c r="D834" s="29">
        <v>0.30420000000000003</v>
      </c>
      <c r="E834" s="29">
        <v>13.97</v>
      </c>
      <c r="F834" s="29">
        <v>8.18</v>
      </c>
      <c r="G834" s="29">
        <v>7.9</v>
      </c>
      <c r="K834" s="54">
        <v>6867</v>
      </c>
    </row>
    <row r="835" spans="1:31" x14ac:dyDescent="0.35">
      <c r="A835" s="44">
        <v>40897</v>
      </c>
      <c r="B835" s="52">
        <v>0.40929398148148149</v>
      </c>
      <c r="C835" s="29">
        <v>552</v>
      </c>
      <c r="D835" s="29">
        <v>0.35880000000000001</v>
      </c>
      <c r="E835" s="29">
        <v>12.75</v>
      </c>
      <c r="F835" s="29">
        <v>7.92</v>
      </c>
      <c r="G835" s="29">
        <v>5.8</v>
      </c>
      <c r="K835" s="54">
        <v>3255</v>
      </c>
    </row>
    <row r="836" spans="1:31" x14ac:dyDescent="0.35">
      <c r="A836" s="44">
        <v>40899</v>
      </c>
      <c r="B836" s="52">
        <v>0.44224537037037037</v>
      </c>
      <c r="C836" s="29">
        <v>432.9</v>
      </c>
      <c r="D836" s="29">
        <v>0.28149999999999997</v>
      </c>
      <c r="E836" s="29">
        <v>15.59</v>
      </c>
      <c r="F836" s="29">
        <v>8.2899999999999991</v>
      </c>
      <c r="G836" s="29">
        <v>6.6</v>
      </c>
      <c r="K836" s="54">
        <v>309</v>
      </c>
      <c r="L836" s="45">
        <f>AVERAGE(K832:K836)</f>
        <v>2135.1999999999998</v>
      </c>
      <c r="M836" s="46">
        <f>GEOMEAN(K832:K836)</f>
        <v>634.16255462325614</v>
      </c>
      <c r="N836" s="47" t="s">
        <v>141</v>
      </c>
    </row>
    <row r="837" spans="1:31" x14ac:dyDescent="0.35">
      <c r="A837" s="44">
        <v>40913</v>
      </c>
      <c r="B837" s="53">
        <v>0.42585648148148153</v>
      </c>
      <c r="C837" s="29">
        <v>562</v>
      </c>
      <c r="D837" s="29">
        <v>0.36530000000000001</v>
      </c>
      <c r="E837" s="29">
        <v>13.58</v>
      </c>
      <c r="F837" s="29">
        <v>8.5299999999999994</v>
      </c>
      <c r="G837" s="29">
        <v>2.8</v>
      </c>
      <c r="K837" s="56">
        <v>10</v>
      </c>
    </row>
    <row r="838" spans="1:31" x14ac:dyDescent="0.35">
      <c r="A838" s="44">
        <v>40918</v>
      </c>
      <c r="B838" s="52">
        <v>0.42434027777777777</v>
      </c>
      <c r="C838" s="29">
        <v>577</v>
      </c>
      <c r="D838" s="29">
        <v>0.37509999999999999</v>
      </c>
      <c r="E838" s="29">
        <v>14.05</v>
      </c>
      <c r="F838" s="29">
        <v>8.4700000000000006</v>
      </c>
      <c r="G838" s="29">
        <v>3.8</v>
      </c>
      <c r="K838" s="56">
        <v>10</v>
      </c>
    </row>
    <row r="839" spans="1:31" x14ac:dyDescent="0.35">
      <c r="A839" s="44">
        <v>40920</v>
      </c>
      <c r="B839" s="52">
        <v>0.41810185185185184</v>
      </c>
      <c r="C839" s="29">
        <v>548</v>
      </c>
      <c r="D839" s="29">
        <v>0.35620000000000002</v>
      </c>
      <c r="E839" s="29">
        <v>12.9</v>
      </c>
      <c r="F839" s="29">
        <v>8.2100000000000009</v>
      </c>
      <c r="G839" s="29">
        <v>4.5999999999999996</v>
      </c>
      <c r="K839" s="56">
        <v>158</v>
      </c>
    </row>
    <row r="840" spans="1:31" x14ac:dyDescent="0.35">
      <c r="A840" s="44">
        <v>40932</v>
      </c>
      <c r="B840" s="52">
        <v>0.40781250000000002</v>
      </c>
      <c r="C840" s="29">
        <v>564</v>
      </c>
      <c r="D840" s="29">
        <v>0.36659999999999998</v>
      </c>
      <c r="E840" s="29">
        <v>21.82</v>
      </c>
      <c r="F840" s="29">
        <v>8.2100000000000009</v>
      </c>
      <c r="G840" s="29">
        <v>2</v>
      </c>
      <c r="K840" s="54">
        <v>211</v>
      </c>
    </row>
    <row r="841" spans="1:31" x14ac:dyDescent="0.35">
      <c r="A841" s="44">
        <v>40938</v>
      </c>
      <c r="B841" s="53">
        <v>0.4337152777777778</v>
      </c>
      <c r="C841" s="29">
        <v>585</v>
      </c>
      <c r="D841" s="29">
        <v>0.38019999999999998</v>
      </c>
      <c r="E841" s="29">
        <v>14.19</v>
      </c>
      <c r="F841" s="29">
        <v>8.2100000000000009</v>
      </c>
      <c r="G841" s="29">
        <v>2.2000000000000002</v>
      </c>
      <c r="K841" s="54">
        <v>86</v>
      </c>
      <c r="L841" s="45">
        <f>AVERAGE(K837:K841)</f>
        <v>95</v>
      </c>
      <c r="M841" s="46">
        <f>GEOMEAN(K837:K841)</f>
        <v>49.145934635244544</v>
      </c>
      <c r="N841" s="47" t="s">
        <v>142</v>
      </c>
    </row>
    <row r="842" spans="1:31" x14ac:dyDescent="0.35">
      <c r="A842" s="44">
        <v>40947</v>
      </c>
      <c r="B842" s="52">
        <v>0.43315972222222227</v>
      </c>
      <c r="C842" s="29">
        <v>596</v>
      </c>
      <c r="D842" s="29">
        <v>0.38740000000000002</v>
      </c>
      <c r="E842" s="29">
        <v>13.54</v>
      </c>
      <c r="F842" s="29">
        <v>8.2100000000000009</v>
      </c>
      <c r="G842" s="29">
        <v>4.5</v>
      </c>
      <c r="K842" s="54">
        <v>31</v>
      </c>
    </row>
    <row r="843" spans="1:31" x14ac:dyDescent="0.35">
      <c r="A843" s="44">
        <v>40955</v>
      </c>
      <c r="B843" s="51">
        <v>0.44799768518518518</v>
      </c>
      <c r="C843" s="29">
        <v>678</v>
      </c>
      <c r="D843" s="29">
        <v>0.44069999999999998</v>
      </c>
      <c r="E843" s="29">
        <v>13.18</v>
      </c>
      <c r="F843" s="29">
        <v>8.15</v>
      </c>
      <c r="G843" s="29">
        <v>4.7</v>
      </c>
      <c r="K843" s="54">
        <v>4352</v>
      </c>
    </row>
    <row r="844" spans="1:31" x14ac:dyDescent="0.35">
      <c r="A844" s="44">
        <v>40959</v>
      </c>
      <c r="B844" s="52">
        <v>0.43665509259259255</v>
      </c>
      <c r="C844" s="29">
        <v>609</v>
      </c>
      <c r="D844" s="29">
        <v>0.39589999999999997</v>
      </c>
      <c r="E844" s="29">
        <v>15.13</v>
      </c>
      <c r="F844" s="29">
        <v>8.27</v>
      </c>
      <c r="G844" s="29">
        <v>2.9</v>
      </c>
      <c r="K844" s="36">
        <v>10</v>
      </c>
    </row>
    <row r="845" spans="1:31" x14ac:dyDescent="0.35">
      <c r="A845" s="44">
        <v>40961</v>
      </c>
      <c r="B845" s="52">
        <v>0.43071759259259257</v>
      </c>
      <c r="C845" s="29">
        <v>616</v>
      </c>
      <c r="D845" s="29">
        <v>0.40039999999999998</v>
      </c>
      <c r="E845" s="29">
        <v>13.45</v>
      </c>
      <c r="F845" s="29">
        <v>8.31</v>
      </c>
      <c r="G845" s="29">
        <v>4.4000000000000004</v>
      </c>
      <c r="K845" s="54">
        <v>31</v>
      </c>
    </row>
    <row r="846" spans="1:31" x14ac:dyDescent="0.35">
      <c r="A846" s="44">
        <v>40967</v>
      </c>
      <c r="B846" s="53">
        <v>0.50075231481481486</v>
      </c>
      <c r="C846" s="29">
        <v>589</v>
      </c>
      <c r="D846" s="29">
        <v>0.38290000000000002</v>
      </c>
      <c r="E846" s="29">
        <v>14.74</v>
      </c>
      <c r="F846" s="29">
        <v>8.35</v>
      </c>
      <c r="G846" s="29">
        <v>5.7</v>
      </c>
      <c r="K846" s="54">
        <v>10</v>
      </c>
      <c r="L846" s="45">
        <f>AVERAGE(K842:K846)</f>
        <v>886.8</v>
      </c>
      <c r="M846" s="46">
        <f>GEOMEAN(K842:K846)</f>
        <v>53.000803652868605</v>
      </c>
      <c r="N846" s="47" t="s">
        <v>143</v>
      </c>
    </row>
    <row r="847" spans="1:31" x14ac:dyDescent="0.35">
      <c r="A847" s="44">
        <v>40974</v>
      </c>
      <c r="B847" s="52">
        <v>0.42408564814814814</v>
      </c>
      <c r="C847" s="29">
        <v>605</v>
      </c>
      <c r="D847" s="29">
        <v>0.39329999999999998</v>
      </c>
      <c r="E847" s="29">
        <v>13.13</v>
      </c>
      <c r="F847" s="29">
        <v>8.25</v>
      </c>
      <c r="G847" s="29">
        <v>4.7</v>
      </c>
      <c r="K847" s="257">
        <v>171</v>
      </c>
      <c r="O847" s="291" t="s">
        <v>115</v>
      </c>
      <c r="P847" s="264">
        <v>58</v>
      </c>
      <c r="Q847" s="291" t="s">
        <v>115</v>
      </c>
      <c r="R847" s="291" t="s">
        <v>115</v>
      </c>
      <c r="S847" s="291" t="s">
        <v>115</v>
      </c>
      <c r="T847" s="291" t="s">
        <v>115</v>
      </c>
      <c r="U847" s="291" t="s">
        <v>115</v>
      </c>
      <c r="V847" s="291" t="s">
        <v>115</v>
      </c>
      <c r="W847" s="291" t="s">
        <v>115</v>
      </c>
      <c r="X847" s="264">
        <v>49.9</v>
      </c>
      <c r="Y847" s="291" t="s">
        <v>115</v>
      </c>
      <c r="Z847" s="264">
        <v>1.5</v>
      </c>
      <c r="AA847" s="291" t="s">
        <v>115</v>
      </c>
      <c r="AB847" s="264">
        <v>37.799999999999997</v>
      </c>
      <c r="AC847" s="291" t="s">
        <v>115</v>
      </c>
      <c r="AD847" s="264">
        <v>263</v>
      </c>
      <c r="AE847" s="291" t="s">
        <v>115</v>
      </c>
    </row>
    <row r="848" spans="1:31" x14ac:dyDescent="0.35">
      <c r="A848" s="44">
        <v>40980</v>
      </c>
      <c r="B848" s="53">
        <v>0.43508101851851855</v>
      </c>
      <c r="C848" s="29">
        <v>622</v>
      </c>
      <c r="D848" s="29">
        <v>0.40429999999999999</v>
      </c>
      <c r="E848" s="29">
        <v>11.6</v>
      </c>
      <c r="F848" s="29">
        <v>8.24</v>
      </c>
      <c r="G848" s="29">
        <v>9</v>
      </c>
      <c r="K848" s="54">
        <v>134</v>
      </c>
    </row>
    <row r="849" spans="1:14" x14ac:dyDescent="0.35">
      <c r="A849" s="44">
        <v>40989</v>
      </c>
      <c r="B849" s="52">
        <v>0.40920138888888885</v>
      </c>
      <c r="C849" s="29">
        <v>588</v>
      </c>
      <c r="D849" s="29">
        <v>0.38219999999999998</v>
      </c>
      <c r="E849" s="29">
        <v>8.1199999999999992</v>
      </c>
      <c r="F849" s="29">
        <v>8.09</v>
      </c>
      <c r="G849" s="29">
        <v>17</v>
      </c>
      <c r="K849" s="54">
        <v>52</v>
      </c>
    </row>
    <row r="850" spans="1:14" x14ac:dyDescent="0.35">
      <c r="A850" s="44">
        <v>40994</v>
      </c>
      <c r="B850" s="53">
        <v>0.44214120370370374</v>
      </c>
      <c r="C850" s="29">
        <v>647</v>
      </c>
      <c r="D850" s="29">
        <v>0.42249999999999999</v>
      </c>
      <c r="E850" s="29">
        <v>9.69</v>
      </c>
      <c r="F850" s="29">
        <v>8.27</v>
      </c>
      <c r="G850" s="29">
        <v>16.7</v>
      </c>
      <c r="K850" s="54">
        <v>173</v>
      </c>
    </row>
    <row r="851" spans="1:14" x14ac:dyDescent="0.35">
      <c r="A851" s="44">
        <v>40997</v>
      </c>
      <c r="B851" s="52">
        <v>0.42645833333333333</v>
      </c>
      <c r="C851" s="29">
        <v>603</v>
      </c>
      <c r="D851" s="29">
        <v>0.39129999999999998</v>
      </c>
      <c r="E851" s="29">
        <v>8.9499999999999993</v>
      </c>
      <c r="F851" s="29">
        <v>8.1199999999999992</v>
      </c>
      <c r="G851" s="29">
        <v>13.7</v>
      </c>
      <c r="K851" s="54">
        <v>52</v>
      </c>
      <c r="L851" s="45">
        <f>AVERAGE(K847:K851)</f>
        <v>116.4</v>
      </c>
      <c r="M851" s="46">
        <f>GEOMEAN(K847:K851)</f>
        <v>101.39831540162149</v>
      </c>
      <c r="N851" s="47" t="s">
        <v>144</v>
      </c>
    </row>
    <row r="852" spans="1:14" x14ac:dyDescent="0.35">
      <c r="A852" s="44">
        <v>41002</v>
      </c>
      <c r="B852" s="52">
        <v>0.42667824074074073</v>
      </c>
      <c r="C852" s="29">
        <v>604</v>
      </c>
      <c r="D852" s="29">
        <v>0.3926</v>
      </c>
      <c r="E852" s="29">
        <v>8.89</v>
      </c>
      <c r="F852" s="29">
        <v>8.17</v>
      </c>
      <c r="G852" s="29">
        <v>15.5</v>
      </c>
      <c r="K852" s="54">
        <v>161</v>
      </c>
    </row>
    <row r="853" spans="1:14" x14ac:dyDescent="0.35">
      <c r="A853" s="44">
        <v>41009</v>
      </c>
      <c r="B853" s="53">
        <v>0.43168981481481478</v>
      </c>
      <c r="C853" s="29">
        <v>632</v>
      </c>
      <c r="D853" s="29">
        <v>0.4108</v>
      </c>
      <c r="E853" s="29">
        <v>9.35</v>
      </c>
      <c r="F853" s="29">
        <v>8.06</v>
      </c>
      <c r="G853" s="29">
        <v>13.4</v>
      </c>
      <c r="K853" s="54">
        <v>41</v>
      </c>
    </row>
    <row r="854" spans="1:14" x14ac:dyDescent="0.35">
      <c r="A854" s="44">
        <v>41015</v>
      </c>
      <c r="B854" s="52">
        <v>0.39452546296296293</v>
      </c>
      <c r="C854" s="29">
        <v>539</v>
      </c>
      <c r="D854" s="29">
        <v>0.3503</v>
      </c>
      <c r="E854" s="29">
        <v>8.5299999999999994</v>
      </c>
      <c r="F854" s="29">
        <v>8.17</v>
      </c>
      <c r="G854" s="29">
        <v>15.8</v>
      </c>
      <c r="K854" s="54">
        <v>11199</v>
      </c>
    </row>
    <row r="855" spans="1:14" x14ac:dyDescent="0.35">
      <c r="A855" s="44">
        <v>41018</v>
      </c>
      <c r="C855" s="49" t="s">
        <v>139</v>
      </c>
      <c r="D855" s="49" t="s">
        <v>139</v>
      </c>
      <c r="E855" s="49" t="s">
        <v>139</v>
      </c>
      <c r="F855" s="49" t="s">
        <v>139</v>
      </c>
      <c r="G855" s="49" t="s">
        <v>139</v>
      </c>
      <c r="K855" s="54">
        <v>173</v>
      </c>
    </row>
    <row r="856" spans="1:14" x14ac:dyDescent="0.35">
      <c r="A856" s="44">
        <v>41025</v>
      </c>
      <c r="B856" s="53">
        <v>0.42605324074074075</v>
      </c>
      <c r="C856" s="29">
        <v>646</v>
      </c>
      <c r="D856" s="29">
        <v>0.42249999999999999</v>
      </c>
      <c r="E856" s="29">
        <v>8.9600000000000009</v>
      </c>
      <c r="F856" s="29">
        <v>8.1199999999999992</v>
      </c>
      <c r="G856" s="29">
        <v>15.4</v>
      </c>
      <c r="K856" s="54">
        <v>426</v>
      </c>
      <c r="L856" s="45">
        <f>AVERAGE(K852:K856)</f>
        <v>2400</v>
      </c>
      <c r="M856" s="46">
        <f>GEOMEAN(K852:K856)</f>
        <v>352.5729065672673</v>
      </c>
      <c r="N856" s="47" t="s">
        <v>145</v>
      </c>
    </row>
    <row r="857" spans="1:14" x14ac:dyDescent="0.35">
      <c r="A857" s="44">
        <v>41029</v>
      </c>
      <c r="B857" s="52">
        <v>0.43380787037037033</v>
      </c>
      <c r="C857" s="29">
        <v>619</v>
      </c>
      <c r="D857" s="29">
        <v>0.40239999999999998</v>
      </c>
      <c r="E857" s="29">
        <v>10.1</v>
      </c>
      <c r="F857" s="29">
        <v>8.02</v>
      </c>
      <c r="G857" s="29">
        <v>14.6</v>
      </c>
      <c r="K857" s="54">
        <v>213</v>
      </c>
    </row>
    <row r="858" spans="1:14" x14ac:dyDescent="0.35">
      <c r="A858" s="44">
        <v>41043</v>
      </c>
      <c r="B858" s="52">
        <v>0.42334490740740738</v>
      </c>
      <c r="C858" s="29">
        <v>581</v>
      </c>
      <c r="D858" s="29">
        <v>0.377</v>
      </c>
      <c r="E858" s="29">
        <v>10.27</v>
      </c>
      <c r="F858" s="29">
        <v>8.14</v>
      </c>
      <c r="G858" s="29">
        <v>19.600000000000001</v>
      </c>
      <c r="K858" s="54">
        <v>74</v>
      </c>
    </row>
    <row r="859" spans="1:14" x14ac:dyDescent="0.35">
      <c r="A859" s="44">
        <v>41046</v>
      </c>
      <c r="B859" s="52">
        <v>0.3810763888888889</v>
      </c>
      <c r="C859" s="29">
        <v>597</v>
      </c>
      <c r="D859" s="29">
        <v>0.39</v>
      </c>
      <c r="E859" s="29">
        <v>7.63</v>
      </c>
      <c r="F859" s="29">
        <v>8.0299999999999994</v>
      </c>
      <c r="G859" s="29">
        <v>18.899999999999999</v>
      </c>
      <c r="K859" s="54">
        <v>132</v>
      </c>
    </row>
    <row r="860" spans="1:14" x14ac:dyDescent="0.35">
      <c r="A860" s="44">
        <v>41050</v>
      </c>
      <c r="B860" s="52">
        <v>0.42416666666666664</v>
      </c>
      <c r="C860" s="29">
        <v>615</v>
      </c>
      <c r="D860" s="29">
        <v>0.39650000000000002</v>
      </c>
      <c r="E860" s="29">
        <v>7.16</v>
      </c>
      <c r="F860" s="29">
        <v>7.97</v>
      </c>
      <c r="G860" s="29">
        <v>21.9</v>
      </c>
      <c r="K860" s="54">
        <v>496</v>
      </c>
    </row>
    <row r="861" spans="1:14" x14ac:dyDescent="0.35">
      <c r="A861" s="44">
        <v>41052</v>
      </c>
      <c r="B861" s="53">
        <v>0.45440972222222226</v>
      </c>
      <c r="C861" s="29">
        <v>619</v>
      </c>
      <c r="D861" s="29">
        <v>0.40300000000000002</v>
      </c>
      <c r="E861" s="29">
        <v>8.0500000000000007</v>
      </c>
      <c r="F861" s="29">
        <v>8.06</v>
      </c>
      <c r="G861" s="29">
        <v>20.100000000000001</v>
      </c>
      <c r="K861" s="54">
        <v>331</v>
      </c>
      <c r="L861" s="45">
        <f>AVERAGE(K857:K861)</f>
        <v>249.2</v>
      </c>
      <c r="M861" s="46">
        <f>GEOMEAN(K857:K861)</f>
        <v>202.62777935821637</v>
      </c>
      <c r="N861" s="47" t="s">
        <v>146</v>
      </c>
    </row>
    <row r="862" spans="1:14" x14ac:dyDescent="0.35">
      <c r="A862" s="44">
        <v>41067</v>
      </c>
      <c r="B862" s="53">
        <v>0.41288194444444443</v>
      </c>
      <c r="C862" s="29">
        <v>665</v>
      </c>
      <c r="D862" s="29">
        <v>0.42899999999999999</v>
      </c>
      <c r="E862" s="29">
        <v>6.82</v>
      </c>
      <c r="F862" s="29">
        <v>8.01</v>
      </c>
      <c r="G862" s="29">
        <v>19.100000000000001</v>
      </c>
      <c r="K862" s="54">
        <v>410</v>
      </c>
    </row>
    <row r="863" spans="1:14" x14ac:dyDescent="0.35">
      <c r="A863" s="44">
        <v>41071</v>
      </c>
      <c r="B863" s="52">
        <v>0.40714120370370371</v>
      </c>
      <c r="C863" s="29">
        <v>646</v>
      </c>
      <c r="D863" s="29">
        <v>0.42249999999999999</v>
      </c>
      <c r="E863" s="29">
        <v>5.51</v>
      </c>
      <c r="F863" s="29">
        <v>7.93</v>
      </c>
      <c r="G863" s="29">
        <v>22.7</v>
      </c>
      <c r="K863" s="54">
        <v>906</v>
      </c>
    </row>
    <row r="864" spans="1:14" x14ac:dyDescent="0.35">
      <c r="A864" s="44">
        <v>41080</v>
      </c>
      <c r="B864" s="52">
        <v>0.42343750000000002</v>
      </c>
      <c r="C864" s="29">
        <v>670</v>
      </c>
      <c r="D864" s="29">
        <v>0.4355</v>
      </c>
      <c r="E864" s="29">
        <v>5.71</v>
      </c>
      <c r="F864" s="29">
        <v>7.99</v>
      </c>
      <c r="G864" s="29">
        <v>24.1</v>
      </c>
      <c r="K864" s="54">
        <v>631</v>
      </c>
    </row>
    <row r="865" spans="1:31" x14ac:dyDescent="0.35">
      <c r="A865" s="44">
        <v>41085</v>
      </c>
      <c r="B865" s="53">
        <v>0.42310185185185184</v>
      </c>
      <c r="C865" s="29">
        <v>644</v>
      </c>
      <c r="D865" s="29">
        <v>0.41599999999999998</v>
      </c>
      <c r="E865" s="29">
        <v>6.24</v>
      </c>
      <c r="F865" s="29">
        <v>7.91</v>
      </c>
      <c r="G865" s="29">
        <v>23.4</v>
      </c>
      <c r="K865" s="54">
        <v>813</v>
      </c>
    </row>
    <row r="866" spans="1:31" x14ac:dyDescent="0.35">
      <c r="A866" s="44">
        <v>41088</v>
      </c>
      <c r="B866" s="52">
        <v>0.39769675925925929</v>
      </c>
      <c r="C866" s="29">
        <v>626</v>
      </c>
      <c r="D866" s="29">
        <v>0.40949999999999998</v>
      </c>
      <c r="E866" s="29">
        <v>6.01</v>
      </c>
      <c r="F866" s="29">
        <v>7.81</v>
      </c>
      <c r="G866" s="29">
        <v>22.6</v>
      </c>
      <c r="K866" s="54">
        <v>556</v>
      </c>
      <c r="L866" s="45">
        <f>AVERAGE(K862:K866)</f>
        <v>663.2</v>
      </c>
      <c r="M866" s="46">
        <f>GEOMEAN(K862:K866)</f>
        <v>638.29486435727097</v>
      </c>
      <c r="N866" s="47" t="s">
        <v>147</v>
      </c>
    </row>
    <row r="867" spans="1:31" x14ac:dyDescent="0.35">
      <c r="A867" s="44">
        <v>41093</v>
      </c>
      <c r="B867" s="52">
        <v>0.43813657407407408</v>
      </c>
      <c r="C867" s="29">
        <v>647</v>
      </c>
      <c r="D867" s="29">
        <v>0.42249999999999999</v>
      </c>
      <c r="E867" s="29">
        <v>5.31</v>
      </c>
      <c r="F867" s="29">
        <v>7.61</v>
      </c>
      <c r="G867" s="29">
        <v>25</v>
      </c>
      <c r="K867" s="54">
        <v>1500</v>
      </c>
    </row>
    <row r="868" spans="1:31" x14ac:dyDescent="0.35">
      <c r="A868" s="44">
        <v>41095</v>
      </c>
      <c r="B868" s="52">
        <v>0.40714120370370371</v>
      </c>
      <c r="C868" s="29">
        <v>702</v>
      </c>
      <c r="D868" s="29">
        <v>0.45500000000000002</v>
      </c>
      <c r="E868" s="29">
        <v>3.74</v>
      </c>
      <c r="F868" s="29">
        <v>7.61</v>
      </c>
      <c r="G868" s="29">
        <v>25.9</v>
      </c>
      <c r="K868" s="54">
        <v>860</v>
      </c>
    </row>
    <row r="869" spans="1:31" x14ac:dyDescent="0.35">
      <c r="A869" s="44">
        <v>41107</v>
      </c>
      <c r="B869" s="52">
        <v>0.40843750000000001</v>
      </c>
      <c r="C869" s="29">
        <v>673</v>
      </c>
      <c r="D869" s="29">
        <v>0.4355</v>
      </c>
      <c r="E869" s="29">
        <v>5.27</v>
      </c>
      <c r="F869" s="29">
        <v>7.61</v>
      </c>
      <c r="G869" s="29">
        <v>25.7</v>
      </c>
      <c r="K869" s="54">
        <v>185</v>
      </c>
    </row>
    <row r="870" spans="1:31" x14ac:dyDescent="0.35">
      <c r="A870" s="44">
        <v>41113</v>
      </c>
      <c r="B870" s="53">
        <v>0.41888888888888887</v>
      </c>
      <c r="C870" s="29">
        <v>608</v>
      </c>
      <c r="D870" s="29">
        <v>0.39650000000000002</v>
      </c>
      <c r="E870" s="29">
        <v>5.0199999999999996</v>
      </c>
      <c r="F870" s="29">
        <v>7.92</v>
      </c>
      <c r="G870" s="29">
        <v>24.7</v>
      </c>
      <c r="K870" s="54">
        <v>292</v>
      </c>
    </row>
    <row r="871" spans="1:31" x14ac:dyDescent="0.35">
      <c r="A871" s="44">
        <v>41115</v>
      </c>
      <c r="B871" s="53">
        <v>0.42474537037037036</v>
      </c>
      <c r="C871" s="29">
        <v>667</v>
      </c>
      <c r="D871" s="29">
        <v>0.4355</v>
      </c>
      <c r="E871" s="29">
        <v>5.86</v>
      </c>
      <c r="F871" s="29">
        <v>7.71</v>
      </c>
      <c r="G871" s="29">
        <v>24.7</v>
      </c>
      <c r="K871" s="54">
        <v>272</v>
      </c>
      <c r="L871" s="45">
        <f>AVERAGE(K867:K871)</f>
        <v>621.79999999999995</v>
      </c>
      <c r="M871" s="46">
        <f>GEOMEAN(K867:K871)</f>
        <v>452.4208786305349</v>
      </c>
      <c r="N871" s="47" t="s">
        <v>148</v>
      </c>
      <c r="O871" s="291">
        <v>3.2</v>
      </c>
      <c r="P871" s="291">
        <v>86.2</v>
      </c>
      <c r="Q871" s="291" t="s">
        <v>115</v>
      </c>
      <c r="R871" s="291" t="s">
        <v>115</v>
      </c>
      <c r="S871" s="291" t="s">
        <v>115</v>
      </c>
      <c r="T871" s="291" t="s">
        <v>115</v>
      </c>
      <c r="U871" s="291" t="s">
        <v>115</v>
      </c>
      <c r="V871" s="291" t="s">
        <v>115</v>
      </c>
      <c r="W871" s="291" t="s">
        <v>115</v>
      </c>
      <c r="X871" s="291">
        <v>71.099999999999994</v>
      </c>
      <c r="Y871" s="291" t="s">
        <v>115</v>
      </c>
      <c r="Z871" s="291">
        <v>0.48</v>
      </c>
      <c r="AA871" s="291" t="s">
        <v>115</v>
      </c>
      <c r="AB871" s="291">
        <v>50</v>
      </c>
      <c r="AC871" s="291" t="s">
        <v>115</v>
      </c>
      <c r="AD871" s="291">
        <v>263</v>
      </c>
      <c r="AE871" s="291" t="s">
        <v>115</v>
      </c>
    </row>
    <row r="872" spans="1:31" x14ac:dyDescent="0.35">
      <c r="A872" s="44">
        <v>41123</v>
      </c>
      <c r="B872" s="52">
        <v>0.4070833333333333</v>
      </c>
      <c r="C872" s="29">
        <v>694</v>
      </c>
      <c r="D872" s="29">
        <v>0.44850000000000001</v>
      </c>
      <c r="E872" s="29">
        <v>7.13</v>
      </c>
      <c r="F872" s="29">
        <v>7.74</v>
      </c>
      <c r="G872" s="29">
        <v>22.5</v>
      </c>
      <c r="K872" s="54">
        <v>988</v>
      </c>
    </row>
    <row r="873" spans="1:31" x14ac:dyDescent="0.35">
      <c r="A873" s="44">
        <v>41129</v>
      </c>
      <c r="B873" s="53">
        <v>0.37980324074074073</v>
      </c>
      <c r="C873" s="29">
        <v>606</v>
      </c>
      <c r="D873" s="29">
        <v>0.39650000000000002</v>
      </c>
      <c r="E873" s="29">
        <v>4.83</v>
      </c>
      <c r="F873" s="29">
        <v>7.82</v>
      </c>
      <c r="G873" s="29">
        <v>23.8</v>
      </c>
      <c r="K873" s="54">
        <v>1467</v>
      </c>
    </row>
    <row r="874" spans="1:31" x14ac:dyDescent="0.35">
      <c r="A874" s="44">
        <v>41134</v>
      </c>
      <c r="B874" s="55">
        <v>0.41682870370370373</v>
      </c>
      <c r="C874" s="29">
        <v>602</v>
      </c>
      <c r="D874" s="29">
        <v>0.39</v>
      </c>
      <c r="E874" s="29">
        <v>7.85</v>
      </c>
      <c r="F874" s="29">
        <v>7.51</v>
      </c>
      <c r="G874" s="29">
        <v>21.3</v>
      </c>
      <c r="K874" s="54">
        <v>1071</v>
      </c>
    </row>
    <row r="875" spans="1:31" x14ac:dyDescent="0.35">
      <c r="A875" s="44">
        <v>41143</v>
      </c>
      <c r="B875" s="58">
        <v>0.41215277777777781</v>
      </c>
      <c r="C875" s="29">
        <v>661</v>
      </c>
      <c r="D875" s="29">
        <v>0.42899999999999999</v>
      </c>
      <c r="E875" s="29">
        <v>5.73</v>
      </c>
      <c r="F875" s="29">
        <v>7.58</v>
      </c>
      <c r="G875" s="29">
        <v>19.899999999999999</v>
      </c>
      <c r="K875" s="54">
        <v>609</v>
      </c>
    </row>
    <row r="876" spans="1:31" x14ac:dyDescent="0.35">
      <c r="A876" s="44">
        <v>41150</v>
      </c>
      <c r="B876" s="52">
        <v>0.42505787037037041</v>
      </c>
      <c r="C876" s="29">
        <v>505</v>
      </c>
      <c r="D876" s="29">
        <v>0.32829999999999998</v>
      </c>
      <c r="E876" s="29">
        <v>5.57</v>
      </c>
      <c r="F876" s="29">
        <v>7.56</v>
      </c>
      <c r="G876" s="29">
        <v>22.4</v>
      </c>
      <c r="K876" s="54">
        <v>4106</v>
      </c>
      <c r="L876" s="45">
        <f>AVERAGE(K872:K876)</f>
        <v>1648.2</v>
      </c>
      <c r="M876" s="46">
        <f>GEOMEAN(K872:K876)</f>
        <v>1311.6034591593555</v>
      </c>
      <c r="N876" s="47" t="s">
        <v>149</v>
      </c>
    </row>
    <row r="877" spans="1:31" x14ac:dyDescent="0.35">
      <c r="A877" s="44">
        <v>41158</v>
      </c>
      <c r="B877" s="53">
        <v>0.41472222222222221</v>
      </c>
      <c r="C877" s="29">
        <v>540</v>
      </c>
      <c r="D877" s="29">
        <v>0.35099999999999998</v>
      </c>
      <c r="E877" s="29">
        <v>3.97</v>
      </c>
      <c r="F877" s="29">
        <v>7.56</v>
      </c>
      <c r="G877" s="29">
        <v>22.6</v>
      </c>
      <c r="K877" s="54">
        <v>776</v>
      </c>
    </row>
    <row r="878" spans="1:31" x14ac:dyDescent="0.35">
      <c r="A878" s="44">
        <v>41162</v>
      </c>
      <c r="B878" s="52">
        <v>0.41378472222222223</v>
      </c>
      <c r="C878" s="29">
        <v>425.6</v>
      </c>
      <c r="D878" s="29">
        <v>0.27689999999999998</v>
      </c>
      <c r="E878" s="29">
        <v>7.91</v>
      </c>
      <c r="F878" s="29">
        <v>7.86</v>
      </c>
      <c r="G878" s="29">
        <v>20.9</v>
      </c>
      <c r="K878" s="54">
        <v>771</v>
      </c>
    </row>
    <row r="879" spans="1:31" x14ac:dyDescent="0.35">
      <c r="A879" s="44">
        <v>41164</v>
      </c>
      <c r="B879" s="53">
        <v>0.42385416666666664</v>
      </c>
      <c r="C879" s="29">
        <v>482.8</v>
      </c>
      <c r="D879" s="29">
        <v>0.314</v>
      </c>
      <c r="E879" s="29">
        <v>7.46</v>
      </c>
      <c r="F879" s="29">
        <v>7.8</v>
      </c>
      <c r="G879" s="29">
        <v>20.8</v>
      </c>
      <c r="K879" s="54">
        <v>253</v>
      </c>
    </row>
    <row r="880" spans="1:31" x14ac:dyDescent="0.35">
      <c r="A880" s="44">
        <v>41178</v>
      </c>
      <c r="B880" s="52">
        <v>0.41439814814814818</v>
      </c>
      <c r="C880" s="29">
        <v>521</v>
      </c>
      <c r="D880" s="29">
        <v>0.3387</v>
      </c>
      <c r="E880" s="29">
        <v>8.31</v>
      </c>
      <c r="F880" s="29">
        <v>7.79</v>
      </c>
      <c r="G880" s="29">
        <v>16.899999999999999</v>
      </c>
      <c r="K880" s="54">
        <v>839</v>
      </c>
    </row>
    <row r="881" spans="1:31" x14ac:dyDescent="0.35">
      <c r="A881" s="44">
        <v>41179</v>
      </c>
      <c r="B881" s="52">
        <v>0.39799768518518519</v>
      </c>
      <c r="C881" s="29">
        <v>431.5</v>
      </c>
      <c r="D881" s="29">
        <v>0.28079999999999999</v>
      </c>
      <c r="E881" s="29">
        <v>7.37</v>
      </c>
      <c r="F881" s="29">
        <v>7.59</v>
      </c>
      <c r="G881" s="29">
        <v>17.600000000000001</v>
      </c>
      <c r="K881" s="36">
        <v>24192</v>
      </c>
      <c r="L881" s="45">
        <f>AVERAGE(K877:K881)</f>
        <v>5366.2</v>
      </c>
      <c r="M881" s="46">
        <f>GEOMEAN(K877:K881)</f>
        <v>1251.6821849937651</v>
      </c>
      <c r="N881" s="47" t="s">
        <v>150</v>
      </c>
    </row>
    <row r="882" spans="1:31" x14ac:dyDescent="0.35">
      <c r="A882" s="44">
        <v>41186</v>
      </c>
      <c r="B882" s="51">
        <v>0.41418981481481482</v>
      </c>
      <c r="C882" s="29">
        <v>524</v>
      </c>
      <c r="D882" s="29">
        <v>0.34060000000000001</v>
      </c>
      <c r="E882" s="29">
        <v>8.4499999999999993</v>
      </c>
      <c r="F882" s="29">
        <v>7.69</v>
      </c>
      <c r="G882" s="29">
        <v>16.600000000000001</v>
      </c>
      <c r="K882" s="54">
        <v>487</v>
      </c>
    </row>
    <row r="883" spans="1:31" x14ac:dyDescent="0.35">
      <c r="A883" s="44">
        <v>41190</v>
      </c>
      <c r="B883" s="52">
        <v>0.4161111111111111</v>
      </c>
      <c r="C883" s="29">
        <v>472.7</v>
      </c>
      <c r="D883" s="29">
        <v>0.3075</v>
      </c>
      <c r="E883" s="29">
        <v>9.01</v>
      </c>
      <c r="F883" s="29">
        <v>7.91</v>
      </c>
      <c r="G883" s="29">
        <v>13</v>
      </c>
      <c r="K883" s="54">
        <v>422</v>
      </c>
    </row>
    <row r="884" spans="1:31" x14ac:dyDescent="0.35">
      <c r="A884" s="44">
        <v>41199</v>
      </c>
      <c r="B884" s="53">
        <v>0.41864583333333333</v>
      </c>
      <c r="C884" s="29">
        <v>576</v>
      </c>
      <c r="D884" s="29">
        <v>0.37440000000000001</v>
      </c>
      <c r="E884" s="29">
        <v>8.99</v>
      </c>
      <c r="F884" s="29">
        <v>7.69</v>
      </c>
      <c r="G884" s="29">
        <v>13.6</v>
      </c>
      <c r="K884" s="54">
        <v>332</v>
      </c>
    </row>
    <row r="885" spans="1:31" x14ac:dyDescent="0.35">
      <c r="A885" s="44">
        <v>41205</v>
      </c>
      <c r="B885" s="52">
        <v>0.42709490740740735</v>
      </c>
      <c r="C885" s="29">
        <v>539</v>
      </c>
      <c r="D885" s="29">
        <v>0.3503</v>
      </c>
      <c r="E885" s="29">
        <v>9.34</v>
      </c>
      <c r="F885" s="29">
        <v>8.0399999999999991</v>
      </c>
      <c r="G885" s="29">
        <v>14.7</v>
      </c>
      <c r="O885" s="264">
        <v>1.8</v>
      </c>
      <c r="P885" s="264">
        <v>45.3</v>
      </c>
      <c r="Q885" s="291" t="s">
        <v>115</v>
      </c>
      <c r="R885" s="291" t="s">
        <v>115</v>
      </c>
      <c r="S885" s="291" t="s">
        <v>115</v>
      </c>
      <c r="T885" s="291" t="s">
        <v>115</v>
      </c>
      <c r="U885" s="291" t="s">
        <v>115</v>
      </c>
      <c r="V885" s="291" t="s">
        <v>115</v>
      </c>
      <c r="W885" s="291" t="s">
        <v>115</v>
      </c>
      <c r="X885" s="264">
        <v>45.4</v>
      </c>
      <c r="Y885" s="291" t="s">
        <v>115</v>
      </c>
      <c r="Z885" s="264">
        <v>0.68</v>
      </c>
      <c r="AA885" s="291" t="s">
        <v>115</v>
      </c>
      <c r="AB885" s="264">
        <v>34.299999999999997</v>
      </c>
      <c r="AC885" s="291" t="s">
        <v>115</v>
      </c>
      <c r="AD885" s="264">
        <v>193</v>
      </c>
      <c r="AE885" s="291" t="s">
        <v>115</v>
      </c>
    </row>
    <row r="886" spans="1:31" x14ac:dyDescent="0.35">
      <c r="A886" s="44">
        <v>41212</v>
      </c>
      <c r="B886" s="27"/>
      <c r="C886" s="49" t="s">
        <v>139</v>
      </c>
      <c r="D886" s="49" t="s">
        <v>139</v>
      </c>
      <c r="E886" s="49" t="s">
        <v>139</v>
      </c>
      <c r="F886" s="49" t="s">
        <v>139</v>
      </c>
      <c r="G886" s="49" t="s">
        <v>139</v>
      </c>
      <c r="K886" s="54">
        <v>41</v>
      </c>
      <c r="L886" s="45">
        <f>AVERAGE(K882:K886)</f>
        <v>320.5</v>
      </c>
      <c r="M886" s="46">
        <f>GEOMEAN(K882:K886)</f>
        <v>229.98040696476488</v>
      </c>
      <c r="N886" s="47" t="s">
        <v>151</v>
      </c>
    </row>
    <row r="887" spans="1:31" x14ac:dyDescent="0.35">
      <c r="A887" s="44">
        <v>41218</v>
      </c>
      <c r="B887" s="52">
        <v>0.41326388888888888</v>
      </c>
      <c r="C887" s="29">
        <v>586</v>
      </c>
      <c r="D887" s="29">
        <v>0.38019999999999998</v>
      </c>
      <c r="E887" s="29">
        <v>12.03</v>
      </c>
      <c r="F887" s="29">
        <v>7.98</v>
      </c>
      <c r="G887" s="29">
        <v>7.7</v>
      </c>
      <c r="K887" s="54">
        <v>74</v>
      </c>
    </row>
    <row r="888" spans="1:31" x14ac:dyDescent="0.35">
      <c r="A888" s="44">
        <v>41225</v>
      </c>
      <c r="B888" s="52">
        <v>0.42815972222222221</v>
      </c>
      <c r="C888" s="29">
        <v>543</v>
      </c>
      <c r="D888" s="29">
        <v>0.35289999999999999</v>
      </c>
      <c r="E888" s="29">
        <v>9.91</v>
      </c>
      <c r="F888" s="29">
        <v>8.11</v>
      </c>
      <c r="G888" s="29">
        <v>10.4</v>
      </c>
      <c r="K888" s="36">
        <v>24192</v>
      </c>
    </row>
    <row r="889" spans="1:31" x14ac:dyDescent="0.35">
      <c r="A889" s="44">
        <v>41227</v>
      </c>
      <c r="B889" s="53">
        <v>0.43033564814814818</v>
      </c>
      <c r="C889" s="29">
        <v>557</v>
      </c>
      <c r="D889" s="29">
        <v>0.36199999999999999</v>
      </c>
      <c r="E889" s="29">
        <v>13.91</v>
      </c>
      <c r="F889" s="29">
        <v>8.07</v>
      </c>
      <c r="G889" s="29">
        <v>7.4</v>
      </c>
      <c r="K889" s="54">
        <v>275</v>
      </c>
    </row>
    <row r="890" spans="1:31" x14ac:dyDescent="0.35">
      <c r="A890" s="44">
        <v>41240</v>
      </c>
      <c r="B890" s="53">
        <v>0.41968749999999999</v>
      </c>
      <c r="C890" s="29">
        <v>645</v>
      </c>
      <c r="D890" s="29">
        <v>0.41930000000000001</v>
      </c>
      <c r="E890" s="29">
        <v>12.18</v>
      </c>
      <c r="F890" s="29">
        <v>7.99</v>
      </c>
      <c r="G890" s="29">
        <v>5.9</v>
      </c>
      <c r="K890" s="54">
        <v>41</v>
      </c>
    </row>
    <row r="891" spans="1:31" x14ac:dyDescent="0.35">
      <c r="A891" s="44">
        <v>41242</v>
      </c>
      <c r="B891" s="53">
        <v>0.42796296296296293</v>
      </c>
      <c r="C891" s="29">
        <v>675</v>
      </c>
      <c r="D891" s="29">
        <v>0.43880000000000002</v>
      </c>
      <c r="E891" s="29">
        <v>14</v>
      </c>
      <c r="F891" s="29">
        <v>8.06</v>
      </c>
      <c r="G891" s="29">
        <v>4.9000000000000004</v>
      </c>
      <c r="K891" s="54">
        <v>10</v>
      </c>
      <c r="L891" s="45">
        <f>AVERAGE(K887:K891)</f>
        <v>4918.3999999999996</v>
      </c>
      <c r="M891" s="46">
        <f>GEOMEAN(K887:K891)</f>
        <v>182.39125381404489</v>
      </c>
      <c r="N891" s="47" t="s">
        <v>152</v>
      </c>
    </row>
    <row r="892" spans="1:31" x14ac:dyDescent="0.35">
      <c r="A892" s="44">
        <v>41246</v>
      </c>
      <c r="B892" s="52">
        <v>0.42629629629629634</v>
      </c>
      <c r="C892" s="29">
        <v>652</v>
      </c>
      <c r="D892" s="29">
        <v>0.42380000000000001</v>
      </c>
      <c r="E892" s="29">
        <v>10.92</v>
      </c>
      <c r="F892" s="29">
        <v>8</v>
      </c>
      <c r="G892" s="29">
        <v>10.3</v>
      </c>
      <c r="K892" s="54">
        <v>441</v>
      </c>
      <c r="L892" s="28"/>
      <c r="M892" s="31"/>
      <c r="N892" s="30"/>
    </row>
    <row r="893" spans="1:31" x14ac:dyDescent="0.35">
      <c r="A893" s="44">
        <v>41249</v>
      </c>
      <c r="B893" s="52">
        <v>0.40548611111111116</v>
      </c>
      <c r="C893" s="29">
        <v>633</v>
      </c>
      <c r="D893" s="29">
        <v>0.41149999999999998</v>
      </c>
      <c r="E893" s="29">
        <v>11.72</v>
      </c>
      <c r="F893" s="29">
        <v>8</v>
      </c>
      <c r="G893" s="29">
        <v>6.2</v>
      </c>
      <c r="K893" s="54">
        <v>309</v>
      </c>
      <c r="L893" s="28"/>
      <c r="M893" s="31"/>
      <c r="N893" s="30"/>
    </row>
    <row r="894" spans="1:31" x14ac:dyDescent="0.35">
      <c r="A894" s="44">
        <v>41256</v>
      </c>
      <c r="B894" s="52">
        <v>0.42218749999999999</v>
      </c>
      <c r="C894" s="29">
        <v>627</v>
      </c>
      <c r="D894" s="29">
        <v>0.40749999999999997</v>
      </c>
      <c r="E894" s="29">
        <v>13.01</v>
      </c>
      <c r="F894" s="29">
        <v>7.9</v>
      </c>
      <c r="G894" s="29">
        <v>4.9000000000000004</v>
      </c>
      <c r="K894" s="54">
        <v>41</v>
      </c>
      <c r="L894" s="28"/>
      <c r="M894" s="31"/>
      <c r="N894" s="30"/>
    </row>
    <row r="895" spans="1:31" x14ac:dyDescent="0.35">
      <c r="A895" s="44">
        <v>41262</v>
      </c>
      <c r="B895" s="52">
        <v>0.46109953703703704</v>
      </c>
      <c r="C895" s="29">
        <v>648</v>
      </c>
      <c r="D895" s="29">
        <v>0.42120000000000002</v>
      </c>
      <c r="E895" s="29">
        <v>12.76</v>
      </c>
      <c r="F895" s="29">
        <v>7.96</v>
      </c>
      <c r="G895" s="29">
        <v>6.3</v>
      </c>
      <c r="K895" s="54">
        <v>61</v>
      </c>
      <c r="L895" s="45">
        <f>AVERAGE(K891:K895)</f>
        <v>172.4</v>
      </c>
      <c r="M895" s="46">
        <f>GEOMEAN(K891:K895)</f>
        <v>80.63101969747764</v>
      </c>
      <c r="N895" s="47" t="s">
        <v>153</v>
      </c>
    </row>
    <row r="896" spans="1:31" x14ac:dyDescent="0.35">
      <c r="A896" s="44">
        <v>41277</v>
      </c>
      <c r="B896" s="53">
        <v>0.41918981481481482</v>
      </c>
      <c r="C896" s="29">
        <v>757</v>
      </c>
      <c r="D896" s="29">
        <v>0.49209999999999998</v>
      </c>
      <c r="E896" s="29">
        <v>14.5</v>
      </c>
      <c r="F896" s="29">
        <v>7.96</v>
      </c>
      <c r="G896" s="29">
        <v>0.3</v>
      </c>
      <c r="K896" s="54">
        <v>10</v>
      </c>
    </row>
    <row r="897" spans="1:31" x14ac:dyDescent="0.35">
      <c r="A897" s="44">
        <v>41282</v>
      </c>
      <c r="B897" s="59">
        <v>0.46009259259259255</v>
      </c>
      <c r="C897" s="27">
        <v>747</v>
      </c>
      <c r="D897" s="27">
        <v>0.48549999999999999</v>
      </c>
      <c r="E897" s="28">
        <v>14.69</v>
      </c>
      <c r="F897" s="27">
        <v>8.02</v>
      </c>
      <c r="G897" s="27">
        <v>1.9</v>
      </c>
      <c r="K897" s="54">
        <v>52</v>
      </c>
    </row>
    <row r="898" spans="1:31" x14ac:dyDescent="0.35">
      <c r="A898" s="44">
        <v>41284</v>
      </c>
      <c r="B898" s="52">
        <v>0.43829861111111112</v>
      </c>
      <c r="C898" s="29">
        <v>755</v>
      </c>
      <c r="D898" s="29">
        <v>0.49080000000000001</v>
      </c>
      <c r="E898" s="29">
        <v>13.81</v>
      </c>
      <c r="F898" s="29">
        <v>8.15</v>
      </c>
      <c r="G898" s="29">
        <v>3.1</v>
      </c>
      <c r="K898" s="54">
        <v>86</v>
      </c>
    </row>
    <row r="899" spans="1:31" x14ac:dyDescent="0.35">
      <c r="A899" s="44">
        <v>41291</v>
      </c>
      <c r="B899" s="52">
        <v>0.42723379629629626</v>
      </c>
      <c r="C899" s="29">
        <v>490.4</v>
      </c>
      <c r="D899" s="29">
        <v>0.31850000000000001</v>
      </c>
      <c r="E899" s="29">
        <v>13.65</v>
      </c>
      <c r="F899" s="29">
        <v>7.84</v>
      </c>
      <c r="G899" s="29">
        <v>3.8</v>
      </c>
      <c r="K899" s="54">
        <v>249</v>
      </c>
    </row>
    <row r="900" spans="1:31" x14ac:dyDescent="0.35">
      <c r="A900" s="44">
        <v>41304</v>
      </c>
      <c r="B900" s="59">
        <v>0.41673611111111114</v>
      </c>
      <c r="C900" s="27">
        <v>504</v>
      </c>
      <c r="D900" s="27">
        <v>0.3276</v>
      </c>
      <c r="E900" s="28">
        <v>12.2</v>
      </c>
      <c r="F900" s="27">
        <v>7.91</v>
      </c>
      <c r="G900" s="27">
        <v>5.9</v>
      </c>
      <c r="K900" s="54">
        <v>14136</v>
      </c>
      <c r="L900" s="45">
        <f>AVERAGE(K896:K900)</f>
        <v>2906.6</v>
      </c>
      <c r="M900" s="46">
        <f>GEOMEAN(K896:K900)</f>
        <v>173.54237461496561</v>
      </c>
      <c r="N900" s="47" t="s">
        <v>154</v>
      </c>
    </row>
    <row r="901" spans="1:31" x14ac:dyDescent="0.35">
      <c r="A901" s="44">
        <v>41311</v>
      </c>
      <c r="B901" s="53">
        <v>0.4145949074074074</v>
      </c>
      <c r="C901" s="29">
        <v>587</v>
      </c>
      <c r="D901" s="29">
        <v>0.38150000000000001</v>
      </c>
      <c r="E901" s="29">
        <v>13.74</v>
      </c>
      <c r="F901" s="29">
        <v>7.86</v>
      </c>
      <c r="G901" s="29">
        <v>2</v>
      </c>
      <c r="K901" s="54">
        <v>63</v>
      </c>
    </row>
    <row r="902" spans="1:31" x14ac:dyDescent="0.35">
      <c r="A902" s="44">
        <v>41319</v>
      </c>
      <c r="B902" s="52">
        <v>0.42810185185185184</v>
      </c>
      <c r="C902" s="29">
        <v>587</v>
      </c>
      <c r="D902" s="29">
        <v>0.38150000000000001</v>
      </c>
      <c r="E902" s="29">
        <v>13.71</v>
      </c>
      <c r="F902" s="29">
        <v>7.88</v>
      </c>
      <c r="G902" s="29">
        <v>3.5</v>
      </c>
      <c r="K902" s="54">
        <v>20</v>
      </c>
    </row>
    <row r="903" spans="1:31" x14ac:dyDescent="0.35">
      <c r="A903" s="44">
        <v>41323</v>
      </c>
      <c r="B903" s="53">
        <v>0.42122685185185182</v>
      </c>
      <c r="C903" s="29">
        <v>590</v>
      </c>
      <c r="D903" s="29">
        <v>0.38350000000000001</v>
      </c>
      <c r="E903" s="29">
        <v>13.69</v>
      </c>
      <c r="F903" s="29">
        <v>7.85</v>
      </c>
      <c r="G903" s="29">
        <v>2.4</v>
      </c>
      <c r="K903" s="54">
        <v>10</v>
      </c>
    </row>
    <row r="904" spans="1:31" x14ac:dyDescent="0.35">
      <c r="A904" s="44">
        <v>41325</v>
      </c>
      <c r="B904" s="53">
        <v>0.43017361111111113</v>
      </c>
      <c r="C904" s="29">
        <v>623</v>
      </c>
      <c r="D904" s="29">
        <v>0.40500000000000003</v>
      </c>
      <c r="E904" s="29">
        <v>14.08</v>
      </c>
      <c r="F904" s="29">
        <v>8.08</v>
      </c>
      <c r="G904" s="29">
        <v>1.4</v>
      </c>
      <c r="K904" s="54">
        <v>20</v>
      </c>
    </row>
    <row r="905" spans="1:31" x14ac:dyDescent="0.35">
      <c r="A905" s="44">
        <v>41331</v>
      </c>
      <c r="B905" s="52">
        <v>0.42048611111111112</v>
      </c>
      <c r="C905" s="29">
        <v>618</v>
      </c>
      <c r="D905" s="29">
        <v>0.4017</v>
      </c>
      <c r="E905" s="29">
        <v>12.88</v>
      </c>
      <c r="F905" s="29">
        <v>8.0500000000000007</v>
      </c>
      <c r="G905" s="29">
        <v>4</v>
      </c>
      <c r="K905" s="36">
        <v>24192</v>
      </c>
      <c r="L905" s="45">
        <f>AVERAGE(K901:K905)</f>
        <v>4861</v>
      </c>
      <c r="M905" s="46">
        <f>GEOMEAN(K901:K905)</f>
        <v>90.576276420282127</v>
      </c>
      <c r="N905" s="47" t="s">
        <v>155</v>
      </c>
    </row>
    <row r="906" spans="1:31" x14ac:dyDescent="0.35">
      <c r="A906" s="44">
        <v>41338</v>
      </c>
      <c r="B906" s="53">
        <v>0.47771990740740744</v>
      </c>
      <c r="C906" s="29">
        <v>629</v>
      </c>
      <c r="D906" s="29">
        <v>0.4088</v>
      </c>
      <c r="E906" s="29">
        <v>13.28</v>
      </c>
      <c r="F906" s="29">
        <v>8.0500000000000007</v>
      </c>
      <c r="G906" s="29">
        <v>3.2</v>
      </c>
      <c r="K906" s="54">
        <v>108</v>
      </c>
      <c r="O906" s="291" t="s">
        <v>115</v>
      </c>
      <c r="P906" s="291">
        <v>54</v>
      </c>
      <c r="Q906" s="291" t="s">
        <v>115</v>
      </c>
      <c r="R906" s="291" t="s">
        <v>115</v>
      </c>
      <c r="S906" s="291" t="s">
        <v>115</v>
      </c>
      <c r="T906" s="291" t="s">
        <v>115</v>
      </c>
      <c r="U906" s="291" t="s">
        <v>115</v>
      </c>
      <c r="V906" s="291" t="s">
        <v>115</v>
      </c>
      <c r="W906" s="291" t="s">
        <v>115</v>
      </c>
      <c r="X906" s="291">
        <v>87</v>
      </c>
      <c r="Y906" s="291">
        <v>0.57999999999999996</v>
      </c>
      <c r="Z906" s="291">
        <v>0.4</v>
      </c>
      <c r="AA906" s="291" t="s">
        <v>115</v>
      </c>
      <c r="AB906" s="291">
        <v>71.400000000000006</v>
      </c>
      <c r="AC906" s="291" t="s">
        <v>115</v>
      </c>
      <c r="AD906" s="291">
        <v>224</v>
      </c>
      <c r="AE906" s="291" t="s">
        <v>115</v>
      </c>
    </row>
    <row r="907" spans="1:31" x14ac:dyDescent="0.35">
      <c r="A907" s="44">
        <v>41344</v>
      </c>
      <c r="B907" s="52">
        <v>0.44895833333333335</v>
      </c>
      <c r="C907" s="29">
        <v>638</v>
      </c>
      <c r="D907" s="29">
        <v>0.41470000000000001</v>
      </c>
      <c r="E907" s="29">
        <v>12.58</v>
      </c>
      <c r="F907" s="29">
        <v>8.2200000000000006</v>
      </c>
      <c r="G907" s="29">
        <v>5.8</v>
      </c>
      <c r="K907" s="54">
        <v>74</v>
      </c>
    </row>
    <row r="908" spans="1:31" x14ac:dyDescent="0.35">
      <c r="A908" s="44">
        <v>41353</v>
      </c>
      <c r="B908" s="52">
        <v>0.42068287037037039</v>
      </c>
      <c r="C908" s="29">
        <v>647</v>
      </c>
      <c r="D908" s="29">
        <v>0.42059999999999997</v>
      </c>
      <c r="E908" s="29">
        <v>13.36</v>
      </c>
      <c r="F908" s="29">
        <v>8.1</v>
      </c>
      <c r="G908" s="29">
        <v>3.6</v>
      </c>
      <c r="K908" s="54">
        <v>41</v>
      </c>
    </row>
    <row r="909" spans="1:31" x14ac:dyDescent="0.35">
      <c r="A909" s="44">
        <v>41360</v>
      </c>
      <c r="B909" s="59">
        <v>0.39717592592592593</v>
      </c>
      <c r="C909" s="27">
        <v>762</v>
      </c>
      <c r="D909" s="27">
        <v>0.49530000000000002</v>
      </c>
      <c r="E909" s="28">
        <v>13.01</v>
      </c>
      <c r="F909" s="27">
        <v>8.3699999999999992</v>
      </c>
      <c r="G909" s="27">
        <v>4.5999999999999996</v>
      </c>
      <c r="K909" s="54">
        <v>52</v>
      </c>
    </row>
    <row r="910" spans="1:31" x14ac:dyDescent="0.35">
      <c r="A910" s="44">
        <v>41361</v>
      </c>
      <c r="B910" s="52">
        <v>0.43733796296296296</v>
      </c>
      <c r="C910" s="29">
        <v>700</v>
      </c>
      <c r="D910" s="29">
        <v>0.45500000000000002</v>
      </c>
      <c r="E910" s="29">
        <v>14.29</v>
      </c>
      <c r="F910" s="29">
        <v>8.26</v>
      </c>
      <c r="G910" s="29">
        <v>4.2</v>
      </c>
      <c r="K910" s="54">
        <v>74</v>
      </c>
      <c r="L910" s="45">
        <f>AVERAGE(K906:K910)</f>
        <v>69.8</v>
      </c>
      <c r="M910" s="46">
        <f>GEOMEAN(K906:K910)</f>
        <v>66.089867177824416</v>
      </c>
      <c r="N910" s="47" t="s">
        <v>156</v>
      </c>
    </row>
    <row r="911" spans="1:31" x14ac:dyDescent="0.35">
      <c r="A911" s="44">
        <v>41368</v>
      </c>
      <c r="B911" s="53">
        <v>0.40909722222222222</v>
      </c>
      <c r="C911" s="29">
        <v>650</v>
      </c>
      <c r="D911" s="29">
        <v>0.42249999999999999</v>
      </c>
      <c r="E911" s="29">
        <v>11.71</v>
      </c>
      <c r="F911" s="29">
        <v>8.1300000000000008</v>
      </c>
      <c r="G911" s="29">
        <v>7.8</v>
      </c>
      <c r="K911" s="54">
        <v>107</v>
      </c>
    </row>
    <row r="912" spans="1:31" x14ac:dyDescent="0.35">
      <c r="A912" s="44">
        <v>41373</v>
      </c>
      <c r="B912" s="52">
        <v>0.45071759259259259</v>
      </c>
      <c r="C912" s="29">
        <v>683</v>
      </c>
      <c r="D912" s="29">
        <v>0.442</v>
      </c>
      <c r="E912" s="29">
        <v>10.31</v>
      </c>
      <c r="F912" s="29">
        <v>8.1</v>
      </c>
      <c r="G912" s="29">
        <v>12.9</v>
      </c>
      <c r="K912" s="54">
        <v>31</v>
      </c>
    </row>
    <row r="913" spans="1:14" x14ac:dyDescent="0.35">
      <c r="A913" s="44">
        <v>41382</v>
      </c>
      <c r="B913" s="53">
        <v>0.4034375</v>
      </c>
      <c r="C913" s="29">
        <v>592</v>
      </c>
      <c r="D913" s="29">
        <v>0.38479999999999998</v>
      </c>
      <c r="E913" s="29">
        <v>10.27</v>
      </c>
      <c r="F913" s="29">
        <v>8.1300000000000008</v>
      </c>
      <c r="G913" s="29">
        <v>14.1</v>
      </c>
      <c r="K913" s="54">
        <v>1989</v>
      </c>
    </row>
    <row r="914" spans="1:14" x14ac:dyDescent="0.35">
      <c r="A914" s="44">
        <v>41388</v>
      </c>
      <c r="B914" s="52">
        <v>0.46313657407407405</v>
      </c>
      <c r="C914" s="29">
        <v>454.8</v>
      </c>
      <c r="D914" s="29">
        <v>0.29580000000000001</v>
      </c>
      <c r="E914" s="29">
        <v>10.49</v>
      </c>
      <c r="F914" s="29">
        <v>7.99</v>
      </c>
      <c r="G914" s="29">
        <v>11.1</v>
      </c>
      <c r="K914" s="54">
        <v>17329</v>
      </c>
    </row>
    <row r="915" spans="1:14" x14ac:dyDescent="0.35">
      <c r="A915" s="44">
        <v>41393</v>
      </c>
      <c r="B915" s="52">
        <v>0.39910879629629631</v>
      </c>
      <c r="C915" s="29">
        <v>536</v>
      </c>
      <c r="D915" s="29">
        <v>0.34839999999999999</v>
      </c>
      <c r="E915" s="29">
        <v>10.61</v>
      </c>
      <c r="F915" s="29">
        <v>7.84</v>
      </c>
      <c r="G915" s="29">
        <v>12.7</v>
      </c>
      <c r="K915" s="54">
        <v>158</v>
      </c>
      <c r="L915" s="45">
        <f>AVERAGE(K911:K915)</f>
        <v>3922.8</v>
      </c>
      <c r="M915" s="46">
        <f>GEOMEAN(K911:K915)</f>
        <v>448.08681884015465</v>
      </c>
      <c r="N915" s="47" t="s">
        <v>157</v>
      </c>
    </row>
    <row r="916" spans="1:14" x14ac:dyDescent="0.35">
      <c r="A916" s="44">
        <v>41402</v>
      </c>
      <c r="B916" s="53">
        <v>0.40487268518518515</v>
      </c>
      <c r="C916" s="29">
        <v>573</v>
      </c>
      <c r="D916" s="29">
        <v>0.3725</v>
      </c>
      <c r="E916" s="29">
        <v>7.77</v>
      </c>
      <c r="F916" s="29">
        <v>8</v>
      </c>
      <c r="G916" s="29">
        <v>17.600000000000001</v>
      </c>
      <c r="K916" s="54">
        <v>187</v>
      </c>
    </row>
    <row r="917" spans="1:14" x14ac:dyDescent="0.35">
      <c r="A917" s="44">
        <v>41408</v>
      </c>
      <c r="B917" s="52">
        <v>0.43031249999999999</v>
      </c>
      <c r="C917" s="29">
        <v>578</v>
      </c>
      <c r="D917" s="29">
        <v>0.37569999999999998</v>
      </c>
      <c r="E917" s="29">
        <v>13.27</v>
      </c>
      <c r="F917" s="29">
        <v>7.98</v>
      </c>
      <c r="G917" s="29">
        <v>16</v>
      </c>
      <c r="K917" s="54">
        <v>161</v>
      </c>
    </row>
    <row r="918" spans="1:14" x14ac:dyDescent="0.35">
      <c r="A918" s="44">
        <v>41410</v>
      </c>
      <c r="B918" s="52">
        <v>0.43084490740740744</v>
      </c>
      <c r="C918" s="29">
        <v>594</v>
      </c>
      <c r="D918" s="29">
        <v>0.38350000000000001</v>
      </c>
      <c r="E918" s="29">
        <v>8.66</v>
      </c>
      <c r="F918" s="29">
        <v>8.09</v>
      </c>
      <c r="G918" s="29">
        <v>19.8</v>
      </c>
      <c r="K918" s="54">
        <v>121</v>
      </c>
    </row>
    <row r="919" spans="1:14" x14ac:dyDescent="0.35">
      <c r="A919" s="44">
        <v>41416</v>
      </c>
      <c r="B919" s="53">
        <v>0.42313657407407407</v>
      </c>
      <c r="C919" s="29">
        <v>611</v>
      </c>
      <c r="D919" s="29">
        <v>0.39650000000000002</v>
      </c>
      <c r="E919" s="29">
        <v>6.39</v>
      </c>
      <c r="F919" s="29">
        <v>8.02</v>
      </c>
      <c r="G919" s="29">
        <v>21.2</v>
      </c>
      <c r="K919" s="54">
        <v>233</v>
      </c>
    </row>
    <row r="920" spans="1:14" x14ac:dyDescent="0.35">
      <c r="A920" s="44">
        <v>41424</v>
      </c>
      <c r="B920" s="52">
        <v>0.4481134259259259</v>
      </c>
      <c r="C920" s="29">
        <v>577</v>
      </c>
      <c r="D920" s="29">
        <v>0.377</v>
      </c>
      <c r="E920" s="29">
        <v>7.67</v>
      </c>
      <c r="F920" s="29">
        <v>8.09</v>
      </c>
      <c r="G920" s="29">
        <v>21.5</v>
      </c>
      <c r="K920" s="257">
        <v>135</v>
      </c>
      <c r="L920" s="45">
        <f>AVERAGE(K916:K920)</f>
        <v>167.4</v>
      </c>
      <c r="M920" s="46">
        <f>GEOMEAN(K916:K920)</f>
        <v>162.8652793307345</v>
      </c>
      <c r="N920" s="47" t="s">
        <v>158</v>
      </c>
    </row>
    <row r="921" spans="1:14" x14ac:dyDescent="0.35">
      <c r="A921" s="44">
        <v>41431</v>
      </c>
      <c r="B921" s="53">
        <v>0.40468749999999998</v>
      </c>
      <c r="C921" s="29">
        <v>491.3</v>
      </c>
      <c r="D921" s="29">
        <v>0.31919999999999998</v>
      </c>
      <c r="E921" s="29">
        <v>7.19</v>
      </c>
      <c r="F921" s="29">
        <v>7.95</v>
      </c>
      <c r="G921" s="29">
        <v>20.399999999999999</v>
      </c>
      <c r="K921" s="54">
        <v>278</v>
      </c>
    </row>
    <row r="922" spans="1:14" x14ac:dyDescent="0.35">
      <c r="A922" s="44">
        <v>41435</v>
      </c>
      <c r="B922" s="52">
        <v>0.45756944444444447</v>
      </c>
      <c r="C922" s="29">
        <v>585</v>
      </c>
      <c r="D922" s="29">
        <v>0.38350000000000001</v>
      </c>
      <c r="E922" s="29">
        <v>7.11</v>
      </c>
      <c r="F922" s="29">
        <v>8.0299999999999994</v>
      </c>
      <c r="G922" s="29">
        <v>21.7</v>
      </c>
      <c r="K922" s="54">
        <v>12997</v>
      </c>
    </row>
    <row r="923" spans="1:14" x14ac:dyDescent="0.35">
      <c r="A923" s="44">
        <v>41444</v>
      </c>
      <c r="B923" s="58">
        <v>0.42761574074074077</v>
      </c>
      <c r="C923" s="29">
        <v>628</v>
      </c>
      <c r="D923" s="29">
        <v>0.40949999999999998</v>
      </c>
      <c r="E923" s="29">
        <v>6.59</v>
      </c>
      <c r="F923" s="29">
        <v>8.1199999999999992</v>
      </c>
      <c r="G923" s="29">
        <v>22.8</v>
      </c>
      <c r="K923" s="54">
        <v>262</v>
      </c>
    </row>
    <row r="924" spans="1:14" x14ac:dyDescent="0.35">
      <c r="A924" s="44">
        <v>41449</v>
      </c>
      <c r="B924" s="52">
        <v>0.43784722222222222</v>
      </c>
      <c r="C924" s="29">
        <v>546</v>
      </c>
      <c r="D924" s="29">
        <v>0.35749999999999998</v>
      </c>
      <c r="E924" s="29">
        <v>6.97</v>
      </c>
      <c r="F924" s="29">
        <v>8.16</v>
      </c>
      <c r="G924" s="29">
        <v>24.4</v>
      </c>
      <c r="K924" s="54">
        <v>1019</v>
      </c>
    </row>
    <row r="925" spans="1:14" x14ac:dyDescent="0.35">
      <c r="A925" s="44">
        <v>41452</v>
      </c>
      <c r="B925" s="52">
        <v>0.42024305555555558</v>
      </c>
      <c r="C925" s="29">
        <v>613</v>
      </c>
      <c r="D925" s="29">
        <v>0.39650000000000002</v>
      </c>
      <c r="E925" s="29">
        <v>7.01</v>
      </c>
      <c r="F925" s="29">
        <v>8.11</v>
      </c>
      <c r="G925" s="29">
        <v>24</v>
      </c>
      <c r="K925" s="257">
        <v>419</v>
      </c>
      <c r="L925" s="45">
        <f>AVERAGE(K921:K925)</f>
        <v>2995</v>
      </c>
      <c r="M925" s="46">
        <f>GEOMEAN(K921:K925)</f>
        <v>834.28701199202033</v>
      </c>
      <c r="N925" s="47" t="s">
        <v>159</v>
      </c>
    </row>
    <row r="926" spans="1:14" x14ac:dyDescent="0.35">
      <c r="A926" s="44">
        <v>41458</v>
      </c>
      <c r="B926" s="52">
        <v>0.41405092592592596</v>
      </c>
      <c r="C926" s="29">
        <v>456.6</v>
      </c>
      <c r="D926" s="29">
        <v>0.29699999999999999</v>
      </c>
      <c r="E926" s="29">
        <v>6.72</v>
      </c>
      <c r="F926" s="29">
        <v>8.23</v>
      </c>
      <c r="G926" s="29">
        <v>22.6</v>
      </c>
      <c r="K926" s="54">
        <v>4106</v>
      </c>
    </row>
    <row r="927" spans="1:14" x14ac:dyDescent="0.35">
      <c r="A927" s="44">
        <v>41464</v>
      </c>
      <c r="B927" s="52">
        <v>0.4424305555555556</v>
      </c>
      <c r="C927" s="29">
        <v>596</v>
      </c>
      <c r="D927" s="29">
        <v>0.39</v>
      </c>
      <c r="E927" s="29">
        <v>6.65</v>
      </c>
      <c r="F927" s="29">
        <v>8.09</v>
      </c>
      <c r="G927" s="29">
        <v>24</v>
      </c>
      <c r="K927" s="54">
        <v>231</v>
      </c>
    </row>
    <row r="928" spans="1:14" x14ac:dyDescent="0.35">
      <c r="A928" s="44">
        <v>41472</v>
      </c>
      <c r="B928" s="52">
        <v>0.4082986111111111</v>
      </c>
      <c r="C928" s="29">
        <v>589</v>
      </c>
      <c r="D928" s="29">
        <v>0.38350000000000001</v>
      </c>
      <c r="E928" s="29">
        <v>6.08</v>
      </c>
      <c r="F928" s="29">
        <v>7.94</v>
      </c>
      <c r="G928" s="29">
        <v>25.1</v>
      </c>
      <c r="K928" s="54">
        <v>364</v>
      </c>
    </row>
    <row r="929" spans="1:33" x14ac:dyDescent="0.35">
      <c r="A929" s="44">
        <v>41478</v>
      </c>
      <c r="B929" s="52">
        <v>0.42207175925925927</v>
      </c>
      <c r="C929" s="29">
        <v>641</v>
      </c>
      <c r="D929" s="29">
        <v>0.41599999999999998</v>
      </c>
      <c r="E929" s="29">
        <v>6.54</v>
      </c>
      <c r="F929" s="29">
        <v>7.66</v>
      </c>
      <c r="G929" s="29">
        <v>23.8</v>
      </c>
      <c r="K929" s="54">
        <v>256</v>
      </c>
    </row>
    <row r="930" spans="1:33" x14ac:dyDescent="0.35">
      <c r="A930" s="44">
        <v>41485</v>
      </c>
      <c r="C930" s="49" t="s">
        <v>139</v>
      </c>
      <c r="D930" s="49" t="s">
        <v>139</v>
      </c>
      <c r="E930" s="49" t="s">
        <v>139</v>
      </c>
      <c r="F930" s="49" t="s">
        <v>139</v>
      </c>
      <c r="G930" s="49" t="s">
        <v>139</v>
      </c>
      <c r="K930" s="54">
        <v>961</v>
      </c>
      <c r="L930" s="45">
        <f>AVERAGE(K926:K930)</f>
        <v>1183.5999999999999</v>
      </c>
      <c r="M930" s="46">
        <f>GEOMEAN(K926:K930)</f>
        <v>610.68764298204701</v>
      </c>
      <c r="N930" s="47" t="s">
        <v>160</v>
      </c>
      <c r="O930" s="264">
        <v>2.2000000000000002</v>
      </c>
      <c r="P930" s="264">
        <v>77.2</v>
      </c>
      <c r="Q930" s="291" t="s">
        <v>115</v>
      </c>
      <c r="R930" s="291" t="s">
        <v>115</v>
      </c>
      <c r="S930" s="291" t="s">
        <v>115</v>
      </c>
      <c r="T930" s="291" t="s">
        <v>115</v>
      </c>
      <c r="U930" s="291" t="s">
        <v>115</v>
      </c>
      <c r="V930" s="291" t="s">
        <v>115</v>
      </c>
      <c r="W930" s="291" t="s">
        <v>115</v>
      </c>
      <c r="X930" s="264">
        <v>65</v>
      </c>
      <c r="Y930" s="291" t="s">
        <v>115</v>
      </c>
      <c r="Z930" s="264">
        <v>0.64</v>
      </c>
      <c r="AA930" s="291" t="s">
        <v>115</v>
      </c>
      <c r="AB930" s="264">
        <v>45.5</v>
      </c>
      <c r="AC930" s="291" t="s">
        <v>115</v>
      </c>
      <c r="AD930" s="264">
        <v>273</v>
      </c>
      <c r="AE930" s="291" t="s">
        <v>115</v>
      </c>
    </row>
    <row r="931" spans="1:33" x14ac:dyDescent="0.35">
      <c r="A931" s="44">
        <v>41493</v>
      </c>
      <c r="B931" s="53">
        <v>0.42481481481481481</v>
      </c>
      <c r="C931" s="29">
        <v>675</v>
      </c>
      <c r="D931" s="29">
        <v>0.4355</v>
      </c>
      <c r="E931" s="29">
        <v>5.95</v>
      </c>
      <c r="F931" s="29">
        <v>7.57</v>
      </c>
      <c r="G931" s="29">
        <v>21.8</v>
      </c>
      <c r="K931" s="54">
        <v>393</v>
      </c>
    </row>
    <row r="932" spans="1:33" x14ac:dyDescent="0.35">
      <c r="A932" s="44">
        <v>41498</v>
      </c>
      <c r="B932" s="52">
        <v>0.4183101851851852</v>
      </c>
      <c r="C932" s="29">
        <v>593</v>
      </c>
      <c r="D932" s="29">
        <v>0.38350000000000001</v>
      </c>
      <c r="E932" s="29">
        <v>5.69</v>
      </c>
      <c r="F932" s="29">
        <v>7.79</v>
      </c>
      <c r="G932" s="29">
        <v>23.5</v>
      </c>
      <c r="K932" s="54">
        <v>1267</v>
      </c>
    </row>
    <row r="933" spans="1:33" x14ac:dyDescent="0.35">
      <c r="A933" s="44">
        <v>41500</v>
      </c>
      <c r="B933" s="53">
        <v>0.43716435185185182</v>
      </c>
      <c r="C933" s="29">
        <v>656</v>
      </c>
      <c r="D933" s="29">
        <v>0.42899999999999999</v>
      </c>
      <c r="E933" s="29">
        <v>6.53</v>
      </c>
      <c r="F933" s="29">
        <v>7.5</v>
      </c>
      <c r="G933" s="29">
        <v>19.399999999999999</v>
      </c>
      <c r="K933" s="54">
        <v>294</v>
      </c>
    </row>
    <row r="934" spans="1:33" x14ac:dyDescent="0.35">
      <c r="A934" s="44">
        <v>41505</v>
      </c>
      <c r="B934" s="52">
        <v>0.4289930555555555</v>
      </c>
      <c r="C934" s="29">
        <v>662</v>
      </c>
      <c r="D934" s="29">
        <v>0.42899999999999999</v>
      </c>
      <c r="E934" s="29">
        <v>6.03</v>
      </c>
      <c r="F934" s="29">
        <v>7.69</v>
      </c>
      <c r="G934" s="29">
        <v>20.5</v>
      </c>
      <c r="K934" s="54">
        <v>1076</v>
      </c>
    </row>
    <row r="935" spans="1:33" x14ac:dyDescent="0.35">
      <c r="A935" s="44">
        <v>41508</v>
      </c>
      <c r="B935" s="52">
        <v>0.43429398148148146</v>
      </c>
      <c r="C935" s="29">
        <v>677</v>
      </c>
      <c r="D935" s="29">
        <v>0.442</v>
      </c>
      <c r="E935" s="29">
        <v>5.87</v>
      </c>
      <c r="F935" s="29">
        <v>7.63</v>
      </c>
      <c r="G935" s="29">
        <v>22.5</v>
      </c>
      <c r="K935" s="54">
        <v>231</v>
      </c>
      <c r="L935" s="45">
        <f>AVERAGE(K931:K935)</f>
        <v>652.20000000000005</v>
      </c>
      <c r="M935" s="46">
        <f>GEOMEAN(K931:K935)</f>
        <v>515.45190542224282</v>
      </c>
      <c r="N935" s="47" t="s">
        <v>161</v>
      </c>
    </row>
    <row r="936" spans="1:33" x14ac:dyDescent="0.35">
      <c r="A936" s="44">
        <v>41526</v>
      </c>
      <c r="B936" s="52">
        <v>0.42982638888888891</v>
      </c>
      <c r="C936" s="29">
        <v>655</v>
      </c>
      <c r="D936" s="29">
        <v>0.42899999999999999</v>
      </c>
      <c r="E936" s="29">
        <v>4.99</v>
      </c>
      <c r="F936" s="29">
        <v>7.64</v>
      </c>
      <c r="G936" s="29">
        <v>22.3</v>
      </c>
      <c r="K936" s="54">
        <v>388</v>
      </c>
    </row>
    <row r="937" spans="1:33" x14ac:dyDescent="0.35">
      <c r="A937" s="44">
        <v>41535</v>
      </c>
      <c r="B937" s="52">
        <v>0.4500231481481482</v>
      </c>
      <c r="C937" s="29">
        <v>749</v>
      </c>
      <c r="D937" s="29">
        <v>0.48749999999999999</v>
      </c>
      <c r="E937" s="29">
        <v>6.41</v>
      </c>
      <c r="F937" s="29">
        <v>7.52</v>
      </c>
      <c r="G937" s="29">
        <v>18</v>
      </c>
      <c r="K937" s="257">
        <v>341</v>
      </c>
    </row>
    <row r="938" spans="1:33" x14ac:dyDescent="0.35">
      <c r="A938" s="44">
        <v>41536</v>
      </c>
      <c r="B938" s="52">
        <v>0.4392361111111111</v>
      </c>
      <c r="C938" s="29">
        <v>164.8</v>
      </c>
      <c r="D938" s="29">
        <v>0.10730000000000001</v>
      </c>
      <c r="E938" s="29">
        <v>5.27</v>
      </c>
      <c r="F938" s="29">
        <v>7.55</v>
      </c>
      <c r="G938" s="29">
        <v>20.5</v>
      </c>
      <c r="K938" s="36">
        <v>24192</v>
      </c>
    </row>
    <row r="939" spans="1:33" x14ac:dyDescent="0.35">
      <c r="A939" s="44">
        <v>41541</v>
      </c>
      <c r="B939" s="53">
        <v>0.40136574074074072</v>
      </c>
      <c r="C939" s="29">
        <v>642</v>
      </c>
      <c r="D939" s="29">
        <v>0.41599999999999998</v>
      </c>
      <c r="E939" s="29">
        <v>6.34</v>
      </c>
      <c r="F939" s="29">
        <v>7.74</v>
      </c>
      <c r="G939" s="29">
        <v>16.3</v>
      </c>
      <c r="K939" s="54">
        <v>907</v>
      </c>
    </row>
    <row r="940" spans="1:33" x14ac:dyDescent="0.35">
      <c r="A940" s="44">
        <v>41547</v>
      </c>
      <c r="B940" s="52">
        <v>0.41101851851851851</v>
      </c>
      <c r="C940" s="29">
        <v>566</v>
      </c>
      <c r="D940" s="29">
        <v>0.3679</v>
      </c>
      <c r="E940" s="29">
        <v>6.48</v>
      </c>
      <c r="F940" s="29">
        <v>7.63</v>
      </c>
      <c r="G940" s="29">
        <v>18.100000000000001</v>
      </c>
      <c r="K940" s="257">
        <v>6131</v>
      </c>
      <c r="L940" s="45">
        <f>AVERAGE(K936:K940)</f>
        <v>6391.8</v>
      </c>
      <c r="M940" s="46">
        <f>GEOMEAN(K936:K940)</f>
        <v>1778.6041295355706</v>
      </c>
      <c r="N940" s="47" t="s">
        <v>162</v>
      </c>
    </row>
    <row r="941" spans="1:33" x14ac:dyDescent="0.35">
      <c r="A941" s="44">
        <v>41550</v>
      </c>
      <c r="B941" s="52">
        <v>0.41655092592592591</v>
      </c>
      <c r="C941" s="29">
        <v>710</v>
      </c>
      <c r="D941" s="29">
        <v>0.46150000000000002</v>
      </c>
      <c r="E941" s="29">
        <v>5.56</v>
      </c>
      <c r="F941" s="29">
        <v>7.65</v>
      </c>
      <c r="G941" s="29">
        <v>18.899999999999999</v>
      </c>
      <c r="K941" s="54">
        <v>86</v>
      </c>
    </row>
    <row r="942" spans="1:33" x14ac:dyDescent="0.35">
      <c r="A942" s="44">
        <v>41556</v>
      </c>
      <c r="B942" s="53">
        <v>0.37865740740740739</v>
      </c>
      <c r="C942" s="29">
        <v>499.2</v>
      </c>
      <c r="D942" s="29">
        <v>0.32440000000000002</v>
      </c>
      <c r="E942" s="29">
        <v>9.07</v>
      </c>
      <c r="F942" s="29">
        <v>8.07</v>
      </c>
      <c r="G942" s="29">
        <v>17.399999999999999</v>
      </c>
      <c r="K942" s="54">
        <v>240</v>
      </c>
    </row>
    <row r="943" spans="1:33" x14ac:dyDescent="0.35">
      <c r="A943" s="44">
        <v>41561</v>
      </c>
      <c r="B943" s="52">
        <v>0.45202546296296298</v>
      </c>
      <c r="C943" s="29">
        <v>589</v>
      </c>
      <c r="D943" s="29">
        <v>0.38290000000000002</v>
      </c>
      <c r="E943" s="29">
        <v>8.4499999999999993</v>
      </c>
      <c r="F943" s="29">
        <v>7.79</v>
      </c>
      <c r="G943" s="29">
        <v>15.9</v>
      </c>
      <c r="K943" s="54">
        <v>160</v>
      </c>
    </row>
    <row r="944" spans="1:33" x14ac:dyDescent="0.35">
      <c r="A944" s="44">
        <v>41569</v>
      </c>
      <c r="B944" s="53">
        <v>0.41040509259259261</v>
      </c>
      <c r="C944" s="29">
        <v>571</v>
      </c>
      <c r="D944" s="29">
        <v>0.37109999999999999</v>
      </c>
      <c r="E944" s="29">
        <v>11.55</v>
      </c>
      <c r="F944" s="29">
        <v>7.72</v>
      </c>
      <c r="G944" s="29">
        <v>10</v>
      </c>
      <c r="K944" s="54">
        <v>169</v>
      </c>
      <c r="O944" s="39" t="s">
        <v>115</v>
      </c>
      <c r="P944" s="39">
        <v>65.7</v>
      </c>
      <c r="Q944" s="39" t="s">
        <v>115</v>
      </c>
      <c r="R944" s="39">
        <v>2.7</v>
      </c>
      <c r="S944" s="39" t="s">
        <v>115</v>
      </c>
      <c r="T944" s="39" t="s">
        <v>115</v>
      </c>
      <c r="U944" s="39" t="s">
        <v>115</v>
      </c>
      <c r="V944" s="39" t="s">
        <v>115</v>
      </c>
      <c r="W944" s="39" t="s">
        <v>115</v>
      </c>
      <c r="X944" s="39">
        <v>60.7</v>
      </c>
      <c r="Y944" s="39" t="s">
        <v>115</v>
      </c>
      <c r="Z944" s="39" t="s">
        <v>115</v>
      </c>
      <c r="AA944" s="39" t="s">
        <v>115</v>
      </c>
      <c r="AB944" s="39">
        <v>43.4</v>
      </c>
      <c r="AC944" s="39" t="s">
        <v>115</v>
      </c>
      <c r="AD944" s="39">
        <v>264</v>
      </c>
      <c r="AE944" s="39" t="s">
        <v>115</v>
      </c>
      <c r="AF944" s="29">
        <v>159</v>
      </c>
      <c r="AG944" s="29">
        <v>27.7</v>
      </c>
    </row>
    <row r="945" spans="1:14" x14ac:dyDescent="0.35">
      <c r="A945" s="44">
        <v>41578</v>
      </c>
      <c r="B945" s="52">
        <v>0.40709490740740745</v>
      </c>
      <c r="C945" s="29">
        <v>632</v>
      </c>
      <c r="D945" s="29">
        <v>0.4108</v>
      </c>
      <c r="E945" s="29">
        <v>8.8699999999999992</v>
      </c>
      <c r="F945" s="29">
        <v>7.94</v>
      </c>
      <c r="G945" s="29">
        <v>12.6</v>
      </c>
      <c r="K945" s="54">
        <v>1785</v>
      </c>
      <c r="L945" s="45">
        <f>AVERAGE(K941:K945)</f>
        <v>488</v>
      </c>
      <c r="M945" s="46">
        <f>GEOMEAN(K941:K945)</f>
        <v>250.99838097024409</v>
      </c>
      <c r="N945" s="47" t="s">
        <v>163</v>
      </c>
    </row>
    <row r="946" spans="1:14" x14ac:dyDescent="0.35">
      <c r="A946" s="44">
        <v>41582</v>
      </c>
      <c r="B946" s="52">
        <v>0.4415162037037037</v>
      </c>
      <c r="C946" s="29">
        <v>537</v>
      </c>
      <c r="D946" s="29">
        <v>0.34899999999999998</v>
      </c>
      <c r="E946" s="29">
        <v>12.51</v>
      </c>
      <c r="F946" s="29">
        <v>8.27</v>
      </c>
      <c r="G946" s="29">
        <v>10.8</v>
      </c>
      <c r="K946" s="54">
        <v>240</v>
      </c>
    </row>
    <row r="947" spans="1:14" x14ac:dyDescent="0.35">
      <c r="A947" s="44">
        <v>41590</v>
      </c>
      <c r="B947" s="52">
        <v>0.47300925925925924</v>
      </c>
      <c r="C947" s="29">
        <v>615</v>
      </c>
      <c r="D947" s="29">
        <v>0.39979999999999999</v>
      </c>
      <c r="E947" s="29">
        <v>11.54</v>
      </c>
      <c r="F947" s="29">
        <v>7.77</v>
      </c>
      <c r="G947" s="29">
        <v>7</v>
      </c>
      <c r="K947" s="54">
        <v>52</v>
      </c>
    </row>
    <row r="948" spans="1:14" x14ac:dyDescent="0.35">
      <c r="A948" s="44">
        <v>41592</v>
      </c>
      <c r="B948" s="52">
        <v>0.43744212962962964</v>
      </c>
      <c r="C948" s="29">
        <v>647</v>
      </c>
      <c r="D948" s="29">
        <v>0.42059999999999997</v>
      </c>
      <c r="E948" s="29">
        <v>11.07</v>
      </c>
      <c r="F948" s="29">
        <v>7.71</v>
      </c>
      <c r="G948" s="29">
        <v>5.5</v>
      </c>
      <c r="K948" s="54">
        <v>20</v>
      </c>
    </row>
    <row r="949" spans="1:14" x14ac:dyDescent="0.35">
      <c r="A949" s="44">
        <v>41598</v>
      </c>
      <c r="B949" s="53">
        <v>0.42140046296296302</v>
      </c>
      <c r="C949" s="29">
        <v>486.7</v>
      </c>
      <c r="D949" s="29">
        <v>0.3165</v>
      </c>
      <c r="E949" s="29">
        <v>12.13</v>
      </c>
      <c r="F949" s="29">
        <v>8.16</v>
      </c>
      <c r="G949" s="29">
        <v>6.9</v>
      </c>
      <c r="K949" s="54">
        <v>443</v>
      </c>
    </row>
    <row r="950" spans="1:14" x14ac:dyDescent="0.35">
      <c r="A950" s="44">
        <v>41603</v>
      </c>
      <c r="B950" s="52">
        <v>0.4136111111111111</v>
      </c>
      <c r="C950" s="29">
        <v>534</v>
      </c>
      <c r="D950" s="29">
        <v>0.34710000000000002</v>
      </c>
      <c r="E950" s="29">
        <v>13.12</v>
      </c>
      <c r="F950" s="29">
        <v>8.31</v>
      </c>
      <c r="G950" s="29">
        <v>4.0999999999999996</v>
      </c>
      <c r="K950" s="54">
        <v>63</v>
      </c>
      <c r="L950" s="45">
        <f>AVERAGE(K946:K950)</f>
        <v>163.6</v>
      </c>
      <c r="M950" s="46">
        <f>GEOMEAN(K946:K950)</f>
        <v>93.024591449062939</v>
      </c>
      <c r="N950" s="47" t="s">
        <v>164</v>
      </c>
    </row>
    <row r="951" spans="1:14" x14ac:dyDescent="0.35">
      <c r="A951" s="44">
        <v>41610</v>
      </c>
      <c r="B951" s="52">
        <v>0.43109953703703702</v>
      </c>
      <c r="C951" s="29">
        <v>555</v>
      </c>
      <c r="D951" s="29">
        <v>0.36080000000000001</v>
      </c>
      <c r="E951" s="29">
        <v>13.48</v>
      </c>
      <c r="F951" s="29">
        <v>8.23</v>
      </c>
      <c r="G951" s="29">
        <v>5.0999999999999996</v>
      </c>
      <c r="K951" s="54">
        <v>31</v>
      </c>
    </row>
    <row r="952" spans="1:14" x14ac:dyDescent="0.35">
      <c r="A952" s="44">
        <v>41612</v>
      </c>
      <c r="B952" s="52">
        <v>0.43699074074074074</v>
      </c>
      <c r="C952" s="29">
        <v>565</v>
      </c>
      <c r="D952" s="29">
        <v>0.36730000000000002</v>
      </c>
      <c r="E952" s="29">
        <v>11.91</v>
      </c>
      <c r="F952" s="29">
        <v>7.89</v>
      </c>
      <c r="G952" s="29">
        <v>6.9</v>
      </c>
      <c r="K952" s="54">
        <v>63</v>
      </c>
    </row>
    <row r="953" spans="1:14" x14ac:dyDescent="0.35">
      <c r="A953" s="44">
        <v>41618</v>
      </c>
      <c r="B953" s="53">
        <v>0.44258101851851855</v>
      </c>
      <c r="C953" s="29">
        <v>598</v>
      </c>
      <c r="D953" s="29">
        <v>0.38869999999999999</v>
      </c>
      <c r="E953" s="29">
        <v>13.54</v>
      </c>
      <c r="F953" s="29">
        <v>7.85</v>
      </c>
      <c r="G953" s="29">
        <v>1.6</v>
      </c>
      <c r="K953" s="54">
        <v>31</v>
      </c>
    </row>
    <row r="954" spans="1:14" x14ac:dyDescent="0.35">
      <c r="A954" s="44">
        <v>41620</v>
      </c>
      <c r="B954" s="53">
        <v>0.41468749999999999</v>
      </c>
      <c r="C954" s="29">
        <v>601</v>
      </c>
      <c r="D954" s="29">
        <v>0.39069999999999999</v>
      </c>
      <c r="E954" s="29">
        <v>14.83</v>
      </c>
      <c r="F954" s="29">
        <v>7.85</v>
      </c>
      <c r="G954" s="29">
        <v>0.1</v>
      </c>
      <c r="K954" s="54">
        <v>63</v>
      </c>
    </row>
    <row r="955" spans="1:14" x14ac:dyDescent="0.35">
      <c r="A955" s="44">
        <v>41625</v>
      </c>
      <c r="B955" s="53">
        <v>0.43398148148148147</v>
      </c>
      <c r="C955" s="29">
        <v>732</v>
      </c>
      <c r="D955" s="29">
        <v>0.4758</v>
      </c>
      <c r="E955" s="29">
        <v>14.62</v>
      </c>
      <c r="F955" s="29">
        <v>7.92</v>
      </c>
      <c r="G955" s="29">
        <v>1.2</v>
      </c>
      <c r="K955" s="54">
        <v>41</v>
      </c>
      <c r="L955" s="45">
        <f>AVERAGE(K951:K955)</f>
        <v>45.8</v>
      </c>
      <c r="M955" s="46">
        <f>GEOMEAN(K951:K955)</f>
        <v>43.534911772535295</v>
      </c>
      <c r="N955" s="47" t="s">
        <v>165</v>
      </c>
    </row>
    <row r="956" spans="1:14" x14ac:dyDescent="0.35">
      <c r="A956" s="44">
        <v>41652</v>
      </c>
      <c r="B956" s="52">
        <v>0.41324074074074074</v>
      </c>
      <c r="C956" s="29">
        <v>465.7</v>
      </c>
      <c r="D956" s="29">
        <v>0.3029</v>
      </c>
      <c r="E956" s="29">
        <v>14.62</v>
      </c>
      <c r="F956" s="29">
        <v>7.93</v>
      </c>
      <c r="G956" s="29">
        <v>2.2999999999999998</v>
      </c>
      <c r="K956" s="54">
        <v>110</v>
      </c>
    </row>
    <row r="957" spans="1:14" x14ac:dyDescent="0.35">
      <c r="A957" s="44">
        <v>41655</v>
      </c>
      <c r="B957" s="52">
        <v>0.35722222222222227</v>
      </c>
      <c r="C957" s="29">
        <v>498.9</v>
      </c>
      <c r="D957" s="29">
        <v>0.32440000000000002</v>
      </c>
      <c r="E957" s="29">
        <v>14.67</v>
      </c>
      <c r="F957" s="29">
        <v>8.11</v>
      </c>
      <c r="G957" s="29">
        <v>0.8</v>
      </c>
      <c r="K957" s="54">
        <v>259</v>
      </c>
    </row>
    <row r="958" spans="1:14" x14ac:dyDescent="0.35">
      <c r="A958" s="44">
        <v>41666</v>
      </c>
      <c r="B958" s="52">
        <v>0.4724652777777778</v>
      </c>
      <c r="C958" s="29">
        <v>627</v>
      </c>
      <c r="D958" s="29">
        <v>0.40749999999999997</v>
      </c>
      <c r="E958" s="29">
        <v>14.79</v>
      </c>
      <c r="F958" s="29">
        <v>7.77</v>
      </c>
      <c r="G958" s="29">
        <v>0</v>
      </c>
      <c r="K958" s="54">
        <v>63</v>
      </c>
    </row>
    <row r="959" spans="1:14" x14ac:dyDescent="0.35">
      <c r="A959" s="44">
        <v>41668</v>
      </c>
      <c r="B959" s="52">
        <v>0.41283564814814816</v>
      </c>
      <c r="C959" s="29">
        <v>593</v>
      </c>
      <c r="D959" s="29">
        <v>0.38540000000000002</v>
      </c>
      <c r="E959" s="29">
        <v>15.31</v>
      </c>
      <c r="F959" s="29">
        <v>8</v>
      </c>
      <c r="G959" s="29">
        <v>0.1</v>
      </c>
      <c r="K959" s="54">
        <v>110</v>
      </c>
    </row>
    <row r="960" spans="1:14" x14ac:dyDescent="0.35">
      <c r="A960" s="44">
        <v>41674</v>
      </c>
      <c r="B960" s="53">
        <v>0.43917824074074074</v>
      </c>
      <c r="C960" s="29">
        <v>593</v>
      </c>
      <c r="D960" s="29">
        <v>0.38540000000000002</v>
      </c>
      <c r="E960" s="29">
        <v>15.94</v>
      </c>
      <c r="F960" s="29">
        <v>8.2100000000000009</v>
      </c>
      <c r="G960" s="29">
        <v>0.6</v>
      </c>
      <c r="K960" s="257">
        <v>74</v>
      </c>
      <c r="L960" s="45">
        <f>AVERAGE(K956:K960)</f>
        <v>123.2</v>
      </c>
      <c r="M960" s="46">
        <f>GEOMEAN(K956:K960)</f>
        <v>107.87765086354501</v>
      </c>
      <c r="N960" s="47" t="s">
        <v>166</v>
      </c>
    </row>
    <row r="961" spans="1:33" x14ac:dyDescent="0.35">
      <c r="A961" s="44">
        <v>41682</v>
      </c>
      <c r="B961" s="52">
        <v>0.43629629629629635</v>
      </c>
      <c r="C961" s="29">
        <v>654</v>
      </c>
      <c r="D961" s="29">
        <v>0.42509999999999998</v>
      </c>
      <c r="E961" s="29">
        <v>15.03</v>
      </c>
      <c r="F961" s="29">
        <v>7.88</v>
      </c>
      <c r="G961" s="29">
        <v>0.1</v>
      </c>
      <c r="K961" s="257">
        <v>94</v>
      </c>
    </row>
    <row r="962" spans="1:33" x14ac:dyDescent="0.35">
      <c r="A962" s="44">
        <v>41683</v>
      </c>
      <c r="B962" s="52">
        <v>0.4229282407407407</v>
      </c>
      <c r="C962" s="29">
        <v>631</v>
      </c>
      <c r="D962" s="29">
        <v>0.41010000000000002</v>
      </c>
      <c r="E962" s="29">
        <v>14.43</v>
      </c>
      <c r="F962" s="29">
        <v>8.0299999999999994</v>
      </c>
      <c r="G962" s="29">
        <v>0.1</v>
      </c>
      <c r="K962" s="54">
        <v>131</v>
      </c>
    </row>
    <row r="963" spans="1:33" x14ac:dyDescent="0.35">
      <c r="A963" s="44">
        <v>41687</v>
      </c>
      <c r="B963" s="53">
        <v>0.43409722222222219</v>
      </c>
      <c r="C963" s="29">
        <v>624</v>
      </c>
      <c r="D963" s="29">
        <v>0.40560000000000002</v>
      </c>
      <c r="E963" s="29">
        <v>14.07</v>
      </c>
      <c r="F963" s="29">
        <v>8.01</v>
      </c>
      <c r="G963" s="29">
        <v>1.2</v>
      </c>
      <c r="K963" s="54">
        <v>74</v>
      </c>
    </row>
    <row r="964" spans="1:33" x14ac:dyDescent="0.35">
      <c r="A964" s="44">
        <v>41689</v>
      </c>
      <c r="B964" s="53">
        <v>0.42799768518518522</v>
      </c>
      <c r="C964" s="29">
        <v>902</v>
      </c>
      <c r="D964" s="29">
        <v>0.58499999999999996</v>
      </c>
      <c r="E964" s="29">
        <v>16.809999999999999</v>
      </c>
      <c r="F964" s="29">
        <v>8.07</v>
      </c>
      <c r="G964" s="29">
        <v>2.8</v>
      </c>
      <c r="K964" s="54">
        <v>160</v>
      </c>
    </row>
    <row r="965" spans="1:33" x14ac:dyDescent="0.35">
      <c r="A965" s="44">
        <v>41695</v>
      </c>
      <c r="B965" s="52">
        <v>0.42942129629629627</v>
      </c>
      <c r="C965" s="29">
        <v>363.4</v>
      </c>
      <c r="D965" s="29">
        <v>0.23599999999999999</v>
      </c>
      <c r="E965" s="29">
        <v>17.440000000000001</v>
      </c>
      <c r="F965" s="29">
        <v>7.89</v>
      </c>
      <c r="G965" s="29">
        <v>0.9</v>
      </c>
      <c r="K965" s="54">
        <v>521</v>
      </c>
      <c r="L965" s="45">
        <f>AVERAGE(K961:K965)</f>
        <v>196</v>
      </c>
      <c r="M965" s="46">
        <f>GEOMEAN(K961:K965)</f>
        <v>150.00913783375927</v>
      </c>
      <c r="N965" s="47" t="s">
        <v>167</v>
      </c>
    </row>
    <row r="966" spans="1:33" x14ac:dyDescent="0.35">
      <c r="A966" s="44">
        <v>41702</v>
      </c>
      <c r="B966" s="51">
        <v>0.44782407407407404</v>
      </c>
      <c r="C966" s="29">
        <v>343.2</v>
      </c>
      <c r="D966" s="29">
        <v>0.22289999999999999</v>
      </c>
      <c r="E966" s="29">
        <v>13.67</v>
      </c>
      <c r="F966" s="29">
        <v>8.19</v>
      </c>
      <c r="G966" s="29">
        <v>1.1000000000000001</v>
      </c>
      <c r="K966" s="54">
        <v>52</v>
      </c>
      <c r="O966" s="39" t="s">
        <v>115</v>
      </c>
      <c r="P966" s="29">
        <v>49.1</v>
      </c>
      <c r="Q966" s="39" t="s">
        <v>115</v>
      </c>
      <c r="R966" s="39" t="s">
        <v>115</v>
      </c>
      <c r="S966" s="39" t="s">
        <v>115</v>
      </c>
      <c r="T966" s="39" t="s">
        <v>115</v>
      </c>
      <c r="U966" s="39" t="s">
        <v>115</v>
      </c>
      <c r="V966" s="39" t="s">
        <v>115</v>
      </c>
      <c r="W966" s="39" t="s">
        <v>115</v>
      </c>
      <c r="X966" s="29">
        <v>46.3</v>
      </c>
      <c r="Y966" s="39" t="s">
        <v>115</v>
      </c>
      <c r="Z966" s="29">
        <v>1.5</v>
      </c>
      <c r="AA966" s="39" t="s">
        <v>115</v>
      </c>
      <c r="AB966" s="29">
        <v>26.1</v>
      </c>
      <c r="AC966" s="29">
        <v>0.44</v>
      </c>
      <c r="AD966" s="29">
        <v>197</v>
      </c>
      <c r="AE966" s="39" t="s">
        <v>115</v>
      </c>
      <c r="AF966" s="264">
        <v>337</v>
      </c>
      <c r="AG966" s="264">
        <v>30</v>
      </c>
    </row>
    <row r="967" spans="1:33" x14ac:dyDescent="0.35">
      <c r="A967" s="44">
        <v>41708</v>
      </c>
      <c r="B967" s="52">
        <v>0.4138310185185185</v>
      </c>
      <c r="C967" s="29">
        <v>464.5</v>
      </c>
      <c r="D967" s="29">
        <v>0.30159999999999998</v>
      </c>
      <c r="E967" s="29">
        <v>12.83</v>
      </c>
      <c r="F967" s="29">
        <v>8.23</v>
      </c>
      <c r="G967" s="29">
        <v>4.0999999999999996</v>
      </c>
      <c r="K967" s="54">
        <v>30</v>
      </c>
    </row>
    <row r="968" spans="1:33" x14ac:dyDescent="0.35">
      <c r="A968" s="44">
        <v>41715</v>
      </c>
      <c r="B968" s="52">
        <v>0.40894675925925927</v>
      </c>
      <c r="C968" s="29">
        <v>495.8</v>
      </c>
      <c r="D968" s="29">
        <v>0.32240000000000002</v>
      </c>
      <c r="E968" s="29">
        <v>13.1</v>
      </c>
      <c r="F968" s="29">
        <v>8.2899999999999991</v>
      </c>
      <c r="G968" s="29">
        <v>2.2999999999999998</v>
      </c>
      <c r="K968" s="54">
        <v>122</v>
      </c>
    </row>
    <row r="969" spans="1:33" x14ac:dyDescent="0.35">
      <c r="A969" s="44">
        <v>41717</v>
      </c>
      <c r="B969" s="52">
        <v>0.44153935185185184</v>
      </c>
      <c r="C969" s="29">
        <v>602</v>
      </c>
      <c r="D969" s="29">
        <v>0.39129999999999998</v>
      </c>
      <c r="E969" s="29">
        <v>12.63</v>
      </c>
      <c r="F969" s="29">
        <v>8.2200000000000006</v>
      </c>
      <c r="G969" s="29">
        <v>6</v>
      </c>
      <c r="K969" s="54">
        <v>52</v>
      </c>
    </row>
    <row r="970" spans="1:33" x14ac:dyDescent="0.35">
      <c r="A970" s="44">
        <v>41725</v>
      </c>
      <c r="B970" s="52">
        <v>0.41356481481481483</v>
      </c>
      <c r="C970" s="29">
        <v>610</v>
      </c>
      <c r="D970" s="29">
        <v>0.39650000000000002</v>
      </c>
      <c r="E970" s="29">
        <v>13.05</v>
      </c>
      <c r="F970" s="29">
        <v>8.25</v>
      </c>
      <c r="G970" s="29">
        <v>5.5</v>
      </c>
      <c r="K970" s="54">
        <v>31</v>
      </c>
      <c r="L970" s="45">
        <f>AVERAGE(K966:K970)</f>
        <v>57.4</v>
      </c>
      <c r="M970" s="46">
        <f>GEOMEAN(K966:K970)</f>
        <v>49.816119361198496</v>
      </c>
      <c r="N970" s="47" t="s">
        <v>168</v>
      </c>
    </row>
    <row r="971" spans="1:33" x14ac:dyDescent="0.35">
      <c r="A971" s="44">
        <v>41732</v>
      </c>
      <c r="B971" s="60">
        <v>0.42832175925925925</v>
      </c>
      <c r="C971" s="29">
        <v>462.9</v>
      </c>
      <c r="D971" s="29">
        <v>0.30099999999999999</v>
      </c>
      <c r="E971" s="29">
        <v>10.34</v>
      </c>
      <c r="F971" s="29">
        <v>8.34</v>
      </c>
      <c r="G971" s="29">
        <v>10.199999999999999</v>
      </c>
      <c r="K971" s="36">
        <v>24192</v>
      </c>
    </row>
    <row r="972" spans="1:33" x14ac:dyDescent="0.35">
      <c r="A972" s="44">
        <v>41737</v>
      </c>
      <c r="B972" s="51">
        <v>0.43232638888888886</v>
      </c>
      <c r="C972" s="29">
        <v>571</v>
      </c>
      <c r="D972" s="29">
        <v>0.37109999999999999</v>
      </c>
      <c r="E972" s="29">
        <v>13.05</v>
      </c>
      <c r="F972" s="29">
        <v>8.1999999999999993</v>
      </c>
      <c r="G972" s="29">
        <v>9.1</v>
      </c>
      <c r="K972" s="54">
        <v>5794</v>
      </c>
    </row>
    <row r="973" spans="1:33" x14ac:dyDescent="0.35">
      <c r="A973" s="44">
        <v>41746</v>
      </c>
      <c r="B973" s="55">
        <v>0.37677083333333333</v>
      </c>
      <c r="C973" s="29">
        <v>586</v>
      </c>
      <c r="D973" s="29">
        <v>0.38090000000000002</v>
      </c>
      <c r="E973" s="29">
        <v>10.66</v>
      </c>
      <c r="F973" s="29">
        <v>8</v>
      </c>
      <c r="G973" s="29">
        <v>10.6</v>
      </c>
      <c r="K973" s="54">
        <v>63</v>
      </c>
    </row>
    <row r="974" spans="1:33" x14ac:dyDescent="0.35">
      <c r="A974" s="44">
        <v>41752</v>
      </c>
      <c r="B974" s="58">
        <v>0.47984953703703703</v>
      </c>
      <c r="C974" s="29">
        <v>574</v>
      </c>
      <c r="D974" s="29">
        <f>373.1/1000</f>
        <v>0.37310000000000004</v>
      </c>
      <c r="E974" s="29">
        <v>10.44</v>
      </c>
      <c r="F974" s="29">
        <v>8.26</v>
      </c>
      <c r="G974" s="29">
        <v>13.9</v>
      </c>
      <c r="K974" s="54">
        <v>226</v>
      </c>
    </row>
    <row r="975" spans="1:33" x14ac:dyDescent="0.35">
      <c r="A975" s="44">
        <v>41757</v>
      </c>
      <c r="B975" s="58">
        <v>0.41921296296296301</v>
      </c>
      <c r="C975" s="29">
        <v>540</v>
      </c>
      <c r="D975" s="29">
        <v>0.35099999999999998</v>
      </c>
      <c r="E975" s="29">
        <v>7.91</v>
      </c>
      <c r="F975" s="29">
        <v>8.1300000000000008</v>
      </c>
      <c r="G975" s="29">
        <v>15.7</v>
      </c>
      <c r="K975" s="36">
        <v>24192</v>
      </c>
      <c r="L975" s="45">
        <f>AVERAGE(K971:K975)</f>
        <v>10893.4</v>
      </c>
      <c r="M975" s="46">
        <f>GEOMEAN(K971:K975)</f>
        <v>2171.4718584445018</v>
      </c>
      <c r="N975" s="47" t="s">
        <v>169</v>
      </c>
    </row>
    <row r="976" spans="1:33" x14ac:dyDescent="0.35">
      <c r="A976" s="44">
        <v>41772</v>
      </c>
      <c r="B976" s="58">
        <v>0.43054398148148149</v>
      </c>
      <c r="C976" s="29">
        <v>532</v>
      </c>
      <c r="D976" s="29">
        <v>0.3458</v>
      </c>
      <c r="E976" s="29">
        <v>7.84</v>
      </c>
      <c r="F976" s="29">
        <v>8.36</v>
      </c>
      <c r="G976" s="29">
        <v>20.399999999999999</v>
      </c>
      <c r="K976" s="54">
        <v>933</v>
      </c>
    </row>
    <row r="977" spans="1:33" x14ac:dyDescent="0.35">
      <c r="A977" s="44">
        <v>41774</v>
      </c>
      <c r="B977" s="58">
        <v>0.43519675925925921</v>
      </c>
      <c r="C977" s="29">
        <v>484.2</v>
      </c>
      <c r="D977" s="29">
        <v>0.31459999999999999</v>
      </c>
      <c r="E977" s="29">
        <v>8.58</v>
      </c>
      <c r="F977" s="29">
        <v>8.0500000000000007</v>
      </c>
      <c r="G977" s="29">
        <v>17.3</v>
      </c>
      <c r="K977" s="54">
        <v>7701</v>
      </c>
    </row>
    <row r="978" spans="1:33" x14ac:dyDescent="0.35">
      <c r="A978" s="44">
        <v>41778</v>
      </c>
      <c r="B978" s="55">
        <v>0.41113425925925928</v>
      </c>
      <c r="C978" s="29">
        <v>516</v>
      </c>
      <c r="D978" s="29">
        <v>0.33539999999999998</v>
      </c>
      <c r="E978" s="29">
        <v>9.49</v>
      </c>
      <c r="F978" s="29">
        <v>8.18</v>
      </c>
      <c r="G978" s="29">
        <v>16.100000000000001</v>
      </c>
      <c r="K978" s="54">
        <v>187</v>
      </c>
    </row>
    <row r="979" spans="1:33" x14ac:dyDescent="0.35">
      <c r="A979" s="44">
        <v>41780</v>
      </c>
      <c r="B979" s="55">
        <v>0.42527777777777781</v>
      </c>
      <c r="C979" s="29">
        <v>519</v>
      </c>
      <c r="D979" s="29">
        <v>0.33729999999999999</v>
      </c>
      <c r="E979" s="29">
        <v>9.42</v>
      </c>
      <c r="F979" s="29">
        <v>8.19</v>
      </c>
      <c r="G979" s="29">
        <v>17.2</v>
      </c>
      <c r="K979" s="54">
        <v>161</v>
      </c>
    </row>
    <row r="980" spans="1:33" x14ac:dyDescent="0.35">
      <c r="A980" s="44">
        <v>41788</v>
      </c>
      <c r="B980" s="55">
        <v>0.40869212962962959</v>
      </c>
      <c r="C980" s="29">
        <v>575</v>
      </c>
      <c r="D980" s="29">
        <v>0.377</v>
      </c>
      <c r="E980" s="29">
        <v>7.37</v>
      </c>
      <c r="F980" s="29">
        <v>7.99</v>
      </c>
      <c r="G980" s="29">
        <v>22.3</v>
      </c>
      <c r="K980" s="54">
        <v>110</v>
      </c>
      <c r="L980" s="45">
        <f>AVERAGE(K976:K980)</f>
        <v>1818.4</v>
      </c>
      <c r="M980" s="46">
        <f>GEOMEAN(K976:K980)</f>
        <v>473.4758004962481</v>
      </c>
      <c r="N980" s="47" t="s">
        <v>170</v>
      </c>
    </row>
    <row r="981" spans="1:33" x14ac:dyDescent="0.35">
      <c r="A981" s="44">
        <v>41795</v>
      </c>
      <c r="B981" s="55">
        <v>0.43574074074074076</v>
      </c>
      <c r="C981" s="29">
        <v>486.3</v>
      </c>
      <c r="D981" s="29">
        <v>0.31590000000000001</v>
      </c>
      <c r="E981" s="29">
        <v>7.74</v>
      </c>
      <c r="F981" s="29">
        <v>8.3000000000000007</v>
      </c>
      <c r="G981" s="29">
        <v>21.8</v>
      </c>
      <c r="K981" s="54">
        <v>1076</v>
      </c>
    </row>
    <row r="982" spans="1:33" x14ac:dyDescent="0.35">
      <c r="A982" s="44">
        <v>41799</v>
      </c>
      <c r="B982" s="58">
        <v>0.44218750000000001</v>
      </c>
      <c r="C982" s="29">
        <v>542</v>
      </c>
      <c r="D982" s="29">
        <v>0.35099999999999998</v>
      </c>
      <c r="E982" s="29">
        <v>7.47</v>
      </c>
      <c r="F982" s="29">
        <v>8.1999999999999993</v>
      </c>
      <c r="G982" s="29">
        <v>22</v>
      </c>
      <c r="K982" s="54">
        <v>256</v>
      </c>
    </row>
    <row r="983" spans="1:33" x14ac:dyDescent="0.35">
      <c r="A983" s="44">
        <v>41808</v>
      </c>
      <c r="B983" s="58">
        <v>0.4021527777777778</v>
      </c>
      <c r="C983" s="29">
        <v>615</v>
      </c>
      <c r="D983" s="29">
        <v>0.40300000000000002</v>
      </c>
      <c r="E983" s="29">
        <v>6.16</v>
      </c>
      <c r="F983" s="29">
        <v>7.96</v>
      </c>
      <c r="G983" s="29">
        <v>24.1</v>
      </c>
      <c r="K983" s="54">
        <v>341</v>
      </c>
    </row>
    <row r="984" spans="1:33" x14ac:dyDescent="0.35">
      <c r="A984" s="44">
        <v>41813</v>
      </c>
      <c r="B984" s="58">
        <v>0.37542824074074077</v>
      </c>
      <c r="C984" s="29">
        <v>562</v>
      </c>
      <c r="D984" s="29">
        <v>0.36399999999999999</v>
      </c>
      <c r="E984" s="29">
        <v>6.59</v>
      </c>
      <c r="F984" s="29">
        <v>8.09</v>
      </c>
      <c r="G984" s="29">
        <v>24.9</v>
      </c>
      <c r="K984" s="54">
        <v>295</v>
      </c>
    </row>
    <row r="985" spans="1:33" x14ac:dyDescent="0.35">
      <c r="A985" s="44">
        <v>41816</v>
      </c>
      <c r="B985" s="58">
        <v>0.38429398148148147</v>
      </c>
      <c r="C985" s="29">
        <v>526</v>
      </c>
      <c r="D985" s="29">
        <v>0.34449999999999997</v>
      </c>
      <c r="E985" s="29">
        <v>7.23</v>
      </c>
      <c r="F985" s="29">
        <v>8.0399999999999991</v>
      </c>
      <c r="G985" s="29">
        <v>24.6</v>
      </c>
      <c r="K985" s="54">
        <v>1145</v>
      </c>
      <c r="L985" s="45">
        <f>AVERAGE(K981:K985)</f>
        <v>622.6</v>
      </c>
      <c r="M985" s="46">
        <f>GEOMEAN(K981:K985)</f>
        <v>501.51834498516644</v>
      </c>
      <c r="N985" s="47" t="s">
        <v>171</v>
      </c>
    </row>
    <row r="986" spans="1:33" x14ac:dyDescent="0.35">
      <c r="A986" s="44">
        <v>41822</v>
      </c>
      <c r="B986" s="58">
        <v>0.43694444444444441</v>
      </c>
      <c r="C986" s="29">
        <v>586</v>
      </c>
      <c r="D986" s="29">
        <v>0.38350000000000001</v>
      </c>
      <c r="E986" s="29">
        <v>6.83</v>
      </c>
      <c r="F986" s="29">
        <v>7.88</v>
      </c>
      <c r="G986" s="29">
        <v>24.7</v>
      </c>
      <c r="K986" s="54">
        <v>314</v>
      </c>
    </row>
    <row r="987" spans="1:33" x14ac:dyDescent="0.35">
      <c r="A987" s="44">
        <v>41828</v>
      </c>
      <c r="B987" s="58">
        <v>0.40034722222222219</v>
      </c>
      <c r="C987" s="29">
        <v>603</v>
      </c>
      <c r="D987" s="29">
        <v>0.39</v>
      </c>
      <c r="E987" s="29">
        <v>5.42</v>
      </c>
      <c r="F987" s="29">
        <v>7.78</v>
      </c>
      <c r="G987" s="29">
        <v>22.2</v>
      </c>
      <c r="K987" s="36">
        <v>24192</v>
      </c>
    </row>
    <row r="988" spans="1:33" x14ac:dyDescent="0.35">
      <c r="A988" s="44">
        <v>41836</v>
      </c>
      <c r="B988" s="55">
        <v>0.40702546296296299</v>
      </c>
      <c r="C988" s="29">
        <v>594</v>
      </c>
      <c r="D988" s="29">
        <v>0.38350000000000001</v>
      </c>
      <c r="E988" s="29">
        <v>8.1999999999999993</v>
      </c>
      <c r="F988" s="29">
        <v>7.9</v>
      </c>
      <c r="G988" s="29">
        <v>20.9</v>
      </c>
      <c r="K988" s="257">
        <v>546</v>
      </c>
    </row>
    <row r="989" spans="1:33" x14ac:dyDescent="0.35">
      <c r="A989" s="44">
        <v>41842</v>
      </c>
      <c r="B989" s="58">
        <v>0.41643518518518513</v>
      </c>
      <c r="C989" s="29">
        <v>636</v>
      </c>
      <c r="D989" s="29">
        <v>0.41599999999999998</v>
      </c>
      <c r="E989" s="29">
        <v>6.72</v>
      </c>
      <c r="F989" s="29">
        <v>7.84</v>
      </c>
      <c r="G989" s="29">
        <v>22.4</v>
      </c>
      <c r="K989" s="257">
        <v>384</v>
      </c>
    </row>
    <row r="990" spans="1:33" x14ac:dyDescent="0.35">
      <c r="A990" s="44">
        <v>41849</v>
      </c>
      <c r="B990" s="55">
        <v>0.43527777777777782</v>
      </c>
      <c r="C990" s="29">
        <v>599</v>
      </c>
      <c r="D990" s="29">
        <v>0.39</v>
      </c>
      <c r="E990" s="29">
        <v>7.66</v>
      </c>
      <c r="F990" s="29">
        <v>7.79</v>
      </c>
      <c r="G990" s="29">
        <v>20.3</v>
      </c>
      <c r="K990" s="257">
        <v>723</v>
      </c>
      <c r="L990" s="45">
        <f>AVERAGE(K986:K990)</f>
        <v>5231.8</v>
      </c>
      <c r="M990" s="46">
        <f>GEOMEAN(K986:K990)</f>
        <v>1028.6146779541111</v>
      </c>
      <c r="N990" s="47" t="s">
        <v>172</v>
      </c>
      <c r="O990" s="264">
        <v>2.4</v>
      </c>
      <c r="P990" s="264">
        <v>75.400000000000006</v>
      </c>
      <c r="Q990" s="39" t="s">
        <v>115</v>
      </c>
      <c r="R990" s="39" t="s">
        <v>115</v>
      </c>
      <c r="S990" s="39" t="s">
        <v>115</v>
      </c>
      <c r="T990" s="39" t="s">
        <v>115</v>
      </c>
      <c r="U990" s="39" t="s">
        <v>115</v>
      </c>
      <c r="V990" s="39" t="s">
        <v>115</v>
      </c>
      <c r="W990" s="39" t="s">
        <v>115</v>
      </c>
      <c r="X990" s="264">
        <v>54.2</v>
      </c>
      <c r="Y990" s="39" t="s">
        <v>115</v>
      </c>
      <c r="Z990" s="264">
        <v>0.59</v>
      </c>
      <c r="AA990" s="39" t="s">
        <v>115</v>
      </c>
      <c r="AB990" s="264">
        <v>33.9</v>
      </c>
      <c r="AC990" s="39" t="s">
        <v>115</v>
      </c>
      <c r="AD990" s="264">
        <v>249</v>
      </c>
      <c r="AE990" s="39" t="s">
        <v>115</v>
      </c>
      <c r="AF990" s="264">
        <v>221</v>
      </c>
      <c r="AG990" s="264">
        <v>58.4</v>
      </c>
    </row>
    <row r="991" spans="1:33" x14ac:dyDescent="0.35">
      <c r="A991" s="44">
        <v>41857</v>
      </c>
      <c r="B991" s="58">
        <v>0.42966435185185187</v>
      </c>
      <c r="C991" s="29">
        <v>602</v>
      </c>
      <c r="D991" s="29">
        <v>0.39</v>
      </c>
      <c r="E991" s="29">
        <v>7.66</v>
      </c>
      <c r="F991" s="29">
        <v>7.73</v>
      </c>
      <c r="G991" s="29">
        <v>21.7</v>
      </c>
      <c r="K991" s="54">
        <v>355</v>
      </c>
    </row>
    <row r="992" spans="1:33" x14ac:dyDescent="0.35">
      <c r="A992" s="44">
        <v>41862</v>
      </c>
      <c r="B992" s="58">
        <v>0.39732638888888888</v>
      </c>
      <c r="C992" s="29">
        <v>681</v>
      </c>
      <c r="D992" s="29">
        <v>0.442</v>
      </c>
      <c r="E992" s="29">
        <v>5.51</v>
      </c>
      <c r="F992" s="29">
        <v>7.64</v>
      </c>
      <c r="G992" s="29">
        <v>22.2</v>
      </c>
      <c r="K992" s="54">
        <v>3654</v>
      </c>
    </row>
    <row r="993" spans="1:33" x14ac:dyDescent="0.35">
      <c r="A993" s="44">
        <v>41864</v>
      </c>
      <c r="B993" s="55">
        <v>0.39083333333333337</v>
      </c>
      <c r="C993" s="29">
        <v>711</v>
      </c>
      <c r="D993" s="29">
        <v>0.46150000000000002</v>
      </c>
      <c r="E993" s="29">
        <v>8.75</v>
      </c>
      <c r="F993" s="29">
        <v>7.66</v>
      </c>
      <c r="G993" s="29">
        <v>19.399999999999999</v>
      </c>
      <c r="K993" s="54">
        <v>833</v>
      </c>
    </row>
    <row r="994" spans="1:33" x14ac:dyDescent="0.35">
      <c r="A994" s="44">
        <v>41869</v>
      </c>
      <c r="B994" s="61">
        <v>0.42894675925925929</v>
      </c>
      <c r="C994" s="62">
        <v>666</v>
      </c>
      <c r="D994" s="62">
        <v>0.4355</v>
      </c>
      <c r="E994" s="62">
        <v>7.16</v>
      </c>
      <c r="F994" s="62">
        <v>7.69</v>
      </c>
      <c r="G994" s="62">
        <v>20.6</v>
      </c>
      <c r="K994" s="54">
        <v>1259</v>
      </c>
    </row>
    <row r="995" spans="1:33" x14ac:dyDescent="0.35">
      <c r="A995" s="44">
        <v>41872</v>
      </c>
      <c r="B995" s="58">
        <v>0.39613425925925921</v>
      </c>
      <c r="C995" s="29">
        <v>632</v>
      </c>
      <c r="D995" s="29">
        <v>0.40949999999999998</v>
      </c>
      <c r="E995" s="29">
        <v>5.19</v>
      </c>
      <c r="F995" s="29">
        <v>7.86</v>
      </c>
      <c r="G995" s="29">
        <v>22.6</v>
      </c>
      <c r="K995" s="257">
        <v>4884</v>
      </c>
      <c r="L995" s="45">
        <f>AVERAGE(K991:K995)</f>
        <v>2197</v>
      </c>
      <c r="M995" s="46">
        <f>GEOMEAN(K991:K995)</f>
        <v>1460.456602972753</v>
      </c>
      <c r="N995" s="47" t="s">
        <v>173</v>
      </c>
    </row>
    <row r="996" spans="1:33" x14ac:dyDescent="0.35">
      <c r="A996" s="44">
        <v>41890</v>
      </c>
      <c r="B996" s="55">
        <v>0.41910879629629627</v>
      </c>
      <c r="C996" s="29">
        <v>579</v>
      </c>
      <c r="D996" s="29">
        <v>0.377</v>
      </c>
      <c r="E996" s="29">
        <v>7.01</v>
      </c>
      <c r="F996" s="29">
        <v>7.82</v>
      </c>
      <c r="G996" s="29">
        <v>20.5</v>
      </c>
      <c r="K996" s="257">
        <v>933</v>
      </c>
    </row>
    <row r="997" spans="1:33" x14ac:dyDescent="0.35">
      <c r="A997" s="44">
        <v>41898</v>
      </c>
      <c r="B997" s="58">
        <v>0.43857638888888889</v>
      </c>
      <c r="C997" s="29">
        <v>519</v>
      </c>
      <c r="D997" s="29">
        <v>0.33729999999999999</v>
      </c>
      <c r="E997" s="29">
        <v>7.54</v>
      </c>
      <c r="F997" s="29">
        <v>7.93</v>
      </c>
      <c r="G997" s="29">
        <v>17.8</v>
      </c>
      <c r="K997" s="54">
        <v>2142</v>
      </c>
    </row>
    <row r="998" spans="1:33" x14ac:dyDescent="0.35">
      <c r="A998" s="44">
        <v>41900</v>
      </c>
      <c r="B998" s="58">
        <v>0.41805555555555557</v>
      </c>
      <c r="C998" s="29">
        <v>314.5</v>
      </c>
      <c r="D998" s="29">
        <v>0.2041</v>
      </c>
      <c r="E998" s="29">
        <v>8.26</v>
      </c>
      <c r="F998" s="29">
        <v>7.8</v>
      </c>
      <c r="G998" s="29">
        <v>16.899999999999999</v>
      </c>
      <c r="K998" s="54">
        <v>399</v>
      </c>
    </row>
    <row r="999" spans="1:33" x14ac:dyDescent="0.35">
      <c r="A999" s="44">
        <v>41905</v>
      </c>
      <c r="B999" s="55">
        <v>0.42310185185185184</v>
      </c>
      <c r="C999" s="29">
        <v>629</v>
      </c>
      <c r="D999" s="29">
        <v>0.40949999999999998</v>
      </c>
      <c r="E999" s="29">
        <v>8.4600000000000009</v>
      </c>
      <c r="F999" s="29">
        <v>7.76</v>
      </c>
      <c r="G999" s="29">
        <v>16.5</v>
      </c>
      <c r="K999" s="257">
        <v>199</v>
      </c>
    </row>
    <row r="1000" spans="1:33" x14ac:dyDescent="0.35">
      <c r="A1000" s="44">
        <v>41911</v>
      </c>
      <c r="B1000" s="58">
        <v>0.43464120370370374</v>
      </c>
      <c r="C1000" s="29">
        <v>670</v>
      </c>
      <c r="D1000" s="29">
        <v>0.4355</v>
      </c>
      <c r="E1000" s="29">
        <v>8.4499999999999993</v>
      </c>
      <c r="F1000" s="29">
        <v>7.78</v>
      </c>
      <c r="G1000" s="29">
        <v>18.399999999999999</v>
      </c>
      <c r="K1000" s="257">
        <v>74</v>
      </c>
      <c r="L1000" s="45">
        <f>AVERAGE(K996:K999)</f>
        <v>918.25</v>
      </c>
      <c r="M1000" s="46">
        <f>GEOMEAN(K996:K999)</f>
        <v>631.14881417659876</v>
      </c>
      <c r="N1000" s="47" t="s">
        <v>174</v>
      </c>
    </row>
    <row r="1001" spans="1:33" x14ac:dyDescent="0.35">
      <c r="A1001" s="44">
        <v>41914</v>
      </c>
      <c r="B1001" s="55">
        <v>0.40769675925925924</v>
      </c>
      <c r="C1001" s="29">
        <v>732</v>
      </c>
      <c r="D1001" s="29">
        <v>0.47449999999999998</v>
      </c>
      <c r="E1001" s="29">
        <v>6.98</v>
      </c>
      <c r="F1001" s="29">
        <v>7.45</v>
      </c>
      <c r="G1001" s="29">
        <v>17.7</v>
      </c>
      <c r="K1001" s="54">
        <v>109</v>
      </c>
    </row>
    <row r="1002" spans="1:33" x14ac:dyDescent="0.35">
      <c r="A1002" s="44">
        <v>41920</v>
      </c>
      <c r="B1002" s="58">
        <v>0.40317129629629633</v>
      </c>
      <c r="C1002" s="29">
        <v>621</v>
      </c>
      <c r="D1002" s="29">
        <v>0.40360000000000001</v>
      </c>
      <c r="E1002" s="29">
        <v>8.44</v>
      </c>
      <c r="F1002" s="29">
        <v>7.81</v>
      </c>
      <c r="G1002" s="29">
        <v>13.5</v>
      </c>
      <c r="K1002" s="54">
        <v>3255</v>
      </c>
    </row>
    <row r="1003" spans="1:33" x14ac:dyDescent="0.35">
      <c r="A1003" s="44">
        <v>41925</v>
      </c>
      <c r="B1003" s="58">
        <v>0.42684027777777778</v>
      </c>
      <c r="C1003" s="29">
        <v>605</v>
      </c>
      <c r="D1003" s="29">
        <v>0.39329999999999998</v>
      </c>
      <c r="E1003" s="29">
        <v>8.35</v>
      </c>
      <c r="F1003" s="29">
        <v>7.81</v>
      </c>
      <c r="G1003" s="29">
        <v>14.7</v>
      </c>
      <c r="K1003" s="54">
        <v>19863</v>
      </c>
    </row>
    <row r="1004" spans="1:33" x14ac:dyDescent="0.35">
      <c r="A1004" s="44">
        <v>41933</v>
      </c>
      <c r="B1004" s="55">
        <v>0.40706018518518516</v>
      </c>
      <c r="C1004" s="29">
        <v>557</v>
      </c>
      <c r="D1004" s="29">
        <v>0.36199999999999999</v>
      </c>
      <c r="E1004" s="29">
        <v>8.65</v>
      </c>
      <c r="F1004" s="29">
        <v>7.87</v>
      </c>
      <c r="G1004" s="29">
        <v>13.5</v>
      </c>
      <c r="K1004" s="257">
        <v>86</v>
      </c>
      <c r="O1004" s="39" t="s">
        <v>115</v>
      </c>
      <c r="P1004" s="264">
        <v>61.6</v>
      </c>
      <c r="Q1004" s="39" t="s">
        <v>115</v>
      </c>
      <c r="R1004" s="39" t="s">
        <v>115</v>
      </c>
      <c r="S1004" s="39" t="s">
        <v>115</v>
      </c>
      <c r="T1004" s="39" t="s">
        <v>115</v>
      </c>
      <c r="U1004" s="39" t="s">
        <v>115</v>
      </c>
      <c r="V1004" s="39" t="s">
        <v>115</v>
      </c>
      <c r="W1004" s="39" t="s">
        <v>115</v>
      </c>
      <c r="X1004" s="264">
        <v>47.8</v>
      </c>
      <c r="Y1004" s="39" t="s">
        <v>115</v>
      </c>
      <c r="Z1004" s="39" t="s">
        <v>115</v>
      </c>
      <c r="AA1004" s="39" t="s">
        <v>115</v>
      </c>
      <c r="AB1004" s="264">
        <v>36.700000000000003</v>
      </c>
      <c r="AC1004" s="39" t="s">
        <v>115</v>
      </c>
      <c r="AD1004" s="264">
        <v>227</v>
      </c>
      <c r="AE1004" s="39" t="s">
        <v>115</v>
      </c>
      <c r="AF1004" s="39" t="s">
        <v>115</v>
      </c>
      <c r="AG1004" s="264">
        <v>26.2</v>
      </c>
    </row>
    <row r="1005" spans="1:33" x14ac:dyDescent="0.35">
      <c r="A1005" s="44">
        <v>41942</v>
      </c>
      <c r="B1005" s="58">
        <v>0.44094907407407408</v>
      </c>
      <c r="C1005" s="29">
        <v>610</v>
      </c>
      <c r="D1005" s="29">
        <v>0.39650000000000002</v>
      </c>
      <c r="E1005" s="29">
        <v>10.82</v>
      </c>
      <c r="F1005" s="29">
        <v>7.86</v>
      </c>
      <c r="G1005" s="29">
        <v>11.3</v>
      </c>
      <c r="K1005" s="257">
        <v>189</v>
      </c>
      <c r="L1005" s="45">
        <f>AVERAGE(K1001:K1004)</f>
        <v>5828.25</v>
      </c>
      <c r="M1005" s="46">
        <f>GEOMEAN(K1001:K1004)</f>
        <v>882.32827371372991</v>
      </c>
      <c r="N1005" s="47" t="s">
        <v>175</v>
      </c>
    </row>
    <row r="1006" spans="1:33" x14ac:dyDescent="0.35">
      <c r="A1006" s="44">
        <v>41946</v>
      </c>
      <c r="B1006" s="51">
        <v>0.44054398148148149</v>
      </c>
      <c r="C1006" s="29">
        <v>638</v>
      </c>
      <c r="D1006" s="29">
        <v>0.41470000000000001</v>
      </c>
      <c r="E1006" s="29">
        <v>11.1</v>
      </c>
      <c r="F1006" s="29">
        <v>7.9</v>
      </c>
      <c r="G1006" s="29">
        <v>9.1999999999999993</v>
      </c>
      <c r="K1006" s="257">
        <v>52</v>
      </c>
    </row>
    <row r="1007" spans="1:33" x14ac:dyDescent="0.35">
      <c r="A1007" s="44">
        <v>41954</v>
      </c>
      <c r="B1007" s="58">
        <v>0.42152777777777778</v>
      </c>
      <c r="C1007" s="29">
        <v>622</v>
      </c>
      <c r="D1007" s="29">
        <v>0.40429999999999999</v>
      </c>
      <c r="E1007" s="29">
        <v>10.38</v>
      </c>
      <c r="F1007" s="29">
        <v>7.64</v>
      </c>
      <c r="G1007" s="29">
        <v>9.8000000000000007</v>
      </c>
      <c r="K1007" s="257">
        <v>10</v>
      </c>
    </row>
    <row r="1008" spans="1:33" x14ac:dyDescent="0.35">
      <c r="A1008" s="44">
        <v>41956</v>
      </c>
      <c r="B1008" s="58">
        <v>0.42015046296296293</v>
      </c>
      <c r="C1008" s="29">
        <v>636</v>
      </c>
      <c r="D1008" s="29">
        <v>0.41339999999999999</v>
      </c>
      <c r="E1008" s="29">
        <v>11.8</v>
      </c>
      <c r="F1008" s="29">
        <v>7.69</v>
      </c>
      <c r="G1008" s="29">
        <v>6.1</v>
      </c>
      <c r="K1008" s="54">
        <v>10</v>
      </c>
    </row>
    <row r="1009" spans="1:14" x14ac:dyDescent="0.35">
      <c r="A1009" s="44">
        <v>41962</v>
      </c>
      <c r="B1009" s="55">
        <v>0.40165509259259258</v>
      </c>
      <c r="C1009" s="29">
        <v>669</v>
      </c>
      <c r="D1009" s="29">
        <v>0.43490000000000001</v>
      </c>
      <c r="E1009" s="29">
        <v>17.61</v>
      </c>
      <c r="F1009" s="29">
        <v>7.95</v>
      </c>
      <c r="G1009" s="29">
        <v>1.5</v>
      </c>
      <c r="K1009" s="54">
        <v>10</v>
      </c>
    </row>
    <row r="1010" spans="1:14" x14ac:dyDescent="0.35">
      <c r="A1010" s="44">
        <v>41967</v>
      </c>
      <c r="B1010" s="58">
        <v>0.41047453703703707</v>
      </c>
      <c r="C1010" s="29">
        <v>531</v>
      </c>
      <c r="D1010" s="29">
        <v>0.34520000000000001</v>
      </c>
      <c r="E1010" s="29">
        <v>12.48</v>
      </c>
      <c r="F1010" s="29">
        <v>8.19</v>
      </c>
      <c r="G1010" s="29">
        <v>7.4</v>
      </c>
      <c r="K1010" s="54">
        <v>4884</v>
      </c>
      <c r="L1010" s="45">
        <f>AVERAGE(K1006:K1010)</f>
        <v>993.2</v>
      </c>
      <c r="M1010" s="46">
        <f>GEOMEAN(K1006:K1010)</f>
        <v>47.968462636257492</v>
      </c>
      <c r="N1010" s="47" t="s">
        <v>176</v>
      </c>
    </row>
    <row r="1011" spans="1:14" x14ac:dyDescent="0.35">
      <c r="A1011" s="44">
        <v>41974</v>
      </c>
      <c r="B1011" s="55">
        <v>0.4392476851851852</v>
      </c>
      <c r="C1011" s="29">
        <v>604</v>
      </c>
      <c r="D1011" s="29">
        <v>0.3926</v>
      </c>
      <c r="E1011" s="29">
        <v>12.88</v>
      </c>
      <c r="F1011" s="29">
        <v>7.87</v>
      </c>
      <c r="G1011" s="29">
        <v>5.8</v>
      </c>
      <c r="K1011" s="54">
        <v>84</v>
      </c>
    </row>
    <row r="1012" spans="1:14" x14ac:dyDescent="0.35">
      <c r="A1012" s="44">
        <v>41976</v>
      </c>
      <c r="B1012" s="55">
        <v>0.40918981481481481</v>
      </c>
      <c r="C1012" s="29">
        <v>630</v>
      </c>
      <c r="D1012" s="29">
        <v>0.40949999999999998</v>
      </c>
      <c r="E1012" s="29">
        <v>13.62</v>
      </c>
      <c r="F1012" s="29">
        <v>7.87</v>
      </c>
      <c r="G1012" s="29">
        <v>3.9</v>
      </c>
      <c r="K1012" s="54">
        <v>31</v>
      </c>
    </row>
    <row r="1013" spans="1:14" x14ac:dyDescent="0.35">
      <c r="A1013" s="44">
        <v>41982</v>
      </c>
      <c r="B1013" s="58">
        <v>0.44369212962962962</v>
      </c>
      <c r="C1013" s="29">
        <v>591</v>
      </c>
      <c r="D1013" s="29">
        <v>0.38419999999999999</v>
      </c>
      <c r="E1013" s="29">
        <v>15.08</v>
      </c>
      <c r="F1013" s="29">
        <v>8.15</v>
      </c>
      <c r="G1013" s="29">
        <v>4</v>
      </c>
      <c r="K1013" s="54">
        <v>10</v>
      </c>
    </row>
    <row r="1014" spans="1:14" x14ac:dyDescent="0.35">
      <c r="A1014" s="44">
        <v>41989</v>
      </c>
      <c r="B1014" s="55">
        <v>0.44020833333333331</v>
      </c>
      <c r="C1014" s="29">
        <v>636</v>
      </c>
      <c r="D1014" s="29">
        <v>0.41339999999999999</v>
      </c>
      <c r="E1014" s="29">
        <v>13.11</v>
      </c>
      <c r="F1014" s="29">
        <v>8.06</v>
      </c>
      <c r="G1014" s="29">
        <v>5.8</v>
      </c>
      <c r="K1014" s="54">
        <v>862</v>
      </c>
    </row>
    <row r="1015" spans="1:14" x14ac:dyDescent="0.35">
      <c r="A1015" s="44">
        <v>42002</v>
      </c>
      <c r="B1015" s="58">
        <v>0.41287037037037039</v>
      </c>
      <c r="C1015" s="29">
        <v>633</v>
      </c>
      <c r="D1015" s="29">
        <v>0.41149999999999998</v>
      </c>
      <c r="E1015" s="29">
        <v>13.83</v>
      </c>
      <c r="F1015" s="29">
        <v>7.95</v>
      </c>
      <c r="G1015" s="29">
        <v>2.6</v>
      </c>
      <c r="K1015" s="257">
        <v>63</v>
      </c>
      <c r="L1015" s="45">
        <f>AVERAGE(K1011:K1015)</f>
        <v>210</v>
      </c>
      <c r="M1015" s="46">
        <f>GEOMEAN(K1011:K1015)</f>
        <v>67.6235177782835</v>
      </c>
      <c r="N1015" s="47" t="s">
        <v>177</v>
      </c>
    </row>
    <row r="1016" spans="1:14" x14ac:dyDescent="0.35">
      <c r="A1016" s="44">
        <v>42018</v>
      </c>
      <c r="B1016" s="55">
        <v>0.41399305555555554</v>
      </c>
      <c r="C1016" s="29">
        <v>816</v>
      </c>
      <c r="D1016" s="29">
        <v>0.52980000000000005</v>
      </c>
      <c r="E1016" s="29">
        <v>14.54</v>
      </c>
      <c r="F1016" s="29">
        <v>7.97</v>
      </c>
      <c r="G1016" s="29">
        <v>-0.1</v>
      </c>
      <c r="K1016" s="54">
        <v>74</v>
      </c>
    </row>
    <row r="1017" spans="1:14" x14ac:dyDescent="0.35">
      <c r="A1017" s="44">
        <v>42019</v>
      </c>
      <c r="B1017" s="55">
        <v>0.42925925925925923</v>
      </c>
      <c r="C1017" s="29">
        <v>756</v>
      </c>
      <c r="D1017" s="29">
        <v>0.4914</v>
      </c>
      <c r="E1017" s="29">
        <v>17.27</v>
      </c>
      <c r="F1017" s="29">
        <v>8.24</v>
      </c>
      <c r="G1017" s="29">
        <v>0.4</v>
      </c>
      <c r="K1017" s="54">
        <v>20</v>
      </c>
    </row>
    <row r="1018" spans="1:14" x14ac:dyDescent="0.35">
      <c r="A1018" s="44">
        <v>42024</v>
      </c>
      <c r="B1018" s="55">
        <v>0.41833333333333328</v>
      </c>
      <c r="C1018" s="29">
        <v>696</v>
      </c>
      <c r="D1018" s="29">
        <v>0.45240000000000002</v>
      </c>
      <c r="E1018" s="29">
        <v>14.76</v>
      </c>
      <c r="F1018" s="29">
        <v>8.2100000000000009</v>
      </c>
      <c r="G1018" s="29">
        <v>2.5</v>
      </c>
      <c r="K1018" s="257">
        <v>86</v>
      </c>
    </row>
    <row r="1019" spans="1:14" x14ac:dyDescent="0.35">
      <c r="A1019" s="44">
        <v>42026</v>
      </c>
      <c r="B1019" s="58">
        <v>0.4107986111111111</v>
      </c>
      <c r="C1019" s="29">
        <v>703</v>
      </c>
      <c r="D1019" s="29">
        <v>0.45700000000000002</v>
      </c>
      <c r="E1019" s="29">
        <v>13.76</v>
      </c>
      <c r="F1019" s="29">
        <v>8.2100000000000009</v>
      </c>
      <c r="G1019" s="29">
        <v>3.1</v>
      </c>
      <c r="K1019" s="54">
        <v>31</v>
      </c>
    </row>
    <row r="1020" spans="1:14" x14ac:dyDescent="0.35">
      <c r="A1020" s="44">
        <v>42032</v>
      </c>
      <c r="B1020" s="55">
        <v>0.3979861111111111</v>
      </c>
      <c r="C1020" s="29">
        <v>641</v>
      </c>
      <c r="D1020" s="29">
        <v>0.41660000000000003</v>
      </c>
      <c r="E1020" s="29">
        <v>15.63</v>
      </c>
      <c r="F1020" s="29">
        <v>8.09</v>
      </c>
      <c r="G1020" s="29">
        <v>1.5</v>
      </c>
      <c r="K1020" s="54">
        <v>31</v>
      </c>
      <c r="L1020" s="45">
        <f>AVERAGE(K1016:K1020)</f>
        <v>48.4</v>
      </c>
      <c r="M1020" s="46">
        <f>GEOMEAN(K1016:K1020)</f>
        <v>41.447344500251511</v>
      </c>
      <c r="N1020" s="47" t="s">
        <v>178</v>
      </c>
    </row>
    <row r="1021" spans="1:14" x14ac:dyDescent="0.35">
      <c r="A1021" s="44">
        <v>42039</v>
      </c>
      <c r="B1021" s="51">
        <v>0.41917824074074073</v>
      </c>
      <c r="C1021" s="29">
        <v>669</v>
      </c>
      <c r="D1021" s="29">
        <v>0.43490000000000001</v>
      </c>
      <c r="E1021" s="29">
        <v>14.26</v>
      </c>
      <c r="F1021" s="29">
        <v>8.14</v>
      </c>
      <c r="G1021" s="29">
        <v>2.6</v>
      </c>
      <c r="K1021" s="257">
        <v>30</v>
      </c>
    </row>
    <row r="1022" spans="1:14" x14ac:dyDescent="0.35">
      <c r="A1022" s="44">
        <v>42047</v>
      </c>
      <c r="B1022" s="51">
        <v>0.39936342592592594</v>
      </c>
      <c r="C1022" s="29">
        <v>576</v>
      </c>
      <c r="D1022" s="29">
        <v>0.37440000000000001</v>
      </c>
      <c r="E1022" s="29">
        <v>14.26</v>
      </c>
      <c r="F1022" s="29">
        <v>8.08</v>
      </c>
      <c r="G1022" s="29">
        <v>1.9</v>
      </c>
      <c r="K1022" s="257">
        <v>41</v>
      </c>
    </row>
    <row r="1023" spans="1:14" x14ac:dyDescent="0.35">
      <c r="A1023" s="44">
        <v>42053</v>
      </c>
      <c r="B1023" s="55">
        <v>0.42939814814814814</v>
      </c>
      <c r="C1023" s="29">
        <v>655</v>
      </c>
      <c r="D1023" s="29">
        <v>0.42570000000000002</v>
      </c>
      <c r="E1023" s="29">
        <v>14.23</v>
      </c>
      <c r="F1023" s="29">
        <v>7.9</v>
      </c>
      <c r="G1023" s="29">
        <v>0.1</v>
      </c>
      <c r="K1023" s="36">
        <v>10</v>
      </c>
    </row>
    <row r="1024" spans="1:14" x14ac:dyDescent="0.35">
      <c r="A1024" s="44">
        <v>42058</v>
      </c>
      <c r="B1024" s="55">
        <v>0.41791666666666666</v>
      </c>
      <c r="C1024" s="29">
        <v>765</v>
      </c>
      <c r="D1024" s="29">
        <v>0.49719999999999998</v>
      </c>
      <c r="E1024" s="29">
        <v>15.15</v>
      </c>
      <c r="F1024" s="29">
        <v>8.18</v>
      </c>
      <c r="G1024" s="29">
        <v>0</v>
      </c>
      <c r="K1024" s="257">
        <v>10</v>
      </c>
    </row>
    <row r="1025" spans="1:37" x14ac:dyDescent="0.35">
      <c r="A1025" s="44">
        <v>42059</v>
      </c>
      <c r="B1025" s="55">
        <v>0.44631944444444444</v>
      </c>
      <c r="C1025" s="29">
        <v>784</v>
      </c>
      <c r="D1025" s="29">
        <v>0.50960000000000005</v>
      </c>
      <c r="E1025" s="29">
        <v>14.38</v>
      </c>
      <c r="F1025" s="29">
        <v>7.87</v>
      </c>
      <c r="G1025" s="29">
        <v>0.1</v>
      </c>
      <c r="K1025" s="257">
        <v>10</v>
      </c>
      <c r="L1025" s="45">
        <f>AVERAGE(K1021:K1025)</f>
        <v>20.2</v>
      </c>
      <c r="M1025" s="46">
        <f>GEOMEAN(K1021:K1025)</f>
        <v>16.518896127148441</v>
      </c>
      <c r="N1025" s="47" t="s">
        <v>179</v>
      </c>
    </row>
    <row r="1026" spans="1:37" x14ac:dyDescent="0.35">
      <c r="A1026" s="44">
        <v>42066</v>
      </c>
      <c r="B1026" s="58">
        <v>0.43668981481481484</v>
      </c>
      <c r="C1026" s="29">
        <v>784</v>
      </c>
      <c r="D1026" s="29">
        <v>0.50960000000000005</v>
      </c>
      <c r="E1026" s="29">
        <v>14.98</v>
      </c>
      <c r="F1026" s="29">
        <v>7.95</v>
      </c>
      <c r="G1026" s="29">
        <v>2.6</v>
      </c>
      <c r="K1026" s="257">
        <v>20</v>
      </c>
      <c r="O1026" s="39" t="s">
        <v>115</v>
      </c>
      <c r="P1026" s="264">
        <v>79.8</v>
      </c>
      <c r="Q1026" s="39" t="s">
        <v>115</v>
      </c>
      <c r="R1026" s="39" t="s">
        <v>115</v>
      </c>
      <c r="S1026" s="39" t="s">
        <v>115</v>
      </c>
      <c r="T1026" s="39" t="s">
        <v>115</v>
      </c>
      <c r="U1026" s="39" t="s">
        <v>115</v>
      </c>
      <c r="V1026" s="291" t="s">
        <v>112</v>
      </c>
      <c r="W1026" s="39" t="s">
        <v>115</v>
      </c>
      <c r="X1026" s="264">
        <v>76.2</v>
      </c>
      <c r="Y1026" s="39" t="s">
        <v>115</v>
      </c>
      <c r="Z1026" s="264">
        <v>1.3</v>
      </c>
      <c r="AA1026" s="39" t="s">
        <v>115</v>
      </c>
      <c r="AB1026" s="264">
        <v>41.4</v>
      </c>
      <c r="AC1026" s="39" t="s">
        <v>115</v>
      </c>
      <c r="AD1026" s="264">
        <v>311</v>
      </c>
      <c r="AE1026" s="39" t="s">
        <v>115</v>
      </c>
      <c r="AF1026" s="39" t="s">
        <v>115</v>
      </c>
      <c r="AG1026" s="264">
        <v>34.6</v>
      </c>
      <c r="AH1026" s="264">
        <v>28200</v>
      </c>
      <c r="AI1026" s="264">
        <v>2.8</v>
      </c>
      <c r="AJ1026" s="39" t="s">
        <v>115</v>
      </c>
      <c r="AK1026" s="39" t="s">
        <v>115</v>
      </c>
    </row>
    <row r="1027" spans="1:37" x14ac:dyDescent="0.35">
      <c r="A1027" s="44">
        <v>42073</v>
      </c>
      <c r="B1027" s="58">
        <v>0.37898148148148153</v>
      </c>
      <c r="C1027" s="29">
        <v>695</v>
      </c>
      <c r="D1027" s="29">
        <v>0.4511</v>
      </c>
      <c r="E1027" s="29">
        <v>16.059999999999999</v>
      </c>
      <c r="F1027" s="29">
        <v>7.93</v>
      </c>
      <c r="G1027" s="29">
        <v>3.9</v>
      </c>
      <c r="K1027" s="54">
        <v>84</v>
      </c>
    </row>
    <row r="1028" spans="1:37" x14ac:dyDescent="0.35">
      <c r="A1028" s="44">
        <v>42079</v>
      </c>
      <c r="B1028" s="55">
        <v>0.44091435185185185</v>
      </c>
      <c r="C1028" s="29">
        <v>706</v>
      </c>
      <c r="D1028" s="29">
        <v>0.45889999999999997</v>
      </c>
      <c r="E1028" s="29">
        <v>13.58</v>
      </c>
      <c r="F1028" s="29">
        <v>7.9</v>
      </c>
      <c r="G1028" s="29">
        <v>5.5</v>
      </c>
      <c r="K1028" s="54">
        <v>41</v>
      </c>
    </row>
    <row r="1029" spans="1:37" x14ac:dyDescent="0.35">
      <c r="A1029" s="44">
        <v>42081</v>
      </c>
      <c r="B1029" s="55">
        <v>0.41240740740740739</v>
      </c>
      <c r="C1029" s="29">
        <v>643</v>
      </c>
      <c r="D1029" s="29">
        <v>0.41789999999999999</v>
      </c>
      <c r="E1029" s="29">
        <v>12.51</v>
      </c>
      <c r="F1029" s="29">
        <v>7.93</v>
      </c>
      <c r="G1029" s="29">
        <v>5.3</v>
      </c>
      <c r="K1029" s="54">
        <v>52</v>
      </c>
    </row>
    <row r="1030" spans="1:37" x14ac:dyDescent="0.35">
      <c r="A1030" s="44">
        <v>42089</v>
      </c>
      <c r="B1030" s="58">
        <v>0.43</v>
      </c>
      <c r="C1030" s="29">
        <v>653</v>
      </c>
      <c r="D1030" s="29">
        <v>0.42449999999999999</v>
      </c>
      <c r="E1030" s="29">
        <v>12.22</v>
      </c>
      <c r="F1030" s="29">
        <v>8.1</v>
      </c>
      <c r="G1030" s="29">
        <v>6.9</v>
      </c>
      <c r="K1030" s="54">
        <v>3873</v>
      </c>
      <c r="L1030" s="45">
        <f>AVERAGE(K1026:K1030)</f>
        <v>814</v>
      </c>
      <c r="M1030" s="46">
        <f>GEOMEAN(K1026:K1030)</f>
        <v>106.764973306584</v>
      </c>
      <c r="N1030" s="47" t="s">
        <v>180</v>
      </c>
    </row>
    <row r="1031" spans="1:37" x14ac:dyDescent="0.35">
      <c r="A1031" s="44">
        <v>42096</v>
      </c>
      <c r="B1031" s="55">
        <v>0.41539351851851852</v>
      </c>
      <c r="C1031" s="29">
        <v>653</v>
      </c>
      <c r="D1031" s="29">
        <v>0.42449999999999999</v>
      </c>
      <c r="E1031" s="29">
        <v>10.81</v>
      </c>
      <c r="F1031" s="29">
        <v>8.26</v>
      </c>
      <c r="G1031" s="29">
        <v>10.199999999999999</v>
      </c>
      <c r="K1031" s="54">
        <v>63</v>
      </c>
    </row>
    <row r="1032" spans="1:37" x14ac:dyDescent="0.35">
      <c r="A1032" s="63">
        <v>42101</v>
      </c>
      <c r="B1032" s="64">
        <v>0.40940972222222222</v>
      </c>
      <c r="C1032" s="65">
        <v>641</v>
      </c>
      <c r="D1032" s="65">
        <v>0.41660000000000003</v>
      </c>
      <c r="E1032" s="65">
        <v>10.39</v>
      </c>
      <c r="F1032" s="65">
        <v>8.17</v>
      </c>
      <c r="G1032" s="65">
        <v>11.1</v>
      </c>
      <c r="K1032" s="54">
        <v>86</v>
      </c>
    </row>
    <row r="1033" spans="1:37" x14ac:dyDescent="0.35">
      <c r="A1033" s="63">
        <v>42110</v>
      </c>
      <c r="B1033" s="55">
        <v>0.42706018518518518</v>
      </c>
      <c r="C1033" s="29">
        <v>547</v>
      </c>
      <c r="D1033" s="29">
        <v>0.35560000000000003</v>
      </c>
      <c r="E1033" s="29">
        <v>9.34</v>
      </c>
      <c r="F1033" s="29">
        <v>7.92</v>
      </c>
      <c r="G1033" s="29">
        <v>14.6</v>
      </c>
      <c r="K1033" s="257">
        <v>218</v>
      </c>
    </row>
    <row r="1034" spans="1:37" x14ac:dyDescent="0.35">
      <c r="A1034" s="63">
        <v>42116</v>
      </c>
      <c r="C1034" s="49" t="s">
        <v>139</v>
      </c>
      <c r="D1034" s="49" t="s">
        <v>139</v>
      </c>
      <c r="E1034" s="49" t="s">
        <v>139</v>
      </c>
      <c r="F1034" s="49" t="s">
        <v>139</v>
      </c>
      <c r="G1034" s="49" t="s">
        <v>139</v>
      </c>
      <c r="K1034" s="54">
        <v>309</v>
      </c>
    </row>
    <row r="1035" spans="1:37" x14ac:dyDescent="0.35">
      <c r="A1035" s="63">
        <v>42121</v>
      </c>
      <c r="B1035" s="55">
        <v>0.4241435185185185</v>
      </c>
      <c r="C1035" s="29">
        <v>586</v>
      </c>
      <c r="D1035" s="29">
        <v>0.38090000000000002</v>
      </c>
      <c r="E1035" s="29">
        <v>10.29</v>
      </c>
      <c r="F1035" s="29">
        <v>8.0399999999999991</v>
      </c>
      <c r="G1035" s="29">
        <v>12.1</v>
      </c>
      <c r="K1035" s="54">
        <v>269</v>
      </c>
      <c r="L1035" s="45">
        <f>AVERAGE(K1031:K1035)</f>
        <v>189</v>
      </c>
      <c r="M1035" s="46">
        <f>GEOMEAN(K1031:K1035)</f>
        <v>157.90695203609857</v>
      </c>
      <c r="N1035" s="47" t="s">
        <v>181</v>
      </c>
    </row>
    <row r="1036" spans="1:37" x14ac:dyDescent="0.35">
      <c r="A1036" s="63">
        <v>42136</v>
      </c>
      <c r="B1036" s="58">
        <v>0.44891203703703703</v>
      </c>
      <c r="C1036" s="29">
        <v>612</v>
      </c>
      <c r="D1036" s="29">
        <v>0.39650000000000002</v>
      </c>
      <c r="E1036" s="29">
        <v>8.1999999999999993</v>
      </c>
      <c r="F1036" s="29">
        <v>8.0399999999999991</v>
      </c>
      <c r="G1036" s="29">
        <v>18.399999999999999</v>
      </c>
      <c r="K1036" s="257">
        <v>148</v>
      </c>
    </row>
    <row r="1037" spans="1:37" x14ac:dyDescent="0.35">
      <c r="A1037" s="63">
        <v>42138</v>
      </c>
      <c r="B1037" s="55">
        <v>0.42686342592592591</v>
      </c>
      <c r="C1037" s="29">
        <v>604</v>
      </c>
      <c r="D1037" s="29">
        <v>0.39</v>
      </c>
      <c r="E1037" s="29">
        <v>8.43</v>
      </c>
      <c r="F1037" s="29">
        <v>8.11</v>
      </c>
      <c r="G1037" s="29">
        <v>17.600000000000001</v>
      </c>
      <c r="K1037" s="54">
        <v>109</v>
      </c>
    </row>
    <row r="1038" spans="1:37" x14ac:dyDescent="0.35">
      <c r="A1038" s="63">
        <v>42142</v>
      </c>
      <c r="B1038" s="66">
        <v>0.43990740740740741</v>
      </c>
      <c r="C1038" s="65">
        <v>624</v>
      </c>
      <c r="D1038" s="65">
        <v>0.40300000000000002</v>
      </c>
      <c r="E1038" s="65">
        <v>7.29</v>
      </c>
      <c r="F1038" s="65">
        <v>7.82</v>
      </c>
      <c r="G1038" s="65">
        <v>20.3</v>
      </c>
      <c r="K1038" s="54">
        <v>489</v>
      </c>
    </row>
    <row r="1039" spans="1:37" x14ac:dyDescent="0.35">
      <c r="A1039" s="63">
        <v>42144</v>
      </c>
      <c r="B1039" s="66">
        <v>0.41508101851851853</v>
      </c>
      <c r="C1039" s="65">
        <v>655</v>
      </c>
      <c r="D1039" s="65">
        <v>0.42249999999999999</v>
      </c>
      <c r="E1039" s="65">
        <v>7.77</v>
      </c>
      <c r="F1039" s="65">
        <v>7.9</v>
      </c>
      <c r="G1039" s="65">
        <v>16.899999999999999</v>
      </c>
      <c r="K1039" s="54">
        <v>12997</v>
      </c>
    </row>
    <row r="1040" spans="1:37" x14ac:dyDescent="0.35">
      <c r="A1040" s="63">
        <v>42152</v>
      </c>
      <c r="B1040" s="55">
        <v>0.40871527777777777</v>
      </c>
      <c r="C1040" s="29">
        <v>650</v>
      </c>
      <c r="D1040" s="29">
        <v>0.42249999999999999</v>
      </c>
      <c r="E1040" s="29">
        <v>7.2</v>
      </c>
      <c r="F1040" s="29">
        <v>7.91</v>
      </c>
      <c r="G1040" s="29">
        <v>20.2</v>
      </c>
      <c r="K1040" s="257">
        <v>437</v>
      </c>
      <c r="L1040" s="45">
        <f>AVERAGE(K1036:K1040)</f>
        <v>2836</v>
      </c>
      <c r="M1040" s="46">
        <f>GEOMEAN(K1036:K1040)</f>
        <v>537.35875078478261</v>
      </c>
      <c r="N1040" s="47" t="s">
        <v>182</v>
      </c>
    </row>
    <row r="1041" spans="1:37" x14ac:dyDescent="0.35">
      <c r="A1041" s="63">
        <v>42159</v>
      </c>
      <c r="B1041" s="55">
        <v>0.43934027777777779</v>
      </c>
      <c r="C1041" s="29">
        <v>559</v>
      </c>
      <c r="D1041" s="29">
        <v>0.36399999999999999</v>
      </c>
      <c r="E1041" s="29">
        <v>7.78</v>
      </c>
      <c r="F1041" s="29">
        <v>8.2200000000000006</v>
      </c>
      <c r="G1041" s="29">
        <v>19.899999999999999</v>
      </c>
      <c r="K1041" s="257">
        <v>199</v>
      </c>
    </row>
    <row r="1042" spans="1:37" x14ac:dyDescent="0.35">
      <c r="A1042" s="63">
        <v>42165</v>
      </c>
      <c r="B1042" s="58">
        <v>0.41821759259259261</v>
      </c>
      <c r="C1042" s="29">
        <v>528</v>
      </c>
      <c r="D1042" s="29">
        <v>0.34320000000000001</v>
      </c>
      <c r="E1042" s="29">
        <v>7.51</v>
      </c>
      <c r="F1042" s="29">
        <v>8.06</v>
      </c>
      <c r="G1042" s="29">
        <v>21.6</v>
      </c>
      <c r="K1042" s="257">
        <v>546</v>
      </c>
    </row>
    <row r="1043" spans="1:37" x14ac:dyDescent="0.35">
      <c r="A1043" s="63">
        <v>42172</v>
      </c>
      <c r="B1043" s="58">
        <v>0.41790509259259262</v>
      </c>
      <c r="C1043" s="29">
        <v>535</v>
      </c>
      <c r="D1043" s="29">
        <v>0.34449999999999997</v>
      </c>
      <c r="E1043" s="29">
        <v>5.84</v>
      </c>
      <c r="F1043" s="29">
        <v>8.15</v>
      </c>
      <c r="G1043" s="29">
        <v>25.5</v>
      </c>
      <c r="K1043" s="54">
        <v>457</v>
      </c>
    </row>
    <row r="1044" spans="1:37" x14ac:dyDescent="0.35">
      <c r="A1044" s="44">
        <v>42177</v>
      </c>
      <c r="B1044" s="58">
        <v>0.41398148148148151</v>
      </c>
      <c r="C1044" s="29">
        <v>508</v>
      </c>
      <c r="D1044" s="29">
        <v>0.33019999999999999</v>
      </c>
      <c r="E1044" s="29">
        <v>6.38</v>
      </c>
      <c r="F1044" s="29">
        <v>8.1199999999999992</v>
      </c>
      <c r="G1044" s="29">
        <v>24</v>
      </c>
      <c r="K1044" s="54">
        <v>278</v>
      </c>
    </row>
    <row r="1045" spans="1:37" x14ac:dyDescent="0.35">
      <c r="A1045" s="63">
        <v>42180</v>
      </c>
      <c r="B1045" s="58">
        <v>0.4251388888888889</v>
      </c>
      <c r="C1045" s="29">
        <v>475.6</v>
      </c>
      <c r="D1045" s="29">
        <v>0.30940000000000001</v>
      </c>
      <c r="E1045" s="29">
        <v>6.51</v>
      </c>
      <c r="F1045" s="29">
        <v>8.1</v>
      </c>
      <c r="G1045" s="29">
        <v>23.5</v>
      </c>
      <c r="K1045" s="36">
        <v>24192</v>
      </c>
      <c r="L1045" s="45">
        <f>AVERAGE(K1041:K1045)</f>
        <v>5134.3999999999996</v>
      </c>
      <c r="M1045" s="46">
        <f>GEOMEAN(K1041:K1045)</f>
        <v>803.03726236106365</v>
      </c>
      <c r="N1045" s="47" t="s">
        <v>183</v>
      </c>
    </row>
    <row r="1046" spans="1:37" x14ac:dyDescent="0.35">
      <c r="A1046" s="63">
        <v>42186</v>
      </c>
      <c r="B1046" s="67">
        <v>0.38819444444444445</v>
      </c>
      <c r="C1046" s="65">
        <v>417.4</v>
      </c>
      <c r="D1046" s="65">
        <v>0.27100000000000002</v>
      </c>
      <c r="E1046" s="65">
        <v>9.58</v>
      </c>
      <c r="F1046" s="65">
        <v>7.98</v>
      </c>
      <c r="G1046" s="65">
        <v>20.9</v>
      </c>
      <c r="K1046" s="54">
        <v>233</v>
      </c>
    </row>
    <row r="1047" spans="1:37" x14ac:dyDescent="0.35">
      <c r="A1047" s="68">
        <v>42192</v>
      </c>
      <c r="B1047" s="67">
        <v>0.41798611111111111</v>
      </c>
      <c r="C1047" s="69">
        <v>490</v>
      </c>
      <c r="D1047" s="69">
        <v>0.31850000000000001</v>
      </c>
      <c r="E1047" s="69">
        <v>6.51</v>
      </c>
      <c r="F1047" s="69">
        <v>7.85</v>
      </c>
      <c r="G1047" s="69">
        <v>23.7</v>
      </c>
      <c r="K1047" s="54">
        <v>262</v>
      </c>
    </row>
    <row r="1048" spans="1:37" x14ac:dyDescent="0.35">
      <c r="A1048" s="68">
        <v>42200</v>
      </c>
      <c r="B1048" s="67">
        <v>0.43305555555555553</v>
      </c>
      <c r="C1048" s="69">
        <v>443.9</v>
      </c>
      <c r="D1048" s="69">
        <v>0.28860000000000002</v>
      </c>
      <c r="E1048" s="69">
        <v>7.34</v>
      </c>
      <c r="F1048" s="69">
        <v>8.1</v>
      </c>
      <c r="G1048" s="69">
        <v>23.1</v>
      </c>
      <c r="K1048" s="54">
        <v>4106</v>
      </c>
    </row>
    <row r="1049" spans="1:37" x14ac:dyDescent="0.35">
      <c r="A1049" s="70">
        <v>42206</v>
      </c>
      <c r="B1049" s="55">
        <v>0.44568287037037035</v>
      </c>
      <c r="C1049" s="29">
        <v>555</v>
      </c>
      <c r="D1049" s="29">
        <v>0.35749999999999998</v>
      </c>
      <c r="E1049" s="29">
        <v>6.44</v>
      </c>
      <c r="F1049" s="29">
        <v>7.8</v>
      </c>
      <c r="G1049" s="29">
        <v>24.4</v>
      </c>
      <c r="K1049" s="54">
        <v>8664</v>
      </c>
    </row>
    <row r="1050" spans="1:37" x14ac:dyDescent="0.35">
      <c r="A1050" s="70">
        <v>42213</v>
      </c>
      <c r="B1050" s="55">
        <v>0.44104166666666672</v>
      </c>
      <c r="C1050" s="29">
        <v>446.1</v>
      </c>
      <c r="D1050" s="29">
        <v>0.28989999999999999</v>
      </c>
      <c r="E1050" s="29">
        <v>6.71</v>
      </c>
      <c r="F1050" s="29">
        <v>7.65</v>
      </c>
      <c r="G1050" s="29">
        <v>25.3</v>
      </c>
      <c r="K1050" s="54">
        <v>1274</v>
      </c>
      <c r="L1050" s="45">
        <f>AVERAGE(K1046:K1050)</f>
        <v>2907.8</v>
      </c>
      <c r="M1050" s="46">
        <f>GEOMEAN(K1046:K1050)</f>
        <v>1225.724327440576</v>
      </c>
      <c r="N1050" s="47" t="s">
        <v>184</v>
      </c>
      <c r="O1050" s="264">
        <v>2</v>
      </c>
      <c r="P1050" s="264">
        <v>52.5</v>
      </c>
      <c r="Q1050" s="39" t="s">
        <v>115</v>
      </c>
      <c r="R1050" s="39" t="s">
        <v>115</v>
      </c>
      <c r="S1050" s="39" t="s">
        <v>115</v>
      </c>
      <c r="T1050" s="39" t="s">
        <v>115</v>
      </c>
      <c r="U1050" s="39" t="s">
        <v>115</v>
      </c>
      <c r="V1050" s="291" t="s">
        <v>112</v>
      </c>
      <c r="W1050" s="39" t="s">
        <v>115</v>
      </c>
      <c r="X1050" s="264">
        <v>29.4</v>
      </c>
      <c r="Y1050" s="39" t="s">
        <v>115</v>
      </c>
      <c r="Z1050" s="264">
        <v>0.65</v>
      </c>
      <c r="AA1050" s="39" t="s">
        <v>115</v>
      </c>
      <c r="AB1050" s="264">
        <v>21.3</v>
      </c>
      <c r="AC1050" s="39" t="s">
        <v>115</v>
      </c>
      <c r="AD1050" s="264">
        <v>186</v>
      </c>
      <c r="AE1050" s="39" t="s">
        <v>115</v>
      </c>
      <c r="AF1050" s="264">
        <v>309</v>
      </c>
      <c r="AG1050" s="264">
        <v>49.4</v>
      </c>
      <c r="AH1050" s="264">
        <v>16600</v>
      </c>
      <c r="AI1050" s="39" t="s">
        <v>115</v>
      </c>
      <c r="AJ1050" s="39" t="s">
        <v>115</v>
      </c>
      <c r="AK1050" s="39" t="s">
        <v>115</v>
      </c>
    </row>
    <row r="1051" spans="1:37" x14ac:dyDescent="0.35">
      <c r="A1051" s="71">
        <v>42219</v>
      </c>
      <c r="B1051" s="72">
        <v>0.45569444444444446</v>
      </c>
      <c r="C1051" s="73">
        <v>624</v>
      </c>
      <c r="D1051" s="73">
        <v>0.40300000000000002</v>
      </c>
      <c r="E1051" s="73">
        <v>5.76</v>
      </c>
      <c r="F1051" s="73">
        <v>7.54</v>
      </c>
      <c r="G1051" s="73">
        <v>24</v>
      </c>
      <c r="K1051" s="54">
        <v>6488</v>
      </c>
    </row>
    <row r="1052" spans="1:37" x14ac:dyDescent="0.35">
      <c r="A1052" s="74">
        <v>42221</v>
      </c>
      <c r="B1052" s="75">
        <v>0.39489583333333328</v>
      </c>
      <c r="C1052" s="76">
        <v>582</v>
      </c>
      <c r="D1052" s="76">
        <v>0.377</v>
      </c>
      <c r="E1052" s="76">
        <v>6.61</v>
      </c>
      <c r="F1052" s="76">
        <v>7.78</v>
      </c>
      <c r="G1052" s="76">
        <v>23.1</v>
      </c>
      <c r="K1052" s="54">
        <v>175</v>
      </c>
    </row>
    <row r="1053" spans="1:37" x14ac:dyDescent="0.35">
      <c r="A1053" s="70">
        <v>42226</v>
      </c>
      <c r="B1053" s="55">
        <v>0.44180555555555556</v>
      </c>
      <c r="C1053" s="29">
        <v>608</v>
      </c>
      <c r="D1053" s="29">
        <v>0.39650000000000002</v>
      </c>
      <c r="E1053" s="29">
        <v>7.01</v>
      </c>
      <c r="F1053" s="29">
        <v>7.64</v>
      </c>
      <c r="G1053" s="29">
        <v>23.3</v>
      </c>
      <c r="K1053" s="54">
        <v>457</v>
      </c>
    </row>
    <row r="1054" spans="1:37" x14ac:dyDescent="0.35">
      <c r="A1054" s="77">
        <v>42233</v>
      </c>
      <c r="B1054" s="78">
        <v>0.43989583333333332</v>
      </c>
      <c r="C1054" s="79">
        <v>603</v>
      </c>
      <c r="D1054" s="79">
        <v>0.39</v>
      </c>
      <c r="E1054" s="79">
        <v>6.39</v>
      </c>
      <c r="F1054" s="79">
        <v>7.73</v>
      </c>
      <c r="G1054" s="79">
        <v>24</v>
      </c>
      <c r="K1054" s="257">
        <v>5172</v>
      </c>
    </row>
    <row r="1055" spans="1:37" x14ac:dyDescent="0.35">
      <c r="A1055" s="77">
        <v>42236</v>
      </c>
    </row>
    <row r="1056" spans="1:37" x14ac:dyDescent="0.35">
      <c r="A1056" s="77">
        <v>42247</v>
      </c>
      <c r="B1056" s="78">
        <v>0.45468749999999997</v>
      </c>
      <c r="C1056" s="79">
        <v>696</v>
      </c>
      <c r="D1056" s="79">
        <v>0.45500000000000002</v>
      </c>
      <c r="E1056" s="79">
        <v>7.17</v>
      </c>
      <c r="F1056" s="79">
        <v>7.68</v>
      </c>
      <c r="G1056" s="79">
        <v>22</v>
      </c>
      <c r="K1056" s="54">
        <v>529</v>
      </c>
      <c r="L1056" s="45">
        <f>AVERAGE(K1052:K1056)</f>
        <v>1583.25</v>
      </c>
      <c r="M1056" s="46">
        <f>GEOMEAN(K1052:K1056)</f>
        <v>683.93859085606812</v>
      </c>
      <c r="N1056" s="47" t="s">
        <v>185</v>
      </c>
    </row>
    <row r="1057" spans="1:37" x14ac:dyDescent="0.35">
      <c r="A1057" s="70">
        <v>42256</v>
      </c>
      <c r="B1057" s="51">
        <v>0.44563657407407403</v>
      </c>
      <c r="C1057" s="29">
        <v>704</v>
      </c>
      <c r="D1057" s="29">
        <v>0.45500000000000002</v>
      </c>
      <c r="E1057" s="29">
        <v>5.55</v>
      </c>
      <c r="F1057" s="29">
        <v>7.52</v>
      </c>
      <c r="G1057" s="29">
        <v>22.5</v>
      </c>
      <c r="K1057" s="54">
        <v>187</v>
      </c>
    </row>
    <row r="1058" spans="1:37" x14ac:dyDescent="0.35">
      <c r="A1058" s="77">
        <v>42262</v>
      </c>
      <c r="B1058" s="78">
        <v>0.49179398148148151</v>
      </c>
      <c r="C1058" s="79">
        <v>724</v>
      </c>
      <c r="D1058" s="79">
        <v>0.46800000000000003</v>
      </c>
      <c r="E1058" s="79">
        <v>8.2799999999999994</v>
      </c>
      <c r="F1058" s="79">
        <v>7.65</v>
      </c>
      <c r="G1058" s="79">
        <v>17.899999999999999</v>
      </c>
      <c r="K1058" s="54">
        <v>63</v>
      </c>
    </row>
    <row r="1059" spans="1:37" x14ac:dyDescent="0.35">
      <c r="A1059" s="77">
        <v>42264</v>
      </c>
      <c r="B1059" s="78">
        <v>0.45855324074074072</v>
      </c>
      <c r="C1059" s="79">
        <v>764</v>
      </c>
      <c r="D1059" s="79">
        <v>0.49399999999999999</v>
      </c>
      <c r="E1059" s="79">
        <v>6.71</v>
      </c>
      <c r="F1059" s="79">
        <v>7.63</v>
      </c>
      <c r="G1059" s="79">
        <v>18.3</v>
      </c>
      <c r="K1059" s="54">
        <v>121</v>
      </c>
    </row>
    <row r="1060" spans="1:37" x14ac:dyDescent="0.35">
      <c r="A1060" s="70">
        <v>42271</v>
      </c>
      <c r="B1060" s="58">
        <v>0.40769675925925924</v>
      </c>
      <c r="C1060" s="29">
        <v>623</v>
      </c>
      <c r="D1060" s="29">
        <v>0.40300000000000002</v>
      </c>
      <c r="E1060" s="29">
        <v>8.48</v>
      </c>
      <c r="F1060" s="29">
        <v>7.55</v>
      </c>
      <c r="G1060" s="29">
        <v>18.2</v>
      </c>
      <c r="K1060" s="54">
        <v>556</v>
      </c>
    </row>
    <row r="1061" spans="1:37" x14ac:dyDescent="0.35">
      <c r="A1061" s="80">
        <v>42275</v>
      </c>
      <c r="B1061" s="81">
        <v>0.42005787037037035</v>
      </c>
      <c r="C1061" s="82">
        <v>675</v>
      </c>
      <c r="D1061" s="82">
        <v>0.4355</v>
      </c>
      <c r="E1061" s="82">
        <v>6.56</v>
      </c>
      <c r="F1061" s="82">
        <v>7.62</v>
      </c>
      <c r="G1061" s="82">
        <v>19.2</v>
      </c>
      <c r="K1061" s="257">
        <v>221</v>
      </c>
      <c r="L1061" s="45">
        <f>AVERAGE(K1057:K1061)</f>
        <v>229.6</v>
      </c>
      <c r="M1061" s="46">
        <f>GEOMEAN(K1057:K1061)</f>
        <v>177.29109335291997</v>
      </c>
      <c r="N1061" s="47" t="s">
        <v>186</v>
      </c>
    </row>
    <row r="1062" spans="1:37" x14ac:dyDescent="0.35">
      <c r="A1062" s="80">
        <v>42278</v>
      </c>
      <c r="B1062" s="81">
        <v>0.4206597222222222</v>
      </c>
      <c r="C1062" s="82">
        <v>558</v>
      </c>
      <c r="D1062" s="82">
        <v>0.36270000000000002</v>
      </c>
      <c r="E1062" s="82">
        <v>7.9</v>
      </c>
      <c r="F1062" s="82">
        <v>7.54</v>
      </c>
      <c r="G1062" s="82">
        <v>17.2</v>
      </c>
      <c r="K1062" s="54">
        <v>135</v>
      </c>
    </row>
    <row r="1063" spans="1:37" x14ac:dyDescent="0.35">
      <c r="A1063" s="70">
        <v>42284</v>
      </c>
      <c r="B1063" s="55">
        <v>0.42572916666666666</v>
      </c>
      <c r="C1063" s="29">
        <v>712</v>
      </c>
      <c r="D1063" s="29">
        <v>0.46150000000000002</v>
      </c>
      <c r="E1063" s="29">
        <v>7.61</v>
      </c>
      <c r="F1063" s="29">
        <v>7.55</v>
      </c>
      <c r="G1063" s="29">
        <v>16.899999999999999</v>
      </c>
      <c r="K1063" s="54">
        <v>85</v>
      </c>
    </row>
    <row r="1064" spans="1:37" x14ac:dyDescent="0.35">
      <c r="A1064" s="83">
        <v>42290</v>
      </c>
      <c r="B1064" s="84">
        <v>0.41128472222222223</v>
      </c>
      <c r="C1064" s="85">
        <v>684</v>
      </c>
      <c r="D1064" s="85">
        <v>0.442</v>
      </c>
      <c r="E1064" s="85">
        <v>5.92</v>
      </c>
      <c r="F1064" s="85">
        <v>7.5</v>
      </c>
      <c r="G1064" s="85">
        <v>14.6</v>
      </c>
      <c r="K1064" s="54">
        <v>74</v>
      </c>
    </row>
    <row r="1065" spans="1:37" x14ac:dyDescent="0.35">
      <c r="A1065" s="70">
        <v>42297</v>
      </c>
      <c r="B1065" s="58">
        <v>0.44413194444444443</v>
      </c>
      <c r="C1065" s="29">
        <v>725</v>
      </c>
      <c r="D1065" s="29">
        <v>0.47449999999999998</v>
      </c>
      <c r="E1065" s="29">
        <v>8.66</v>
      </c>
      <c r="F1065" s="29">
        <v>7.44</v>
      </c>
      <c r="G1065" s="29">
        <v>11.5</v>
      </c>
      <c r="K1065" s="257">
        <v>41</v>
      </c>
      <c r="O1065" s="39" t="s">
        <v>115</v>
      </c>
      <c r="P1065" s="264">
        <v>79</v>
      </c>
      <c r="Q1065" s="39" t="s">
        <v>115</v>
      </c>
      <c r="R1065" s="39" t="s">
        <v>115</v>
      </c>
      <c r="S1065" s="39" t="s">
        <v>115</v>
      </c>
      <c r="T1065" s="39" t="s">
        <v>115</v>
      </c>
      <c r="U1065" s="39" t="s">
        <v>115</v>
      </c>
      <c r="V1065" s="291" t="s">
        <v>112</v>
      </c>
      <c r="W1065" s="39" t="s">
        <v>115</v>
      </c>
      <c r="X1065" s="264">
        <v>69.2</v>
      </c>
      <c r="Y1065" s="39" t="s">
        <v>115</v>
      </c>
      <c r="Z1065" s="264">
        <v>0.59</v>
      </c>
      <c r="AA1065" s="39" t="s">
        <v>115</v>
      </c>
      <c r="AB1065" s="264">
        <v>45.6</v>
      </c>
      <c r="AC1065" s="39" t="s">
        <v>115</v>
      </c>
      <c r="AD1065" s="264">
        <v>280</v>
      </c>
      <c r="AE1065" s="39" t="s">
        <v>115</v>
      </c>
      <c r="AF1065" s="39" t="s">
        <v>115</v>
      </c>
      <c r="AG1065" s="264">
        <v>37.200000000000003</v>
      </c>
      <c r="AH1065" s="264">
        <v>27500</v>
      </c>
      <c r="AI1065" s="39" t="s">
        <v>115</v>
      </c>
      <c r="AJ1065" s="39" t="s">
        <v>115</v>
      </c>
      <c r="AK1065" s="39" t="s">
        <v>115</v>
      </c>
    </row>
    <row r="1066" spans="1:37" x14ac:dyDescent="0.35">
      <c r="A1066" s="86">
        <v>42306</v>
      </c>
      <c r="B1066" s="87">
        <v>0.44026620370370373</v>
      </c>
      <c r="C1066" s="88">
        <v>550</v>
      </c>
      <c r="D1066" s="88">
        <v>0.35749999999999998</v>
      </c>
      <c r="E1066" s="88">
        <v>9.43</v>
      </c>
      <c r="F1066" s="88">
        <v>7.78</v>
      </c>
      <c r="G1066" s="88">
        <v>12.2</v>
      </c>
      <c r="K1066" s="54">
        <v>631</v>
      </c>
      <c r="L1066" s="45">
        <f>AVERAGE(K1062:K1066)</f>
        <v>193.2</v>
      </c>
      <c r="M1066" s="46">
        <f>GEOMEAN(K1062:K1066)</f>
        <v>117.04679492679435</v>
      </c>
      <c r="N1066" s="47" t="s">
        <v>187</v>
      </c>
    </row>
    <row r="1067" spans="1:37" x14ac:dyDescent="0.35">
      <c r="A1067" s="70">
        <v>42310</v>
      </c>
      <c r="B1067" s="58">
        <v>0.52105324074074078</v>
      </c>
      <c r="C1067" s="29">
        <v>587</v>
      </c>
      <c r="D1067" s="29">
        <v>0.38150000000000001</v>
      </c>
      <c r="E1067" s="29">
        <v>9.27</v>
      </c>
      <c r="F1067" s="29">
        <v>7.65</v>
      </c>
      <c r="G1067" s="29">
        <v>12.7</v>
      </c>
      <c r="K1067" s="54">
        <v>86</v>
      </c>
    </row>
    <row r="1068" spans="1:37" x14ac:dyDescent="0.35">
      <c r="A1068" s="89">
        <v>42318</v>
      </c>
      <c r="B1068" s="90">
        <v>0.40656249999999999</v>
      </c>
      <c r="C1068" s="91">
        <v>595</v>
      </c>
      <c r="D1068" s="91">
        <v>0.38679999999999998</v>
      </c>
      <c r="E1068" s="91">
        <v>9.82</v>
      </c>
      <c r="F1068" s="91">
        <v>7.82</v>
      </c>
      <c r="G1068" s="91">
        <v>10.199999999999999</v>
      </c>
      <c r="K1068" s="54">
        <v>189</v>
      </c>
    </row>
    <row r="1069" spans="1:37" x14ac:dyDescent="0.35">
      <c r="A1069" s="89">
        <v>42320</v>
      </c>
      <c r="B1069" s="90">
        <v>0.48472222222222222</v>
      </c>
      <c r="C1069" s="91">
        <v>583</v>
      </c>
      <c r="D1069" s="91">
        <v>0.379</v>
      </c>
      <c r="E1069" s="91">
        <v>8.6300000000000008</v>
      </c>
      <c r="F1069" s="91">
        <v>7.74</v>
      </c>
      <c r="G1069" s="91">
        <v>10.8</v>
      </c>
      <c r="K1069" s="54">
        <v>98</v>
      </c>
    </row>
    <row r="1070" spans="1:37" x14ac:dyDescent="0.35">
      <c r="A1070" s="70">
        <v>42326</v>
      </c>
      <c r="B1070" s="55">
        <v>0.40303240740740742</v>
      </c>
      <c r="C1070" s="29">
        <v>620</v>
      </c>
      <c r="D1070" s="29">
        <v>0.40300000000000002</v>
      </c>
      <c r="E1070" s="29">
        <v>11.28</v>
      </c>
      <c r="F1070" s="29">
        <v>7.49</v>
      </c>
      <c r="G1070" s="29">
        <v>10.9</v>
      </c>
      <c r="K1070" s="54">
        <v>30</v>
      </c>
    </row>
    <row r="1071" spans="1:37" x14ac:dyDescent="0.35">
      <c r="A1071" s="92">
        <v>42331</v>
      </c>
      <c r="B1071" s="93">
        <v>0.47034722222222225</v>
      </c>
      <c r="C1071" s="94">
        <v>642</v>
      </c>
      <c r="D1071" s="94">
        <v>0.41660000000000003</v>
      </c>
      <c r="E1071" s="94">
        <v>11.74</v>
      </c>
      <c r="F1071" s="94">
        <v>7.73</v>
      </c>
      <c r="G1071" s="94">
        <v>5.0999999999999996</v>
      </c>
      <c r="K1071" s="54">
        <v>97</v>
      </c>
      <c r="L1071" s="45">
        <f>AVERAGE(K1067:K1071)</f>
        <v>100</v>
      </c>
      <c r="M1071" s="46">
        <f>GEOMEAN(K1067:K1071)</f>
        <v>85.746393772443398</v>
      </c>
      <c r="N1071" s="47" t="s">
        <v>188</v>
      </c>
    </row>
    <row r="1072" spans="1:37" x14ac:dyDescent="0.35">
      <c r="A1072" s="70">
        <v>42338</v>
      </c>
      <c r="B1072" s="55">
        <v>0.4227083333333333</v>
      </c>
      <c r="C1072" s="29">
        <v>548</v>
      </c>
      <c r="D1072" s="29">
        <v>0.35620000000000002</v>
      </c>
      <c r="E1072" s="29">
        <v>13.95</v>
      </c>
      <c r="F1072" s="29">
        <v>7.97</v>
      </c>
      <c r="G1072" s="29">
        <v>7.1</v>
      </c>
      <c r="K1072" s="54">
        <v>426</v>
      </c>
    </row>
    <row r="1073" spans="1:37" x14ac:dyDescent="0.35">
      <c r="A1073" s="70">
        <v>42340</v>
      </c>
      <c r="B1073" s="55">
        <v>0.40739583333333335</v>
      </c>
      <c r="C1073" s="29">
        <v>602</v>
      </c>
      <c r="D1073" s="29">
        <v>0.39129999999999998</v>
      </c>
      <c r="E1073" s="29">
        <v>11.66</v>
      </c>
      <c r="F1073" s="29">
        <v>8.08</v>
      </c>
      <c r="G1073" s="29">
        <v>7.1</v>
      </c>
      <c r="K1073" s="54">
        <v>233</v>
      </c>
    </row>
    <row r="1074" spans="1:37" x14ac:dyDescent="0.35">
      <c r="A1074" s="95">
        <v>42346</v>
      </c>
      <c r="B1074" s="96">
        <v>0.43466435185185182</v>
      </c>
      <c r="C1074" s="97">
        <v>645</v>
      </c>
      <c r="D1074" s="97">
        <v>0.41930000000000001</v>
      </c>
      <c r="E1074" s="97">
        <v>11.71</v>
      </c>
      <c r="F1074" s="97">
        <v>7.87</v>
      </c>
      <c r="G1074" s="97">
        <v>7.1</v>
      </c>
      <c r="K1074" s="54">
        <v>146</v>
      </c>
    </row>
    <row r="1075" spans="1:37" x14ac:dyDescent="0.35">
      <c r="A1075" s="70">
        <v>42354</v>
      </c>
      <c r="B1075" s="55">
        <v>0.41620370370370369</v>
      </c>
      <c r="C1075" s="29">
        <v>611</v>
      </c>
      <c r="D1075" s="29">
        <v>0.39710000000000001</v>
      </c>
      <c r="E1075" s="29">
        <v>11.12</v>
      </c>
      <c r="F1075" s="29">
        <v>8.02</v>
      </c>
      <c r="G1075" s="29">
        <v>8</v>
      </c>
      <c r="K1075" s="257">
        <v>86</v>
      </c>
    </row>
    <row r="1076" spans="1:37" x14ac:dyDescent="0.35">
      <c r="A1076" s="70">
        <v>42366</v>
      </c>
      <c r="B1076" s="55">
        <v>0.47415509259259259</v>
      </c>
      <c r="C1076" s="29">
        <v>434.6</v>
      </c>
      <c r="D1076" s="29">
        <v>0.28270000000000001</v>
      </c>
      <c r="E1076" s="29">
        <v>11.99</v>
      </c>
      <c r="F1076" s="29">
        <v>7.97</v>
      </c>
      <c r="G1076" s="29">
        <v>7</v>
      </c>
      <c r="K1076" s="257">
        <v>7701</v>
      </c>
      <c r="L1076" s="45">
        <f>AVERAGE(K1072:K1076)</f>
        <v>1718.4</v>
      </c>
      <c r="M1076" s="46">
        <f>GEOMEAN(K1072:K1076)</f>
        <v>394.85058892854966</v>
      </c>
      <c r="N1076" s="47" t="s">
        <v>189</v>
      </c>
    </row>
    <row r="1077" spans="1:37" x14ac:dyDescent="0.35">
      <c r="A1077" s="70">
        <v>42375</v>
      </c>
      <c r="B1077" s="55">
        <v>0.41871527777777778</v>
      </c>
      <c r="C1077" s="29">
        <v>516</v>
      </c>
      <c r="D1077" s="29">
        <v>0.33539999999999998</v>
      </c>
      <c r="E1077" s="29">
        <v>13.74</v>
      </c>
      <c r="F1077" s="29">
        <v>7.95</v>
      </c>
      <c r="G1077" s="29">
        <v>2.4</v>
      </c>
      <c r="K1077" s="257">
        <v>1450</v>
      </c>
    </row>
    <row r="1078" spans="1:37" x14ac:dyDescent="0.35">
      <c r="A1078" s="98">
        <v>42380</v>
      </c>
      <c r="B1078" s="99">
        <v>0.43414351851851851</v>
      </c>
      <c r="C1078" s="100">
        <v>456.2</v>
      </c>
      <c r="D1078" s="100">
        <v>0.2964</v>
      </c>
      <c r="E1078" s="100">
        <v>14.93</v>
      </c>
      <c r="F1078" s="100">
        <v>7.95</v>
      </c>
      <c r="G1078" s="100">
        <v>1.5</v>
      </c>
      <c r="K1078" s="257">
        <v>327</v>
      </c>
    </row>
    <row r="1079" spans="1:37" x14ac:dyDescent="0.35">
      <c r="A1079" s="98">
        <v>42383</v>
      </c>
      <c r="B1079" s="99">
        <v>0.51755787037037038</v>
      </c>
      <c r="C1079" s="100">
        <v>508</v>
      </c>
      <c r="D1079" s="100">
        <v>0.33019999999999999</v>
      </c>
      <c r="E1079" s="100">
        <v>14.02</v>
      </c>
      <c r="F1079" s="100">
        <v>7.95</v>
      </c>
      <c r="G1079" s="100">
        <v>1.8</v>
      </c>
      <c r="K1079" s="257">
        <v>285</v>
      </c>
    </row>
    <row r="1080" spans="1:37" x14ac:dyDescent="0.35">
      <c r="A1080" s="70">
        <v>42389</v>
      </c>
      <c r="B1080" s="55">
        <v>0.51312499999999994</v>
      </c>
      <c r="C1080" s="29">
        <v>548</v>
      </c>
      <c r="D1080" s="29">
        <v>0.35620000000000002</v>
      </c>
      <c r="E1080" s="29">
        <v>14.18</v>
      </c>
      <c r="F1080" s="29">
        <v>7.75</v>
      </c>
      <c r="G1080" s="29">
        <v>0.3</v>
      </c>
      <c r="K1080" s="257">
        <v>175</v>
      </c>
    </row>
    <row r="1081" spans="1:37" x14ac:dyDescent="0.35">
      <c r="A1081" s="101">
        <v>42396</v>
      </c>
      <c r="B1081" s="102">
        <v>0.42010416666666667</v>
      </c>
      <c r="C1081" s="103">
        <v>591</v>
      </c>
      <c r="D1081" s="103">
        <v>0.38419999999999999</v>
      </c>
      <c r="E1081" s="103">
        <v>14.2</v>
      </c>
      <c r="F1081" s="103">
        <v>7.96</v>
      </c>
      <c r="G1081" s="103">
        <v>1.8</v>
      </c>
      <c r="K1081" s="257">
        <v>209</v>
      </c>
      <c r="L1081" s="45">
        <f>AVERAGE(K1077:K1081)</f>
        <v>489.2</v>
      </c>
      <c r="M1081" s="46">
        <f>GEOMEAN(K1077:K1081)</f>
        <v>345.77133756471756</v>
      </c>
      <c r="N1081" s="47" t="s">
        <v>190</v>
      </c>
    </row>
    <row r="1082" spans="1:37" x14ac:dyDescent="0.35">
      <c r="A1082" s="70">
        <v>42402</v>
      </c>
      <c r="B1082" s="55">
        <v>0.41090277777777778</v>
      </c>
      <c r="C1082" s="29">
        <v>592</v>
      </c>
      <c r="D1082" s="29">
        <v>0.38479999999999998</v>
      </c>
      <c r="E1082" s="29">
        <v>14.02</v>
      </c>
      <c r="F1082" s="29">
        <v>7.95</v>
      </c>
      <c r="G1082" s="29">
        <v>4.3</v>
      </c>
      <c r="K1082" s="257">
        <v>121</v>
      </c>
    </row>
    <row r="1083" spans="1:37" x14ac:dyDescent="0.35">
      <c r="A1083" s="104">
        <v>42408</v>
      </c>
      <c r="B1083" s="105">
        <v>0.42682870370370374</v>
      </c>
      <c r="C1083" s="106">
        <v>579</v>
      </c>
      <c r="D1083" s="106">
        <v>0.37630000000000002</v>
      </c>
      <c r="E1083" s="106">
        <v>12.21</v>
      </c>
      <c r="F1083" s="106">
        <v>8.06</v>
      </c>
      <c r="G1083" s="106">
        <v>4.5999999999999996</v>
      </c>
      <c r="K1083" s="257">
        <v>155</v>
      </c>
    </row>
    <row r="1084" spans="1:37" x14ac:dyDescent="0.35">
      <c r="A1084" s="63">
        <v>42411</v>
      </c>
      <c r="B1084" s="107">
        <v>0.4128472222222222</v>
      </c>
      <c r="C1084" s="65">
        <v>642</v>
      </c>
      <c r="D1084" s="65">
        <v>0.4173</v>
      </c>
      <c r="E1084" s="65">
        <v>14.47</v>
      </c>
      <c r="F1084" s="65">
        <v>8.09</v>
      </c>
      <c r="G1084" s="65">
        <v>0.2</v>
      </c>
      <c r="K1084" s="257">
        <v>10</v>
      </c>
    </row>
    <row r="1085" spans="1:37" x14ac:dyDescent="0.35">
      <c r="A1085" s="70">
        <v>42418</v>
      </c>
      <c r="B1085" s="55">
        <v>0.42953703703703705</v>
      </c>
      <c r="C1085" s="29">
        <v>652</v>
      </c>
      <c r="D1085" s="29">
        <v>0.42380000000000001</v>
      </c>
      <c r="E1085" s="29">
        <v>14.08</v>
      </c>
      <c r="F1085" s="29">
        <v>8.0399999999999991</v>
      </c>
      <c r="G1085" s="29">
        <v>3.1</v>
      </c>
      <c r="K1085" s="257">
        <v>52</v>
      </c>
    </row>
    <row r="1086" spans="1:37" x14ac:dyDescent="0.35">
      <c r="A1086" s="108">
        <v>42424</v>
      </c>
      <c r="B1086" s="109">
        <v>0.40324074074074073</v>
      </c>
      <c r="C1086" s="110">
        <v>469.4</v>
      </c>
      <c r="D1086" s="110">
        <v>0.30480000000000002</v>
      </c>
      <c r="E1086" s="110">
        <v>13.47</v>
      </c>
      <c r="F1086" s="110">
        <v>8.08</v>
      </c>
      <c r="G1086" s="110">
        <v>4.5999999999999996</v>
      </c>
      <c r="K1086" s="36">
        <v>24192</v>
      </c>
      <c r="L1086" s="45">
        <f>AVERAGE(K1082:K1086)</f>
        <v>4906</v>
      </c>
      <c r="M1086" s="46">
        <f>GEOMEAN(K1082:K1086)</f>
        <v>188.17348890315077</v>
      </c>
      <c r="N1086" s="47" t="s">
        <v>191</v>
      </c>
    </row>
    <row r="1087" spans="1:37" x14ac:dyDescent="0.35">
      <c r="A1087" s="70">
        <v>42430</v>
      </c>
      <c r="B1087" s="51">
        <v>0.40122685185185186</v>
      </c>
      <c r="C1087" s="29">
        <v>603</v>
      </c>
      <c r="D1087" s="29">
        <v>0.39190000000000003</v>
      </c>
      <c r="E1087" s="29">
        <v>12.86</v>
      </c>
      <c r="F1087" s="29">
        <v>8.14</v>
      </c>
      <c r="G1087" s="29">
        <v>5.8</v>
      </c>
      <c r="K1087" s="257">
        <v>85</v>
      </c>
      <c r="O1087" s="39" t="s">
        <v>115</v>
      </c>
      <c r="P1087" s="264">
        <v>71</v>
      </c>
      <c r="Q1087" s="39" t="s">
        <v>115</v>
      </c>
      <c r="R1087" s="39" t="s">
        <v>115</v>
      </c>
      <c r="S1087" s="39" t="s">
        <v>115</v>
      </c>
      <c r="T1087" s="39" t="s">
        <v>115</v>
      </c>
      <c r="U1087" s="39" t="s">
        <v>115</v>
      </c>
      <c r="V1087" s="291" t="s">
        <v>112</v>
      </c>
      <c r="W1087" s="39" t="s">
        <v>115</v>
      </c>
      <c r="X1087" s="264">
        <v>52.4</v>
      </c>
      <c r="Y1087" s="39" t="s">
        <v>115</v>
      </c>
      <c r="Z1087" s="264">
        <v>1.9</v>
      </c>
      <c r="AA1087" s="39" t="s">
        <v>115</v>
      </c>
      <c r="AB1087" s="264">
        <v>36.5</v>
      </c>
      <c r="AC1087" s="39" t="s">
        <v>115</v>
      </c>
      <c r="AD1087" s="264">
        <v>282</v>
      </c>
      <c r="AE1087" s="39" t="s">
        <v>115</v>
      </c>
      <c r="AF1087" s="264">
        <v>283</v>
      </c>
      <c r="AG1087" s="264">
        <v>24.5</v>
      </c>
      <c r="AH1087" s="264">
        <v>22700</v>
      </c>
      <c r="AI1087" s="39" t="s">
        <v>115</v>
      </c>
      <c r="AJ1087" s="39" t="s">
        <v>115</v>
      </c>
      <c r="AK1087" s="39" t="s">
        <v>115</v>
      </c>
    </row>
    <row r="1088" spans="1:37" x14ac:dyDescent="0.35">
      <c r="A1088" s="70">
        <v>42432</v>
      </c>
      <c r="B1088" s="55">
        <v>0.44685185185185183</v>
      </c>
      <c r="C1088" s="29">
        <v>587</v>
      </c>
      <c r="D1088" s="29">
        <v>0.38150000000000001</v>
      </c>
      <c r="E1088" s="29">
        <v>13.33</v>
      </c>
      <c r="F1088" s="29">
        <v>8.31</v>
      </c>
      <c r="G1088" s="29">
        <v>4.5999999999999996</v>
      </c>
      <c r="K1088" s="257">
        <v>41</v>
      </c>
    </row>
    <row r="1089" spans="1:14" x14ac:dyDescent="0.35">
      <c r="A1089" s="70">
        <v>42443</v>
      </c>
      <c r="B1089" s="55">
        <v>0.47942129629629626</v>
      </c>
      <c r="C1089" s="29">
        <v>576</v>
      </c>
      <c r="D1089" s="29">
        <v>0.37440000000000001</v>
      </c>
      <c r="E1089" s="29">
        <v>10.86</v>
      </c>
      <c r="F1089" s="29">
        <v>8.1199999999999992</v>
      </c>
      <c r="G1089" s="29">
        <v>10.8</v>
      </c>
      <c r="K1089" s="54">
        <v>74</v>
      </c>
    </row>
    <row r="1090" spans="1:14" x14ac:dyDescent="0.35">
      <c r="A1090" s="111">
        <v>42453</v>
      </c>
      <c r="B1090" s="112">
        <v>0.43309027777777781</v>
      </c>
      <c r="C1090" s="113">
        <v>614</v>
      </c>
      <c r="D1090" s="113">
        <v>0.39910000000000001</v>
      </c>
      <c r="E1090" s="113">
        <v>10.1</v>
      </c>
      <c r="F1090" s="113">
        <v>7.86</v>
      </c>
      <c r="G1090" s="113">
        <v>12.1</v>
      </c>
      <c r="K1090" s="54">
        <v>52</v>
      </c>
    </row>
    <row r="1091" spans="1:14" x14ac:dyDescent="0.35">
      <c r="A1091" s="70">
        <v>42458</v>
      </c>
      <c r="B1091" s="55">
        <v>0.42327546296296298</v>
      </c>
      <c r="C1091" s="29">
        <v>559</v>
      </c>
      <c r="D1091" s="29">
        <v>0.3634</v>
      </c>
      <c r="E1091" s="29">
        <v>12</v>
      </c>
      <c r="F1091" s="29">
        <v>8.08</v>
      </c>
      <c r="G1091" s="29">
        <v>10.199999999999999</v>
      </c>
      <c r="K1091" s="257">
        <v>98</v>
      </c>
      <c r="L1091" s="45">
        <f>AVERAGE(K1087:K1091)</f>
        <v>70</v>
      </c>
      <c r="M1091" s="46">
        <f>GEOMEAN(K1087:K1091)</f>
        <v>66.639661794299741</v>
      </c>
      <c r="N1091" s="47" t="s">
        <v>192</v>
      </c>
    </row>
    <row r="1092" spans="1:14" x14ac:dyDescent="0.35">
      <c r="A1092" s="114">
        <v>42464</v>
      </c>
      <c r="B1092" s="115">
        <v>0.44618055555555558</v>
      </c>
      <c r="C1092" s="116">
        <v>590</v>
      </c>
      <c r="D1092" s="116">
        <v>0.38350000000000001</v>
      </c>
      <c r="E1092" s="116">
        <v>10.91</v>
      </c>
      <c r="F1092" s="116">
        <v>7.89</v>
      </c>
      <c r="G1092" s="116">
        <v>10.6</v>
      </c>
      <c r="K1092" s="257">
        <v>96</v>
      </c>
    </row>
    <row r="1093" spans="1:14" x14ac:dyDescent="0.35">
      <c r="A1093" s="114">
        <v>42467</v>
      </c>
      <c r="B1093" s="117">
        <v>0.43130787037037038</v>
      </c>
      <c r="C1093" s="116">
        <v>616</v>
      </c>
      <c r="D1093" s="116">
        <v>0.40039999999999998</v>
      </c>
      <c r="E1093" s="116">
        <v>11.68</v>
      </c>
      <c r="F1093" s="116">
        <v>8.06</v>
      </c>
      <c r="G1093" s="116">
        <v>9.5</v>
      </c>
      <c r="K1093" s="54">
        <v>135</v>
      </c>
    </row>
    <row r="1094" spans="1:14" x14ac:dyDescent="0.35">
      <c r="A1094" s="70">
        <v>42471</v>
      </c>
      <c r="B1094" s="58">
        <v>0.45177083333333329</v>
      </c>
      <c r="C1094" s="29">
        <v>527</v>
      </c>
      <c r="D1094" s="29">
        <v>0.34250000000000003</v>
      </c>
      <c r="E1094" s="29">
        <v>10.87</v>
      </c>
      <c r="F1094" s="29">
        <v>7.91</v>
      </c>
      <c r="G1094" s="29">
        <v>9.8000000000000007</v>
      </c>
      <c r="K1094" s="36">
        <v>24192</v>
      </c>
    </row>
    <row r="1095" spans="1:14" x14ac:dyDescent="0.35">
      <c r="A1095" s="70">
        <v>42473</v>
      </c>
      <c r="B1095" s="55">
        <v>0.41238425925925926</v>
      </c>
      <c r="C1095" s="29">
        <v>528</v>
      </c>
      <c r="D1095" s="29">
        <v>0.34320000000000001</v>
      </c>
      <c r="E1095" s="29">
        <v>12.35</v>
      </c>
      <c r="F1095" s="29">
        <v>8.08</v>
      </c>
      <c r="G1095" s="29">
        <v>9</v>
      </c>
      <c r="K1095" s="54">
        <v>181</v>
      </c>
    </row>
    <row r="1096" spans="1:14" x14ac:dyDescent="0.35">
      <c r="A1096" s="70">
        <v>42485</v>
      </c>
      <c r="B1096" s="55">
        <v>0.47641203703703705</v>
      </c>
      <c r="C1096" s="29">
        <v>563</v>
      </c>
      <c r="D1096" s="29">
        <v>0.36599999999999999</v>
      </c>
      <c r="E1096" s="29">
        <v>9.1300000000000008</v>
      </c>
      <c r="F1096" s="29">
        <v>8.2100000000000009</v>
      </c>
      <c r="G1096" s="29">
        <v>17.899999999999999</v>
      </c>
      <c r="K1096" s="257">
        <v>74</v>
      </c>
      <c r="L1096" s="45">
        <f>AVERAGE(K1092:K1096)</f>
        <v>4935.6000000000004</v>
      </c>
      <c r="M1096" s="46">
        <f>GEOMEAN(K1092:K1096)</f>
        <v>334.68589819917617</v>
      </c>
      <c r="N1096" s="47" t="s">
        <v>193</v>
      </c>
    </row>
    <row r="1097" spans="1:14" x14ac:dyDescent="0.35">
      <c r="A1097" s="118">
        <v>42506</v>
      </c>
      <c r="B1097" s="119">
        <v>0.42016203703703708</v>
      </c>
      <c r="C1097" s="120">
        <v>588</v>
      </c>
      <c r="D1097" s="120">
        <v>0.38219999999999998</v>
      </c>
      <c r="E1097" s="120">
        <v>9.8699999999999992</v>
      </c>
      <c r="F1097" s="120">
        <v>7.82</v>
      </c>
      <c r="G1097" s="120">
        <v>14</v>
      </c>
      <c r="K1097" s="54">
        <v>216</v>
      </c>
    </row>
    <row r="1098" spans="1:14" x14ac:dyDescent="0.35">
      <c r="A1098" s="118">
        <v>42508</v>
      </c>
      <c r="B1098" s="119">
        <v>0.39809027777777778</v>
      </c>
      <c r="C1098" s="120">
        <v>581</v>
      </c>
      <c r="D1098" s="120">
        <v>0.37759999999999999</v>
      </c>
      <c r="E1098" s="120">
        <v>8.94</v>
      </c>
      <c r="F1098" s="120">
        <v>7.81</v>
      </c>
      <c r="G1098" s="120">
        <v>15</v>
      </c>
      <c r="K1098" s="54">
        <v>108</v>
      </c>
    </row>
    <row r="1099" spans="1:14" x14ac:dyDescent="0.35">
      <c r="A1099" s="70">
        <v>42513</v>
      </c>
      <c r="B1099" s="58">
        <v>0.42701388888888886</v>
      </c>
      <c r="C1099" s="29">
        <v>589</v>
      </c>
      <c r="D1099" s="29">
        <v>0.38350000000000001</v>
      </c>
      <c r="E1099" s="29">
        <v>8.8699999999999992</v>
      </c>
      <c r="F1099" s="29">
        <v>7.88</v>
      </c>
      <c r="G1099" s="29">
        <v>18.100000000000001</v>
      </c>
      <c r="K1099" s="54">
        <v>122</v>
      </c>
    </row>
    <row r="1100" spans="1:14" x14ac:dyDescent="0.35">
      <c r="A1100" s="70">
        <v>42515</v>
      </c>
      <c r="B1100" s="55">
        <v>0.40990740740740739</v>
      </c>
      <c r="C1100" s="29">
        <v>598</v>
      </c>
      <c r="D1100" s="29">
        <v>0.39</v>
      </c>
      <c r="E1100" s="29">
        <v>7.45</v>
      </c>
      <c r="F1100" s="29">
        <v>7.92</v>
      </c>
      <c r="G1100" s="29">
        <v>20.2</v>
      </c>
      <c r="K1100" s="54">
        <v>161</v>
      </c>
    </row>
    <row r="1101" spans="1:14" x14ac:dyDescent="0.35">
      <c r="A1101" s="70">
        <v>42521</v>
      </c>
      <c r="B1101" s="58">
        <v>0.45460648148148147</v>
      </c>
      <c r="C1101" s="29">
        <v>627</v>
      </c>
      <c r="D1101" s="29">
        <v>0.40949999999999998</v>
      </c>
      <c r="E1101" s="29">
        <v>7.25</v>
      </c>
      <c r="F1101" s="29">
        <v>7.74</v>
      </c>
      <c r="G1101" s="29">
        <v>22.5</v>
      </c>
      <c r="K1101" s="54">
        <v>161</v>
      </c>
      <c r="L1101" s="45">
        <f>AVERAGE(K1097:K1101)</f>
        <v>153.6</v>
      </c>
      <c r="M1101" s="46">
        <f>GEOMEAN(K1097:K1101)</f>
        <v>149.13439539226519</v>
      </c>
      <c r="N1101" s="47" t="s">
        <v>194</v>
      </c>
    </row>
    <row r="1102" spans="1:14" x14ac:dyDescent="0.35">
      <c r="A1102" s="121">
        <v>42528</v>
      </c>
      <c r="B1102" s="122">
        <v>0.38538194444444446</v>
      </c>
      <c r="C1102" s="123">
        <v>565</v>
      </c>
      <c r="D1102" s="123">
        <v>0.3705</v>
      </c>
      <c r="E1102" s="123">
        <v>7.11</v>
      </c>
      <c r="F1102" s="123">
        <v>7.88</v>
      </c>
      <c r="G1102" s="123">
        <v>21.9</v>
      </c>
      <c r="K1102" s="54">
        <v>393</v>
      </c>
    </row>
    <row r="1103" spans="1:14" x14ac:dyDescent="0.35">
      <c r="A1103" s="121">
        <v>42530</v>
      </c>
      <c r="B1103" s="122">
        <v>0.40844907407407405</v>
      </c>
      <c r="C1103" s="123">
        <v>594</v>
      </c>
      <c r="D1103" s="123">
        <v>0.38350000000000001</v>
      </c>
      <c r="E1103" s="123">
        <v>7.29</v>
      </c>
      <c r="F1103" s="123">
        <v>7.84</v>
      </c>
      <c r="G1103" s="123">
        <v>20.7</v>
      </c>
      <c r="K1103" s="54">
        <v>368</v>
      </c>
    </row>
    <row r="1104" spans="1:14" x14ac:dyDescent="0.35">
      <c r="A1104" s="70">
        <v>42534</v>
      </c>
      <c r="B1104" s="55">
        <v>0.41513888888888889</v>
      </c>
      <c r="C1104" s="29">
        <v>572</v>
      </c>
      <c r="D1104" s="29">
        <v>0.3705</v>
      </c>
      <c r="E1104" s="29">
        <v>7.41</v>
      </c>
      <c r="F1104" s="29">
        <v>7.88</v>
      </c>
      <c r="G1104" s="29">
        <v>23.9</v>
      </c>
      <c r="K1104" s="54">
        <v>161</v>
      </c>
    </row>
    <row r="1105" spans="1:37" x14ac:dyDescent="0.35">
      <c r="A1105" s="124">
        <v>42541</v>
      </c>
      <c r="B1105" s="125">
        <v>0.44107638888888889</v>
      </c>
      <c r="C1105" s="126">
        <v>599</v>
      </c>
      <c r="D1105" s="126">
        <v>0.39</v>
      </c>
      <c r="E1105" s="126">
        <v>6.3</v>
      </c>
      <c r="F1105" s="126">
        <v>7.77</v>
      </c>
      <c r="G1105" s="126">
        <v>24.7</v>
      </c>
      <c r="K1105" s="54">
        <v>465</v>
      </c>
    </row>
    <row r="1106" spans="1:37" x14ac:dyDescent="0.35">
      <c r="A1106" s="124">
        <v>42550</v>
      </c>
      <c r="B1106" s="125">
        <v>0.41146990740740735</v>
      </c>
      <c r="C1106" s="126">
        <v>559</v>
      </c>
      <c r="D1106" s="126">
        <v>0.36399999999999999</v>
      </c>
      <c r="E1106" s="126">
        <v>5.99</v>
      </c>
      <c r="F1106" s="126">
        <v>7.98</v>
      </c>
      <c r="G1106" s="126">
        <v>23.1</v>
      </c>
      <c r="K1106" s="54">
        <v>259</v>
      </c>
      <c r="L1106" s="45">
        <f>AVERAGE(K1102:K1106)</f>
        <v>329.2</v>
      </c>
      <c r="M1106" s="46">
        <f>GEOMEAN(K1102:K1106)</f>
        <v>308.7193082310468</v>
      </c>
      <c r="N1106" s="47" t="s">
        <v>195</v>
      </c>
    </row>
    <row r="1107" spans="1:37" x14ac:dyDescent="0.35">
      <c r="A1107" s="70">
        <v>42557</v>
      </c>
      <c r="B1107" s="55">
        <v>0.40804398148148152</v>
      </c>
      <c r="C1107" s="29">
        <v>340.8</v>
      </c>
      <c r="D1107" s="29">
        <v>0.22170000000000001</v>
      </c>
      <c r="E1107" s="29">
        <v>7.13</v>
      </c>
      <c r="F1107" s="29">
        <v>7.81</v>
      </c>
      <c r="G1107" s="29">
        <v>22</v>
      </c>
      <c r="K1107" s="36">
        <v>24192</v>
      </c>
    </row>
    <row r="1108" spans="1:37" x14ac:dyDescent="0.35">
      <c r="A1108" s="70">
        <v>42562</v>
      </c>
      <c r="B1108" s="55">
        <v>0.46295138888888893</v>
      </c>
      <c r="C1108" s="29">
        <v>571</v>
      </c>
      <c r="D1108" s="29">
        <v>0.3705</v>
      </c>
      <c r="E1108" s="29">
        <v>6.73</v>
      </c>
      <c r="F1108" s="29">
        <v>7.98</v>
      </c>
      <c r="G1108" s="29">
        <v>23.7</v>
      </c>
      <c r="K1108" s="257">
        <v>364</v>
      </c>
    </row>
    <row r="1109" spans="1:37" x14ac:dyDescent="0.35">
      <c r="A1109" s="127">
        <v>42572</v>
      </c>
      <c r="B1109" s="128">
        <v>0.38283564814814813</v>
      </c>
      <c r="C1109" s="129">
        <v>511</v>
      </c>
      <c r="D1109" s="129">
        <v>0.33150000000000002</v>
      </c>
      <c r="E1109" s="129">
        <v>5.88</v>
      </c>
      <c r="F1109" s="129">
        <v>7.84</v>
      </c>
      <c r="G1109" s="129">
        <v>26.1</v>
      </c>
      <c r="K1109" s="54">
        <v>556</v>
      </c>
    </row>
    <row r="1110" spans="1:37" x14ac:dyDescent="0.35">
      <c r="A1110" s="70">
        <v>42577</v>
      </c>
      <c r="B1110" s="55">
        <v>0.42285879629629625</v>
      </c>
      <c r="C1110" s="29">
        <v>558</v>
      </c>
      <c r="D1110" s="29">
        <v>0.36399999999999999</v>
      </c>
      <c r="E1110" s="29">
        <v>6.19</v>
      </c>
      <c r="F1110" s="29">
        <v>7.65</v>
      </c>
      <c r="G1110" s="29">
        <v>25.7</v>
      </c>
      <c r="K1110" s="54">
        <v>301</v>
      </c>
    </row>
    <row r="1111" spans="1:37" x14ac:dyDescent="0.35">
      <c r="A1111" s="70">
        <v>42578</v>
      </c>
      <c r="B1111" s="55">
        <v>0.43329861111111106</v>
      </c>
      <c r="C1111" s="29">
        <v>596</v>
      </c>
      <c r="D1111" s="29">
        <v>0.39</v>
      </c>
      <c r="E1111" s="29">
        <v>5.83</v>
      </c>
      <c r="F1111" s="29">
        <v>7.69</v>
      </c>
      <c r="G1111" s="29">
        <v>24.5</v>
      </c>
      <c r="K1111" s="54">
        <v>185</v>
      </c>
      <c r="L1111" s="45">
        <f>AVERAGE(K1107:K1111)</f>
        <v>5119.6000000000004</v>
      </c>
      <c r="M1111" s="46">
        <f>GEOMEAN(K1107:K1111)</f>
        <v>771.11159689131227</v>
      </c>
      <c r="N1111" s="47" t="s">
        <v>196</v>
      </c>
      <c r="O1111" s="264">
        <v>2.4</v>
      </c>
      <c r="P1111" s="264">
        <v>75.599999999999994</v>
      </c>
      <c r="Q1111" s="39" t="s">
        <v>115</v>
      </c>
      <c r="R1111" s="39" t="s">
        <v>115</v>
      </c>
      <c r="S1111" s="39" t="s">
        <v>115</v>
      </c>
      <c r="T1111" s="39" t="s">
        <v>115</v>
      </c>
      <c r="U1111" s="39" t="s">
        <v>115</v>
      </c>
      <c r="V1111" s="39" t="s">
        <v>112</v>
      </c>
      <c r="W1111" s="39" t="s">
        <v>115</v>
      </c>
      <c r="X1111" s="264">
        <v>54.5</v>
      </c>
      <c r="Y1111" s="39" t="s">
        <v>115</v>
      </c>
      <c r="Z1111" s="264">
        <v>0.7</v>
      </c>
      <c r="AA1111" s="39" t="s">
        <v>115</v>
      </c>
      <c r="AB1111" s="264">
        <v>35.299999999999997</v>
      </c>
      <c r="AC1111" s="39" t="s">
        <v>115</v>
      </c>
      <c r="AD1111" s="264">
        <v>243</v>
      </c>
      <c r="AE1111" s="39" t="s">
        <v>115</v>
      </c>
      <c r="AF1111" s="264">
        <v>243</v>
      </c>
      <c r="AG1111" s="264">
        <v>37.799999999999997</v>
      </c>
      <c r="AH1111" s="264">
        <v>23700</v>
      </c>
      <c r="AI1111" s="264">
        <v>3.3</v>
      </c>
      <c r="AJ1111" s="39" t="s">
        <v>115</v>
      </c>
      <c r="AK1111" s="39" t="s">
        <v>115</v>
      </c>
    </row>
    <row r="1112" spans="1:37" x14ac:dyDescent="0.35">
      <c r="A1112" s="130">
        <v>42583</v>
      </c>
      <c r="B1112" s="131">
        <v>0.42822916666666666</v>
      </c>
      <c r="C1112" s="132">
        <v>529</v>
      </c>
      <c r="D1112" s="132">
        <v>0.34449999999999997</v>
      </c>
      <c r="E1112" s="132">
        <v>6.58</v>
      </c>
      <c r="F1112" s="132">
        <v>7.79</v>
      </c>
      <c r="G1112" s="132">
        <v>24.4</v>
      </c>
      <c r="K1112" s="54">
        <v>1187</v>
      </c>
    </row>
    <row r="1113" spans="1:37" x14ac:dyDescent="0.35">
      <c r="A1113" s="133">
        <v>42585</v>
      </c>
      <c r="B1113" s="134">
        <v>0.43293981481481486</v>
      </c>
      <c r="C1113" s="135">
        <v>575</v>
      </c>
      <c r="D1113" s="135">
        <v>0.3705</v>
      </c>
      <c r="E1113" s="135">
        <v>6.55</v>
      </c>
      <c r="F1113" s="135">
        <v>8.02</v>
      </c>
      <c r="G1113" s="135">
        <v>24.9</v>
      </c>
      <c r="K1113" s="54">
        <v>419</v>
      </c>
    </row>
    <row r="1114" spans="1:37" x14ac:dyDescent="0.35">
      <c r="A1114" s="133">
        <v>42586</v>
      </c>
      <c r="B1114" s="134">
        <v>0.40038194444444447</v>
      </c>
      <c r="C1114" s="135">
        <v>580</v>
      </c>
      <c r="D1114" s="135">
        <v>0.377</v>
      </c>
      <c r="E1114" s="135">
        <v>6.52</v>
      </c>
      <c r="F1114" s="135">
        <v>7.77</v>
      </c>
      <c r="G1114" s="135">
        <v>25.2</v>
      </c>
      <c r="K1114" s="54">
        <v>292</v>
      </c>
    </row>
    <row r="1115" spans="1:37" x14ac:dyDescent="0.35">
      <c r="A1115" s="136">
        <v>42598</v>
      </c>
      <c r="B1115" s="137">
        <v>0.4772569444444445</v>
      </c>
      <c r="C1115" s="138">
        <v>454.5</v>
      </c>
      <c r="D1115" s="138">
        <v>0.29509999999999997</v>
      </c>
      <c r="E1115" s="138">
        <v>7.48</v>
      </c>
      <c r="F1115" s="138">
        <v>8.01</v>
      </c>
      <c r="G1115" s="138">
        <v>23.9</v>
      </c>
      <c r="K1115" s="54">
        <v>1860</v>
      </c>
    </row>
    <row r="1116" spans="1:37" x14ac:dyDescent="0.35">
      <c r="A1116" s="136">
        <v>42600</v>
      </c>
      <c r="B1116" s="137">
        <v>0.40334490740740742</v>
      </c>
      <c r="C1116" s="138">
        <v>510</v>
      </c>
      <c r="D1116" s="138">
        <v>0.33150000000000002</v>
      </c>
      <c r="E1116" s="138">
        <v>6.95</v>
      </c>
      <c r="F1116" s="138">
        <v>7.95</v>
      </c>
      <c r="G1116" s="138">
        <v>24.6</v>
      </c>
      <c r="K1116" s="54">
        <v>528</v>
      </c>
      <c r="L1116" s="45">
        <f>AVERAGE(K1112:K1116)</f>
        <v>857.2</v>
      </c>
      <c r="M1116" s="46">
        <f>GEOMEAN(K1112:K1116)</f>
        <v>677.39017306947858</v>
      </c>
      <c r="N1116" s="47" t="s">
        <v>197</v>
      </c>
    </row>
    <row r="1117" spans="1:37" x14ac:dyDescent="0.35">
      <c r="A1117" s="139">
        <v>42628</v>
      </c>
      <c r="B1117" s="140">
        <v>0.47695601851851849</v>
      </c>
      <c r="C1117" s="141">
        <v>603</v>
      </c>
      <c r="D1117" s="141">
        <v>0.39</v>
      </c>
      <c r="E1117" s="141">
        <v>7.87</v>
      </c>
      <c r="F1117" s="141">
        <v>7.85</v>
      </c>
      <c r="G1117" s="141">
        <v>21.5</v>
      </c>
      <c r="K1117" s="54">
        <v>158</v>
      </c>
    </row>
    <row r="1118" spans="1:37" x14ac:dyDescent="0.35">
      <c r="A1118" s="139">
        <v>42628</v>
      </c>
      <c r="B1118" s="140">
        <v>0.47081018518518519</v>
      </c>
      <c r="C1118" s="141">
        <v>622</v>
      </c>
      <c r="D1118" s="141">
        <v>0.40300000000000002</v>
      </c>
      <c r="E1118" s="141">
        <v>7.32</v>
      </c>
      <c r="F1118" s="141">
        <v>7.64</v>
      </c>
      <c r="G1118" s="141">
        <v>21.5</v>
      </c>
      <c r="K1118" s="54">
        <v>134</v>
      </c>
    </row>
    <row r="1119" spans="1:37" x14ac:dyDescent="0.35">
      <c r="A1119" s="70">
        <v>42634</v>
      </c>
      <c r="B1119" s="58">
        <v>0.41396990740740741</v>
      </c>
      <c r="C1119" s="29">
        <v>563</v>
      </c>
      <c r="D1119" s="29">
        <v>0.36399999999999999</v>
      </c>
      <c r="E1119" s="29">
        <v>7.16</v>
      </c>
      <c r="F1119" s="29">
        <v>7.76</v>
      </c>
      <c r="G1119" s="29">
        <v>22</v>
      </c>
      <c r="K1119" s="257">
        <v>350</v>
      </c>
    </row>
    <row r="1120" spans="1:37" x14ac:dyDescent="0.35">
      <c r="A1120" s="142">
        <v>42640</v>
      </c>
      <c r="B1120" s="143">
        <v>0.47064814814814815</v>
      </c>
      <c r="C1120" s="144">
        <v>503</v>
      </c>
      <c r="D1120" s="144">
        <v>0.32700000000000001</v>
      </c>
      <c r="E1120" s="144">
        <v>6.59</v>
      </c>
      <c r="F1120" s="144">
        <v>7.89</v>
      </c>
      <c r="G1120" s="144">
        <v>19.7</v>
      </c>
      <c r="K1120" s="257">
        <v>1785</v>
      </c>
    </row>
    <row r="1121" spans="1:37" x14ac:dyDescent="0.35">
      <c r="A1121" s="142">
        <v>42642</v>
      </c>
      <c r="B1121" s="143">
        <v>0.40103009259259265</v>
      </c>
      <c r="C1121" s="144">
        <v>518</v>
      </c>
      <c r="D1121" s="144">
        <v>0.3367</v>
      </c>
      <c r="E1121" s="144">
        <v>7.25</v>
      </c>
      <c r="F1121" s="144">
        <v>8</v>
      </c>
      <c r="G1121" s="144">
        <v>18.8</v>
      </c>
      <c r="K1121" s="257">
        <v>987</v>
      </c>
      <c r="L1121" s="45">
        <f>AVERAGE(K1117:K1121)</f>
        <v>682.8</v>
      </c>
      <c r="M1121" s="46">
        <f>GEOMEAN(K1117:K1121)</f>
        <v>419.91081530688558</v>
      </c>
      <c r="N1121" s="47" t="s">
        <v>198</v>
      </c>
    </row>
    <row r="1122" spans="1:37" x14ac:dyDescent="0.35">
      <c r="A1122" s="70">
        <v>42647</v>
      </c>
      <c r="B1122" s="55">
        <v>0.47858796296296297</v>
      </c>
      <c r="C1122" s="29">
        <v>539</v>
      </c>
      <c r="D1122" s="29">
        <v>0.3503</v>
      </c>
      <c r="E1122" s="29">
        <v>8.76</v>
      </c>
      <c r="F1122" s="29">
        <v>8.17</v>
      </c>
      <c r="G1122" s="29">
        <v>19.3</v>
      </c>
      <c r="K1122" s="54">
        <v>96</v>
      </c>
      <c r="O1122" s="264">
        <v>2.2000000000000002</v>
      </c>
      <c r="P1122" s="264">
        <v>69.2</v>
      </c>
      <c r="Q1122" s="39" t="s">
        <v>115</v>
      </c>
      <c r="R1122" s="39" t="s">
        <v>115</v>
      </c>
      <c r="S1122" s="39" t="s">
        <v>115</v>
      </c>
      <c r="T1122" s="39" t="s">
        <v>115</v>
      </c>
      <c r="U1122" s="39" t="s">
        <v>115</v>
      </c>
      <c r="V1122" s="39" t="s">
        <v>112</v>
      </c>
      <c r="W1122" s="39" t="s">
        <v>115</v>
      </c>
      <c r="X1122" s="264">
        <v>45.1</v>
      </c>
      <c r="Y1122" s="264">
        <v>0.34</v>
      </c>
      <c r="Z1122" s="264">
        <v>0.82</v>
      </c>
      <c r="AA1122" s="264">
        <v>0.41</v>
      </c>
      <c r="AB1122" s="264">
        <v>29.3</v>
      </c>
      <c r="AC1122" s="39" t="s">
        <v>115</v>
      </c>
      <c r="AD1122" s="264">
        <v>222</v>
      </c>
      <c r="AE1122" s="39" t="s">
        <v>115</v>
      </c>
      <c r="AF1122" s="264">
        <v>349</v>
      </c>
      <c r="AG1122" s="264">
        <v>44</v>
      </c>
      <c r="AH1122" s="264">
        <v>21500</v>
      </c>
      <c r="AI1122" s="39" t="s">
        <v>115</v>
      </c>
      <c r="AJ1122" s="39" t="s">
        <v>115</v>
      </c>
      <c r="AK1122" s="39" t="s">
        <v>115</v>
      </c>
    </row>
    <row r="1123" spans="1:37" x14ac:dyDescent="0.35">
      <c r="A1123" s="145">
        <v>42653</v>
      </c>
      <c r="B1123" s="146">
        <v>0.41443287037037035</v>
      </c>
      <c r="C1123" s="147">
        <v>559</v>
      </c>
      <c r="D1123" s="147">
        <v>0.3634</v>
      </c>
      <c r="E1123" s="147">
        <v>9.9</v>
      </c>
      <c r="F1123" s="147">
        <v>7.99</v>
      </c>
      <c r="G1123" s="147">
        <v>16.100000000000001</v>
      </c>
      <c r="K1123" s="54">
        <v>122</v>
      </c>
    </row>
    <row r="1124" spans="1:37" x14ac:dyDescent="0.35">
      <c r="A1124" s="70">
        <v>42662</v>
      </c>
      <c r="B1124" s="55">
        <v>0.41344907407407411</v>
      </c>
      <c r="C1124" s="29">
        <v>599</v>
      </c>
      <c r="D1124" s="29">
        <v>0.39</v>
      </c>
      <c r="E1124" s="29">
        <v>8.24</v>
      </c>
      <c r="F1124" s="29">
        <v>8.01</v>
      </c>
      <c r="G1124" s="29">
        <v>18.2</v>
      </c>
      <c r="K1124" s="54">
        <v>231</v>
      </c>
    </row>
    <row r="1125" spans="1:37" x14ac:dyDescent="0.35">
      <c r="A1125" s="148">
        <v>42667</v>
      </c>
      <c r="B1125" s="149">
        <v>0.43365740740740738</v>
      </c>
      <c r="C1125" s="150">
        <v>515</v>
      </c>
      <c r="D1125" s="150">
        <v>0.33410000000000001</v>
      </c>
      <c r="E1125" s="150">
        <v>8.8699999999999992</v>
      </c>
      <c r="F1125" s="150">
        <v>8.11</v>
      </c>
      <c r="G1125" s="150">
        <v>15.2</v>
      </c>
      <c r="K1125" s="54">
        <v>309</v>
      </c>
    </row>
    <row r="1126" spans="1:37" x14ac:dyDescent="0.35">
      <c r="A1126" s="148">
        <v>42670</v>
      </c>
      <c r="B1126" s="149">
        <v>0.43354166666666666</v>
      </c>
      <c r="C1126" s="150">
        <v>715</v>
      </c>
      <c r="D1126" s="150">
        <v>0.46800000000000003</v>
      </c>
      <c r="E1126" s="150">
        <v>8.91</v>
      </c>
      <c r="F1126" s="150">
        <v>7.73</v>
      </c>
      <c r="G1126" s="150">
        <v>16.2</v>
      </c>
      <c r="K1126" s="54">
        <v>51</v>
      </c>
      <c r="L1126" s="45">
        <f>AVERAGE(K1122:K1126)</f>
        <v>161.80000000000001</v>
      </c>
      <c r="M1126" s="46">
        <f>GEOMEAN(K1122:K1126)</f>
        <v>133.64549990438758</v>
      </c>
      <c r="N1126" s="47" t="s">
        <v>199</v>
      </c>
    </row>
    <row r="1127" spans="1:37" x14ac:dyDescent="0.35">
      <c r="A1127" s="70">
        <v>42675</v>
      </c>
      <c r="B1127" s="55">
        <v>0.45774305555555556</v>
      </c>
      <c r="C1127" s="29">
        <v>615</v>
      </c>
      <c r="D1127" s="29">
        <v>0.39979999999999999</v>
      </c>
      <c r="E1127" s="29">
        <v>9.42</v>
      </c>
      <c r="F1127" s="29">
        <v>7.73</v>
      </c>
      <c r="G1127" s="29">
        <v>15</v>
      </c>
      <c r="K1127" s="54">
        <v>74</v>
      </c>
    </row>
    <row r="1128" spans="1:37" x14ac:dyDescent="0.35">
      <c r="A1128" s="70">
        <v>42677</v>
      </c>
      <c r="B1128" s="55">
        <v>0.43806712962962963</v>
      </c>
      <c r="C1128" s="29">
        <v>603</v>
      </c>
      <c r="D1128" s="29">
        <v>0.39</v>
      </c>
      <c r="E1128" s="29">
        <v>8.27</v>
      </c>
      <c r="F1128" s="29">
        <v>7.76</v>
      </c>
      <c r="G1128" s="29">
        <v>16.3</v>
      </c>
      <c r="K1128" s="54">
        <v>145</v>
      </c>
    </row>
    <row r="1129" spans="1:37" x14ac:dyDescent="0.35">
      <c r="A1129" s="151">
        <v>42681</v>
      </c>
      <c r="B1129" s="152">
        <v>0.42878472222222225</v>
      </c>
      <c r="C1129" s="153">
        <v>610</v>
      </c>
      <c r="D1129" s="153">
        <v>0.39650000000000002</v>
      </c>
      <c r="E1129" s="153">
        <v>9.76</v>
      </c>
      <c r="F1129" s="153">
        <v>7.74</v>
      </c>
      <c r="G1129" s="153">
        <v>12.6</v>
      </c>
      <c r="K1129" s="54">
        <v>160</v>
      </c>
    </row>
    <row r="1130" spans="1:37" x14ac:dyDescent="0.35">
      <c r="A1130" s="70">
        <v>42688</v>
      </c>
      <c r="B1130" s="55">
        <v>0.42402777777777773</v>
      </c>
      <c r="C1130" s="29">
        <v>620</v>
      </c>
      <c r="D1130" s="29">
        <v>0.40239999999999998</v>
      </c>
      <c r="E1130" s="29">
        <v>11.35</v>
      </c>
      <c r="F1130" s="29">
        <v>7.74</v>
      </c>
      <c r="G1130" s="29">
        <v>8.6999999999999993</v>
      </c>
      <c r="K1130" s="54">
        <v>30</v>
      </c>
    </row>
    <row r="1131" spans="1:37" x14ac:dyDescent="0.35">
      <c r="A1131" s="63">
        <v>42690</v>
      </c>
      <c r="B1131" s="55">
        <v>0.45547453703703705</v>
      </c>
      <c r="C1131" s="29">
        <v>798</v>
      </c>
      <c r="D1131" s="29">
        <v>0.52</v>
      </c>
      <c r="E1131" s="29">
        <v>10.039999999999999</v>
      </c>
      <c r="F1131" s="29">
        <v>7.73</v>
      </c>
      <c r="G1131" s="29">
        <v>14.3</v>
      </c>
      <c r="K1131" s="257">
        <v>10</v>
      </c>
      <c r="L1131" s="45">
        <f>AVERAGE(K1127:K1131)</f>
        <v>83.8</v>
      </c>
      <c r="M1131" s="46">
        <f>GEOMEAN(K1127:K1131)</f>
        <v>55.254568518827057</v>
      </c>
      <c r="N1131" s="47" t="s">
        <v>200</v>
      </c>
    </row>
    <row r="1132" spans="1:37" x14ac:dyDescent="0.35">
      <c r="A1132" s="154">
        <v>42709</v>
      </c>
      <c r="B1132" s="155">
        <v>0.4183912037037037</v>
      </c>
      <c r="C1132" s="156">
        <v>601</v>
      </c>
      <c r="D1132" s="156">
        <v>0.39069999999999999</v>
      </c>
      <c r="E1132" s="156">
        <v>11.88</v>
      </c>
      <c r="F1132" s="156">
        <v>7.96</v>
      </c>
      <c r="G1132" s="156">
        <v>6.5</v>
      </c>
      <c r="K1132" s="257">
        <v>96</v>
      </c>
    </row>
    <row r="1133" spans="1:37" x14ac:dyDescent="0.35">
      <c r="A1133" s="154">
        <v>42712</v>
      </c>
      <c r="B1133" s="155">
        <v>0.43574074074074076</v>
      </c>
      <c r="C1133" s="156">
        <v>612</v>
      </c>
      <c r="D1133" s="156">
        <v>0.39779999999999999</v>
      </c>
      <c r="E1133" s="156">
        <v>12.43</v>
      </c>
      <c r="F1133" s="156">
        <v>7.9</v>
      </c>
      <c r="G1133" s="156">
        <v>4.0999999999999996</v>
      </c>
      <c r="K1133" s="54">
        <v>41</v>
      </c>
    </row>
    <row r="1134" spans="1:37" x14ac:dyDescent="0.35">
      <c r="A1134" s="70">
        <v>42719</v>
      </c>
      <c r="B1134" s="55">
        <v>0.4343981481481482</v>
      </c>
      <c r="C1134" s="29">
        <v>673</v>
      </c>
      <c r="D1134" s="29">
        <v>0.43740000000000001</v>
      </c>
      <c r="E1134" s="29">
        <v>14.22</v>
      </c>
      <c r="F1134" s="29">
        <v>7.96</v>
      </c>
      <c r="G1134" s="29">
        <v>-0.1</v>
      </c>
      <c r="K1134" s="54">
        <v>31</v>
      </c>
    </row>
    <row r="1135" spans="1:37" x14ac:dyDescent="0.35">
      <c r="A1135" s="157">
        <v>42724</v>
      </c>
      <c r="B1135" s="293">
        <v>0.44282407407407409</v>
      </c>
      <c r="C1135" s="294">
        <v>725</v>
      </c>
      <c r="D1135" s="294">
        <v>0.4713</v>
      </c>
      <c r="E1135" s="294">
        <v>14.58</v>
      </c>
      <c r="F1135" s="294">
        <v>8.14</v>
      </c>
      <c r="G1135" s="294">
        <v>-0.1</v>
      </c>
      <c r="K1135" s="257">
        <v>41</v>
      </c>
      <c r="L1135" s="45">
        <f>AVERAGE(K1131:K1135)</f>
        <v>43.8</v>
      </c>
      <c r="M1135" s="46">
        <f>GEOMEAN(K1131:K1135)</f>
        <v>34.660923361065159</v>
      </c>
      <c r="N1135" s="47" t="s">
        <v>201</v>
      </c>
    </row>
    <row r="1136" spans="1:37" x14ac:dyDescent="0.35">
      <c r="A1136" s="70">
        <v>42739</v>
      </c>
      <c r="B1136" s="55">
        <v>0.42490740740740746</v>
      </c>
      <c r="C1136" s="29">
        <v>591</v>
      </c>
      <c r="D1136" s="29">
        <v>0.38419999999999999</v>
      </c>
      <c r="E1136" s="29">
        <v>12.61</v>
      </c>
      <c r="F1136" s="29">
        <v>8.0299999999999994</v>
      </c>
      <c r="G1136" s="29">
        <v>2.9</v>
      </c>
      <c r="K1136" s="257">
        <v>512</v>
      </c>
    </row>
    <row r="1137" spans="1:14" x14ac:dyDescent="0.35">
      <c r="A1137" s="157">
        <v>42744</v>
      </c>
      <c r="B1137" s="293">
        <v>0.41903935185185182</v>
      </c>
      <c r="C1137" s="294">
        <v>680</v>
      </c>
      <c r="D1137" s="294">
        <v>0.442</v>
      </c>
      <c r="E1137" s="294">
        <v>14.6</v>
      </c>
      <c r="F1137" s="294">
        <v>8.17</v>
      </c>
      <c r="G1137" s="294">
        <v>0.5</v>
      </c>
      <c r="K1137" s="54">
        <v>20</v>
      </c>
    </row>
    <row r="1138" spans="1:14" x14ac:dyDescent="0.35">
      <c r="A1138" s="70">
        <v>42747</v>
      </c>
      <c r="B1138" s="55">
        <v>0.48223379629629631</v>
      </c>
      <c r="C1138" s="29">
        <v>672</v>
      </c>
      <c r="D1138" s="29">
        <v>0.43680000000000002</v>
      </c>
      <c r="E1138" s="29">
        <v>12.95</v>
      </c>
      <c r="F1138" s="29">
        <v>8.23</v>
      </c>
      <c r="G1138" s="29">
        <v>5.2</v>
      </c>
      <c r="K1138" s="54">
        <v>10462</v>
      </c>
    </row>
    <row r="1139" spans="1:14" x14ac:dyDescent="0.35">
      <c r="A1139" s="70">
        <v>42753</v>
      </c>
      <c r="B1139" s="55">
        <v>0.40856481481481483</v>
      </c>
      <c r="C1139" s="29">
        <v>601</v>
      </c>
      <c r="D1139" s="29">
        <v>0.39069999999999999</v>
      </c>
      <c r="E1139" s="29">
        <v>13.55</v>
      </c>
      <c r="F1139" s="29">
        <v>8.06</v>
      </c>
      <c r="G1139" s="29">
        <v>4.2</v>
      </c>
      <c r="K1139" s="54">
        <v>275</v>
      </c>
    </row>
    <row r="1140" spans="1:14" x14ac:dyDescent="0.35">
      <c r="A1140" s="158">
        <v>42760</v>
      </c>
      <c r="B1140" s="159">
        <v>0.4099652777777778</v>
      </c>
      <c r="C1140" s="160">
        <v>551</v>
      </c>
      <c r="D1140" s="160">
        <v>0.35809999999999997</v>
      </c>
      <c r="E1140" s="160">
        <v>12.3</v>
      </c>
      <c r="F1140" s="160">
        <v>7.7</v>
      </c>
      <c r="G1140" s="160">
        <v>6.6</v>
      </c>
      <c r="K1140" s="257">
        <v>110</v>
      </c>
      <c r="L1140" s="45">
        <f>AVERAGE(K1136:K1140)</f>
        <v>2275.8000000000002</v>
      </c>
      <c r="M1140" s="46">
        <f>GEOMEAN(K1136:K1140)</f>
        <v>317.78106066763934</v>
      </c>
      <c r="N1140" s="47" t="s">
        <v>202</v>
      </c>
    </row>
    <row r="1141" spans="1:14" x14ac:dyDescent="0.35">
      <c r="A1141" s="70">
        <v>42766</v>
      </c>
      <c r="B1141" s="262" t="s">
        <v>559</v>
      </c>
      <c r="C1141" s="299"/>
    </row>
    <row r="1142" spans="1:14" x14ac:dyDescent="0.35">
      <c r="A1142" s="161">
        <v>42772</v>
      </c>
      <c r="B1142" s="262" t="s">
        <v>559</v>
      </c>
      <c r="C1142" s="300"/>
    </row>
    <row r="1143" spans="1:14" x14ac:dyDescent="0.35">
      <c r="A1143" s="70">
        <v>42780</v>
      </c>
      <c r="B1143" s="262" t="s">
        <v>559</v>
      </c>
      <c r="C1143" s="299"/>
    </row>
    <row r="1144" spans="1:14" x14ac:dyDescent="0.35">
      <c r="A1144" s="164">
        <v>42782</v>
      </c>
      <c r="B1144" s="262" t="s">
        <v>559</v>
      </c>
      <c r="C1144" s="301"/>
    </row>
    <row r="1145" spans="1:14" x14ac:dyDescent="0.35">
      <c r="A1145" s="70">
        <v>42788</v>
      </c>
      <c r="B1145" s="262" t="s">
        <v>559</v>
      </c>
      <c r="C1145" s="299"/>
      <c r="L1145" s="45"/>
    </row>
    <row r="1146" spans="1:14" x14ac:dyDescent="0.35">
      <c r="A1146" s="70">
        <v>42794</v>
      </c>
      <c r="B1146" s="262" t="s">
        <v>559</v>
      </c>
      <c r="C1146" s="299"/>
    </row>
    <row r="1147" spans="1:14" x14ac:dyDescent="0.35">
      <c r="A1147" s="70">
        <v>42796</v>
      </c>
      <c r="B1147" s="262" t="s">
        <v>559</v>
      </c>
      <c r="C1147" s="299"/>
    </row>
    <row r="1148" spans="1:14" x14ac:dyDescent="0.35">
      <c r="A1148" s="70">
        <v>42807</v>
      </c>
      <c r="B1148" s="262" t="s">
        <v>559</v>
      </c>
      <c r="C1148" s="299"/>
    </row>
    <row r="1149" spans="1:14" x14ac:dyDescent="0.35">
      <c r="A1149" s="70">
        <v>42817</v>
      </c>
      <c r="B1149" s="262" t="s">
        <v>559</v>
      </c>
      <c r="C1149" s="299"/>
    </row>
    <row r="1150" spans="1:14" x14ac:dyDescent="0.35">
      <c r="A1150" s="70">
        <v>42821</v>
      </c>
      <c r="B1150" s="262" t="s">
        <v>559</v>
      </c>
      <c r="C1150" s="299"/>
    </row>
    <row r="1151" spans="1:14" x14ac:dyDescent="0.35">
      <c r="A1151" s="70">
        <v>42822</v>
      </c>
      <c r="B1151" s="262" t="s">
        <v>559</v>
      </c>
      <c r="C1151" s="299"/>
    </row>
    <row r="1152" spans="1:14" x14ac:dyDescent="0.35">
      <c r="A1152" s="167">
        <v>42828</v>
      </c>
      <c r="B1152" s="262" t="s">
        <v>559</v>
      </c>
      <c r="C1152" s="302"/>
      <c r="D1152" s="169"/>
      <c r="E1152" s="169"/>
      <c r="F1152" s="169"/>
      <c r="G1152" s="169"/>
    </row>
    <row r="1153" spans="1:3" x14ac:dyDescent="0.35">
      <c r="A1153" s="167">
        <v>42830</v>
      </c>
      <c r="B1153" s="262" t="s">
        <v>559</v>
      </c>
      <c r="C1153" s="302"/>
    </row>
    <row r="1154" spans="1:3" x14ac:dyDescent="0.35">
      <c r="A1154" s="70">
        <v>42836</v>
      </c>
      <c r="B1154" s="262" t="s">
        <v>559</v>
      </c>
      <c r="C1154" s="299"/>
    </row>
    <row r="1155" spans="1:3" x14ac:dyDescent="0.35">
      <c r="A1155" s="70">
        <v>42838</v>
      </c>
      <c r="B1155" s="262" t="s">
        <v>559</v>
      </c>
      <c r="C1155" s="299"/>
    </row>
    <row r="1156" spans="1:3" x14ac:dyDescent="0.35">
      <c r="A1156" s="70">
        <v>42849</v>
      </c>
      <c r="B1156" s="262" t="s">
        <v>559</v>
      </c>
      <c r="C1156" s="299"/>
    </row>
    <row r="1157" spans="1:3" x14ac:dyDescent="0.35">
      <c r="A1157" s="70">
        <v>42865</v>
      </c>
      <c r="B1157" s="262" t="s">
        <v>559</v>
      </c>
      <c r="C1157" s="299"/>
    </row>
    <row r="1158" spans="1:3" x14ac:dyDescent="0.35">
      <c r="A1158" s="170">
        <v>42870</v>
      </c>
      <c r="B1158" s="262" t="s">
        <v>559</v>
      </c>
      <c r="C1158" s="303"/>
    </row>
    <row r="1159" spans="1:3" x14ac:dyDescent="0.35">
      <c r="A1159" s="70">
        <v>42878</v>
      </c>
      <c r="B1159" s="262" t="s">
        <v>559</v>
      </c>
      <c r="C1159" s="299"/>
    </row>
    <row r="1160" spans="1:3" x14ac:dyDescent="0.35">
      <c r="A1160" s="70">
        <v>42879</v>
      </c>
      <c r="B1160" s="262" t="s">
        <v>559</v>
      </c>
    </row>
    <row r="1161" spans="1:3" x14ac:dyDescent="0.35">
      <c r="A1161" s="70">
        <v>42885</v>
      </c>
      <c r="B1161" s="262" t="s">
        <v>559</v>
      </c>
      <c r="C1161" s="299"/>
    </row>
    <row r="1162" spans="1:3" x14ac:dyDescent="0.35">
      <c r="A1162" s="173">
        <v>42892</v>
      </c>
      <c r="B1162" s="262" t="s">
        <v>559</v>
      </c>
      <c r="C1162" s="304"/>
    </row>
    <row r="1163" spans="1:3" x14ac:dyDescent="0.35">
      <c r="A1163" s="173">
        <v>42894</v>
      </c>
      <c r="B1163" s="262" t="s">
        <v>559</v>
      </c>
      <c r="C1163" s="304"/>
    </row>
    <row r="1164" spans="1:3" x14ac:dyDescent="0.35">
      <c r="A1164" s="70">
        <v>42898</v>
      </c>
      <c r="B1164" s="262" t="s">
        <v>559</v>
      </c>
      <c r="C1164" s="299"/>
    </row>
    <row r="1165" spans="1:3" x14ac:dyDescent="0.35">
      <c r="A1165" s="176">
        <v>42905</v>
      </c>
      <c r="B1165" s="262" t="s">
        <v>559</v>
      </c>
      <c r="C1165" s="257"/>
    </row>
    <row r="1166" spans="1:3" x14ac:dyDescent="0.35">
      <c r="A1166" s="70">
        <v>42914</v>
      </c>
      <c r="B1166" s="262" t="s">
        <v>559</v>
      </c>
      <c r="C1166" s="299"/>
    </row>
    <row r="1167" spans="1:3" x14ac:dyDescent="0.35">
      <c r="A1167" s="179">
        <v>42926</v>
      </c>
      <c r="B1167" s="262" t="s">
        <v>559</v>
      </c>
      <c r="C1167" s="305"/>
    </row>
    <row r="1168" spans="1:3" x14ac:dyDescent="0.35">
      <c r="A1168" s="70">
        <v>42936</v>
      </c>
      <c r="B1168" s="262" t="s">
        <v>559</v>
      </c>
      <c r="C1168" s="299"/>
    </row>
    <row r="1169" spans="1:3" x14ac:dyDescent="0.35">
      <c r="A1169" s="182">
        <v>42940</v>
      </c>
      <c r="B1169" s="262" t="s">
        <v>559</v>
      </c>
      <c r="C1169" s="306"/>
    </row>
    <row r="1170" spans="1:3" x14ac:dyDescent="0.35">
      <c r="A1170" s="182">
        <v>42942</v>
      </c>
      <c r="B1170" s="262" t="s">
        <v>559</v>
      </c>
      <c r="C1170" s="306"/>
    </row>
    <row r="1171" spans="1:3" x14ac:dyDescent="0.35">
      <c r="A1171" s="70">
        <v>42947</v>
      </c>
      <c r="B1171" s="262" t="s">
        <v>559</v>
      </c>
      <c r="C1171" s="299"/>
    </row>
    <row r="1172" spans="1:3" x14ac:dyDescent="0.35">
      <c r="A1172" s="70">
        <v>42950</v>
      </c>
      <c r="B1172" s="262" t="s">
        <v>559</v>
      </c>
      <c r="C1172" s="299"/>
    </row>
    <row r="1173" spans="1:3" x14ac:dyDescent="0.35">
      <c r="A1173" s="70">
        <v>42962</v>
      </c>
      <c r="B1173" s="262" t="s">
        <v>559</v>
      </c>
      <c r="C1173" s="299"/>
    </row>
    <row r="1174" spans="1:3" x14ac:dyDescent="0.35">
      <c r="A1174" s="70">
        <v>42964</v>
      </c>
      <c r="B1174" s="262" t="s">
        <v>559</v>
      </c>
      <c r="C1174" s="299"/>
    </row>
    <row r="1175" spans="1:3" x14ac:dyDescent="0.35">
      <c r="A1175" s="70">
        <v>42976</v>
      </c>
      <c r="B1175" s="262" t="s">
        <v>559</v>
      </c>
      <c r="C1175" s="299"/>
    </row>
    <row r="1176" spans="1:3" x14ac:dyDescent="0.35">
      <c r="A1176" s="70">
        <v>42977</v>
      </c>
      <c r="B1176" s="262" t="s">
        <v>559</v>
      </c>
      <c r="C1176" s="299"/>
    </row>
    <row r="1177" spans="1:3" x14ac:dyDescent="0.35">
      <c r="A1177" s="70">
        <v>42989</v>
      </c>
      <c r="B1177" s="262" t="s">
        <v>559</v>
      </c>
      <c r="C1177" s="299"/>
    </row>
    <row r="1178" spans="1:3" x14ac:dyDescent="0.35">
      <c r="A1178" s="70">
        <v>42991</v>
      </c>
      <c r="B1178" s="262" t="s">
        <v>559</v>
      </c>
      <c r="C1178" s="299"/>
    </row>
    <row r="1179" spans="1:3" x14ac:dyDescent="0.35">
      <c r="A1179" s="185">
        <v>42996</v>
      </c>
      <c r="B1179" s="262" t="s">
        <v>559</v>
      </c>
      <c r="C1179" s="307"/>
    </row>
    <row r="1180" spans="1:3" x14ac:dyDescent="0.35">
      <c r="A1180" s="185">
        <v>42998</v>
      </c>
      <c r="B1180" s="262" t="s">
        <v>559</v>
      </c>
      <c r="C1180" s="307"/>
    </row>
    <row r="1181" spans="1:3" x14ac:dyDescent="0.35">
      <c r="A1181" s="70">
        <v>43006</v>
      </c>
      <c r="B1181" s="262" t="s">
        <v>559</v>
      </c>
      <c r="C1181" s="299"/>
    </row>
    <row r="1182" spans="1:3" x14ac:dyDescent="0.35">
      <c r="A1182" s="188">
        <v>43011</v>
      </c>
      <c r="B1182" s="262" t="s">
        <v>559</v>
      </c>
      <c r="C1182" s="308"/>
    </row>
    <row r="1183" spans="1:3" x14ac:dyDescent="0.35">
      <c r="A1183" s="70">
        <v>43019</v>
      </c>
      <c r="B1183" s="262" t="s">
        <v>559</v>
      </c>
      <c r="C1183" s="299"/>
    </row>
    <row r="1184" spans="1:3" x14ac:dyDescent="0.35">
      <c r="A1184" s="191">
        <v>43026</v>
      </c>
      <c r="B1184" s="262" t="s">
        <v>559</v>
      </c>
      <c r="C1184" s="309"/>
    </row>
    <row r="1185" spans="1:3" x14ac:dyDescent="0.35">
      <c r="A1185" s="70">
        <v>43031</v>
      </c>
      <c r="B1185" s="262" t="s">
        <v>559</v>
      </c>
      <c r="C1185" s="299"/>
    </row>
    <row r="1186" spans="1:3" x14ac:dyDescent="0.35">
      <c r="A1186" s="70">
        <v>43034</v>
      </c>
      <c r="B1186" s="262" t="s">
        <v>559</v>
      </c>
      <c r="C1186" s="299"/>
    </row>
    <row r="1187" spans="1:3" x14ac:dyDescent="0.35">
      <c r="A1187" s="194">
        <v>43039</v>
      </c>
      <c r="B1187" s="262" t="s">
        <v>559</v>
      </c>
      <c r="C1187" s="310"/>
    </row>
    <row r="1188" spans="1:3" x14ac:dyDescent="0.35">
      <c r="A1188" s="197">
        <v>43041</v>
      </c>
      <c r="B1188" s="262" t="s">
        <v>559</v>
      </c>
      <c r="C1188" s="311"/>
    </row>
    <row r="1189" spans="1:3" x14ac:dyDescent="0.35">
      <c r="A1189" s="70">
        <v>43045</v>
      </c>
      <c r="B1189" s="262" t="s">
        <v>559</v>
      </c>
      <c r="C1189" s="299"/>
    </row>
    <row r="1190" spans="1:3" x14ac:dyDescent="0.35">
      <c r="A1190" s="200">
        <v>43052</v>
      </c>
      <c r="B1190" s="262" t="s">
        <v>559</v>
      </c>
      <c r="C1190" s="312"/>
    </row>
    <row r="1191" spans="1:3" x14ac:dyDescent="0.35">
      <c r="A1191" s="200">
        <v>43054</v>
      </c>
      <c r="B1191" s="262" t="s">
        <v>559</v>
      </c>
      <c r="C1191" s="312"/>
    </row>
    <row r="1192" spans="1:3" x14ac:dyDescent="0.35">
      <c r="A1192" s="70">
        <v>43073</v>
      </c>
      <c r="B1192" s="262" t="s">
        <v>559</v>
      </c>
      <c r="C1192" s="299"/>
    </row>
    <row r="1193" spans="1:3" x14ac:dyDescent="0.35">
      <c r="A1193" s="70">
        <v>43076</v>
      </c>
      <c r="B1193" s="262" t="s">
        <v>559</v>
      </c>
      <c r="C1193" s="299"/>
    </row>
    <row r="1194" spans="1:3" x14ac:dyDescent="0.35">
      <c r="A1194" s="203">
        <v>43080</v>
      </c>
      <c r="B1194" s="262" t="s">
        <v>559</v>
      </c>
      <c r="C1194" s="313"/>
    </row>
    <row r="1195" spans="1:3" x14ac:dyDescent="0.35">
      <c r="A1195" s="70">
        <v>43087</v>
      </c>
      <c r="B1195" s="262" t="s">
        <v>559</v>
      </c>
      <c r="C1195" s="299"/>
    </row>
    <row r="1196" spans="1:3" x14ac:dyDescent="0.35">
      <c r="A1196" s="70">
        <v>43103</v>
      </c>
      <c r="B1196" s="262" t="s">
        <v>559</v>
      </c>
      <c r="C1196" s="299"/>
    </row>
    <row r="1197" spans="1:3" x14ac:dyDescent="0.35">
      <c r="A1197" s="206">
        <v>43108</v>
      </c>
      <c r="B1197" s="262" t="s">
        <v>559</v>
      </c>
      <c r="C1197" s="314"/>
    </row>
    <row r="1198" spans="1:3" x14ac:dyDescent="0.35">
      <c r="A1198" s="206">
        <v>43111</v>
      </c>
      <c r="B1198" s="262" t="s">
        <v>559</v>
      </c>
      <c r="C1198" s="314"/>
    </row>
    <row r="1199" spans="1:3" x14ac:dyDescent="0.35">
      <c r="A1199" s="70">
        <v>43117</v>
      </c>
      <c r="B1199" s="262" t="s">
        <v>559</v>
      </c>
      <c r="C1199" s="299"/>
    </row>
    <row r="1200" spans="1:3" x14ac:dyDescent="0.35">
      <c r="A1200" s="209">
        <v>43124</v>
      </c>
      <c r="B1200" s="262" t="s">
        <v>559</v>
      </c>
      <c r="C1200" s="315"/>
    </row>
    <row r="1201" spans="1:3" x14ac:dyDescent="0.35">
      <c r="A1201" s="70">
        <v>43130</v>
      </c>
      <c r="B1201" s="262" t="s">
        <v>559</v>
      </c>
      <c r="C1201" s="299"/>
    </row>
    <row r="1202" spans="1:3" x14ac:dyDescent="0.35">
      <c r="A1202" s="212">
        <v>43136</v>
      </c>
      <c r="B1202" s="262" t="s">
        <v>559</v>
      </c>
      <c r="C1202" s="316"/>
    </row>
    <row r="1203" spans="1:3" x14ac:dyDescent="0.35">
      <c r="A1203" s="215">
        <v>43139</v>
      </c>
      <c r="B1203" s="262" t="s">
        <v>559</v>
      </c>
      <c r="C1203" s="317"/>
    </row>
    <row r="1204" spans="1:3" x14ac:dyDescent="0.35">
      <c r="A1204" s="70">
        <v>43146</v>
      </c>
      <c r="B1204" s="262" t="s">
        <v>559</v>
      </c>
      <c r="C1204" s="299"/>
    </row>
    <row r="1205" spans="1:3" x14ac:dyDescent="0.35">
      <c r="A1205" s="217">
        <v>43152</v>
      </c>
      <c r="B1205" s="262" t="s">
        <v>559</v>
      </c>
      <c r="C1205" s="318"/>
    </row>
    <row r="1206" spans="1:3" x14ac:dyDescent="0.35">
      <c r="A1206" s="70">
        <v>43158</v>
      </c>
      <c r="B1206" s="262" t="s">
        <v>559</v>
      </c>
      <c r="C1206" s="299"/>
    </row>
    <row r="1207" spans="1:3" x14ac:dyDescent="0.35">
      <c r="A1207" s="70">
        <v>43160</v>
      </c>
      <c r="B1207" s="262" t="s">
        <v>559</v>
      </c>
      <c r="C1207" s="299"/>
    </row>
    <row r="1208" spans="1:3" x14ac:dyDescent="0.35">
      <c r="A1208" s="70">
        <v>43171</v>
      </c>
      <c r="B1208" s="262" t="s">
        <v>559</v>
      </c>
      <c r="C1208" s="299"/>
    </row>
    <row r="1209" spans="1:3" x14ac:dyDescent="0.35">
      <c r="A1209" s="220">
        <v>43181</v>
      </c>
      <c r="B1209" s="262" t="s">
        <v>559</v>
      </c>
      <c r="C1209" s="319"/>
    </row>
    <row r="1210" spans="1:3" x14ac:dyDescent="0.35">
      <c r="A1210" s="70">
        <v>43185</v>
      </c>
      <c r="B1210" s="262" t="s">
        <v>559</v>
      </c>
      <c r="C1210" s="299"/>
    </row>
    <row r="1211" spans="1:3" x14ac:dyDescent="0.35">
      <c r="A1211" s="223">
        <v>43192</v>
      </c>
      <c r="B1211" s="262" t="s">
        <v>559</v>
      </c>
      <c r="C1211" s="257"/>
    </row>
    <row r="1212" spans="1:3" x14ac:dyDescent="0.35">
      <c r="A1212" s="223">
        <v>43195</v>
      </c>
      <c r="B1212" s="262" t="s">
        <v>559</v>
      </c>
    </row>
    <row r="1213" spans="1:3" x14ac:dyDescent="0.35">
      <c r="A1213" s="70">
        <v>43202</v>
      </c>
      <c r="B1213" s="262" t="s">
        <v>559</v>
      </c>
    </row>
    <row r="1214" spans="1:3" x14ac:dyDescent="0.35">
      <c r="A1214" s="70">
        <v>43213</v>
      </c>
      <c r="B1214" s="262" t="s">
        <v>559</v>
      </c>
    </row>
    <row r="1215" spans="1:3" x14ac:dyDescent="0.35">
      <c r="A1215" s="70">
        <v>43229</v>
      </c>
      <c r="B1215" s="262" t="s">
        <v>559</v>
      </c>
    </row>
    <row r="1216" spans="1:3" x14ac:dyDescent="0.35">
      <c r="A1216" s="70">
        <v>43234</v>
      </c>
      <c r="B1216" s="262" t="s">
        <v>559</v>
      </c>
    </row>
    <row r="1217" spans="1:2" x14ac:dyDescent="0.35">
      <c r="A1217" s="70">
        <v>43236</v>
      </c>
      <c r="B1217" s="262" t="s">
        <v>559</v>
      </c>
    </row>
    <row r="1218" spans="1:2" x14ac:dyDescent="0.35">
      <c r="A1218" s="226">
        <v>43243</v>
      </c>
      <c r="B1218" s="262" t="s">
        <v>559</v>
      </c>
    </row>
    <row r="1219" spans="1:2" x14ac:dyDescent="0.35">
      <c r="A1219" s="70">
        <v>43249</v>
      </c>
      <c r="B1219" s="262" t="s">
        <v>559</v>
      </c>
    </row>
    <row r="1220" spans="1:2" x14ac:dyDescent="0.35">
      <c r="A1220" s="70">
        <v>43256</v>
      </c>
      <c r="B1220" s="262" t="s">
        <v>559</v>
      </c>
    </row>
    <row r="1221" spans="1:2" x14ac:dyDescent="0.35">
      <c r="A1221" s="70">
        <v>43258</v>
      </c>
      <c r="B1221" s="262" t="s">
        <v>559</v>
      </c>
    </row>
    <row r="1222" spans="1:2" x14ac:dyDescent="0.35">
      <c r="A1222" s="70">
        <v>43262</v>
      </c>
      <c r="B1222" s="262" t="s">
        <v>559</v>
      </c>
    </row>
    <row r="1223" spans="1:2" x14ac:dyDescent="0.35">
      <c r="A1223" s="70">
        <v>43269</v>
      </c>
      <c r="B1223" s="262" t="s">
        <v>559</v>
      </c>
    </row>
    <row r="1224" spans="1:2" x14ac:dyDescent="0.35">
      <c r="A1224" s="70">
        <v>43278</v>
      </c>
      <c r="B1224" s="262" t="s">
        <v>559</v>
      </c>
    </row>
    <row r="1225" spans="1:2" x14ac:dyDescent="0.35">
      <c r="A1225" s="70">
        <v>43290</v>
      </c>
      <c r="B1225" s="262" t="s">
        <v>559</v>
      </c>
    </row>
    <row r="1226" spans="1:2" x14ac:dyDescent="0.35">
      <c r="A1226" s="70">
        <v>43300</v>
      </c>
      <c r="B1226" s="262" t="s">
        <v>559</v>
      </c>
    </row>
    <row r="1227" spans="1:2" x14ac:dyDescent="0.35">
      <c r="A1227" s="70">
        <v>43304</v>
      </c>
      <c r="B1227" s="262" t="s">
        <v>559</v>
      </c>
    </row>
    <row r="1228" spans="1:2" x14ac:dyDescent="0.35">
      <c r="A1228" s="70">
        <v>43306</v>
      </c>
      <c r="B1228" s="262" t="s">
        <v>559</v>
      </c>
    </row>
    <row r="1229" spans="1:2" x14ac:dyDescent="0.35">
      <c r="A1229" s="70">
        <v>43307</v>
      </c>
      <c r="B1229" s="262" t="s">
        <v>559</v>
      </c>
    </row>
    <row r="1230" spans="1:2" x14ac:dyDescent="0.35">
      <c r="A1230" s="70">
        <v>43311</v>
      </c>
      <c r="B1230" s="262" t="s">
        <v>559</v>
      </c>
    </row>
    <row r="1231" spans="1:2" x14ac:dyDescent="0.35">
      <c r="A1231" s="228">
        <v>43314</v>
      </c>
      <c r="B1231" s="262" t="s">
        <v>559</v>
      </c>
    </row>
    <row r="1232" spans="1:2" x14ac:dyDescent="0.35">
      <c r="A1232" s="70">
        <v>43326</v>
      </c>
      <c r="B1232" s="262" t="s">
        <v>559</v>
      </c>
    </row>
    <row r="1233" spans="1:2" x14ac:dyDescent="0.35">
      <c r="A1233" s="70">
        <v>43328</v>
      </c>
      <c r="B1233" s="262" t="s">
        <v>559</v>
      </c>
    </row>
    <row r="1234" spans="1:2" x14ac:dyDescent="0.35">
      <c r="A1234" s="231">
        <v>43334</v>
      </c>
      <c r="B1234" s="262" t="s">
        <v>559</v>
      </c>
    </row>
    <row r="1235" spans="1:2" x14ac:dyDescent="0.35">
      <c r="A1235" s="231">
        <v>43341</v>
      </c>
      <c r="B1235" s="262" t="s">
        <v>559</v>
      </c>
    </row>
    <row r="1236" spans="1:2" x14ac:dyDescent="0.35">
      <c r="A1236" s="70">
        <v>43355</v>
      </c>
      <c r="B1236" s="262" t="s">
        <v>559</v>
      </c>
    </row>
    <row r="1237" spans="1:2" x14ac:dyDescent="0.35">
      <c r="A1237" s="70">
        <v>43360</v>
      </c>
      <c r="B1237" s="262" t="s">
        <v>559</v>
      </c>
    </row>
    <row r="1238" spans="1:2" x14ac:dyDescent="0.35">
      <c r="A1238" s="70">
        <v>43362</v>
      </c>
      <c r="B1238" s="262" t="s">
        <v>559</v>
      </c>
    </row>
    <row r="1239" spans="1:2" x14ac:dyDescent="0.35">
      <c r="A1239" s="70">
        <v>43367</v>
      </c>
      <c r="B1239" s="262" t="s">
        <v>559</v>
      </c>
    </row>
    <row r="1240" spans="1:2" x14ac:dyDescent="0.35">
      <c r="A1240" s="70">
        <v>43370</v>
      </c>
      <c r="B1240" s="262" t="s">
        <v>559</v>
      </c>
    </row>
    <row r="1241" spans="1:2" x14ac:dyDescent="0.35">
      <c r="A1241" s="70">
        <v>43375</v>
      </c>
      <c r="B1241" s="262" t="s">
        <v>559</v>
      </c>
    </row>
    <row r="1242" spans="1:2" x14ac:dyDescent="0.35">
      <c r="A1242" s="70">
        <v>43381</v>
      </c>
      <c r="B1242" s="262" t="s">
        <v>559</v>
      </c>
    </row>
    <row r="1243" spans="1:2" x14ac:dyDescent="0.35">
      <c r="A1243" s="234">
        <v>43390</v>
      </c>
      <c r="B1243" s="262" t="s">
        <v>559</v>
      </c>
    </row>
    <row r="1244" spans="1:2" x14ac:dyDescent="0.35">
      <c r="A1244" s="234">
        <v>43395</v>
      </c>
      <c r="B1244" s="262" t="s">
        <v>559</v>
      </c>
    </row>
    <row r="1245" spans="1:2" x14ac:dyDescent="0.35">
      <c r="A1245" s="234">
        <v>43398</v>
      </c>
      <c r="B1245" s="262" t="s">
        <v>559</v>
      </c>
    </row>
    <row r="1246" spans="1:2" x14ac:dyDescent="0.35">
      <c r="A1246" s="234">
        <v>43403</v>
      </c>
      <c r="B1246" s="262" t="s">
        <v>559</v>
      </c>
    </row>
    <row r="1247" spans="1:2" x14ac:dyDescent="0.35">
      <c r="A1247" s="234">
        <v>43405</v>
      </c>
      <c r="B1247" s="262" t="s">
        <v>559</v>
      </c>
    </row>
    <row r="1248" spans="1:2" x14ac:dyDescent="0.35">
      <c r="A1248" s="234">
        <v>43409</v>
      </c>
      <c r="B1248" s="262" t="s">
        <v>559</v>
      </c>
    </row>
    <row r="1249" spans="1:2" x14ac:dyDescent="0.35">
      <c r="A1249" s="234">
        <v>43416</v>
      </c>
      <c r="B1249" s="262" t="s">
        <v>559</v>
      </c>
    </row>
    <row r="1250" spans="1:2" x14ac:dyDescent="0.35">
      <c r="A1250" s="234">
        <v>43430</v>
      </c>
      <c r="B1250" s="262" t="s">
        <v>559</v>
      </c>
    </row>
    <row r="1251" spans="1:2" x14ac:dyDescent="0.35">
      <c r="A1251" s="234">
        <v>43431</v>
      </c>
      <c r="B1251" s="262" t="s">
        <v>559</v>
      </c>
    </row>
    <row r="1252" spans="1:2" x14ac:dyDescent="0.35">
      <c r="A1252" s="234">
        <v>43437</v>
      </c>
      <c r="B1252" s="262" t="s">
        <v>559</v>
      </c>
    </row>
    <row r="1253" spans="1:2" x14ac:dyDescent="0.35">
      <c r="A1253" s="234">
        <v>43440</v>
      </c>
      <c r="B1253" s="262" t="s">
        <v>559</v>
      </c>
    </row>
    <row r="1254" spans="1:2" x14ac:dyDescent="0.35">
      <c r="A1254" s="234">
        <v>43444</v>
      </c>
      <c r="B1254" s="262" t="s">
        <v>559</v>
      </c>
    </row>
    <row r="1255" spans="1:2" x14ac:dyDescent="0.35">
      <c r="A1255" s="234">
        <v>43451</v>
      </c>
      <c r="B1255" s="262" t="s">
        <v>559</v>
      </c>
    </row>
    <row r="1256" spans="1:2" x14ac:dyDescent="0.35">
      <c r="A1256" s="234">
        <v>43468</v>
      </c>
      <c r="B1256" s="262" t="s">
        <v>559</v>
      </c>
    </row>
    <row r="1257" spans="1:2" x14ac:dyDescent="0.35">
      <c r="A1257" s="234">
        <v>43473</v>
      </c>
      <c r="B1257" s="262" t="s">
        <v>559</v>
      </c>
    </row>
    <row r="1258" spans="1:2" x14ac:dyDescent="0.35">
      <c r="A1258" s="234">
        <v>43482</v>
      </c>
      <c r="B1258" s="262" t="s">
        <v>559</v>
      </c>
    </row>
    <row r="1259" spans="1:2" x14ac:dyDescent="0.35">
      <c r="A1259" s="234">
        <v>43493</v>
      </c>
      <c r="B1259" s="262" t="s">
        <v>559</v>
      </c>
    </row>
    <row r="1260" spans="1:2" x14ac:dyDescent="0.35">
      <c r="A1260" s="234">
        <v>43502</v>
      </c>
      <c r="B1260" s="262" t="s">
        <v>559</v>
      </c>
    </row>
    <row r="1261" spans="1:2" x14ac:dyDescent="0.35">
      <c r="A1261" s="234">
        <v>43510</v>
      </c>
      <c r="B1261" s="262" t="s">
        <v>559</v>
      </c>
    </row>
    <row r="1262" spans="1:2" x14ac:dyDescent="0.35">
      <c r="A1262" s="234">
        <v>43514</v>
      </c>
      <c r="B1262" s="262" t="s">
        <v>559</v>
      </c>
    </row>
    <row r="1263" spans="1:2" x14ac:dyDescent="0.35">
      <c r="A1263" s="234">
        <v>43516</v>
      </c>
      <c r="B1263" s="262" t="s">
        <v>559</v>
      </c>
    </row>
    <row r="1264" spans="1:2" x14ac:dyDescent="0.35">
      <c r="A1264" s="234">
        <v>43522</v>
      </c>
      <c r="B1264" s="262" t="s">
        <v>559</v>
      </c>
    </row>
    <row r="1265" spans="1:2" x14ac:dyDescent="0.35">
      <c r="A1265" s="234">
        <v>43529</v>
      </c>
      <c r="B1265" s="262" t="s">
        <v>559</v>
      </c>
    </row>
    <row r="1266" spans="1:2" x14ac:dyDescent="0.35">
      <c r="A1266" s="234">
        <v>43535</v>
      </c>
      <c r="B1266" s="262" t="s">
        <v>559</v>
      </c>
    </row>
    <row r="1267" spans="1:2" x14ac:dyDescent="0.35">
      <c r="A1267" s="234">
        <v>43542</v>
      </c>
      <c r="B1267" s="262" t="s">
        <v>559</v>
      </c>
    </row>
    <row r="1268" spans="1:2" x14ac:dyDescent="0.35">
      <c r="A1268" s="234">
        <v>43544</v>
      </c>
      <c r="B1268" s="262" t="s">
        <v>559</v>
      </c>
    </row>
    <row r="1269" spans="1:2" x14ac:dyDescent="0.35">
      <c r="A1269" s="234">
        <v>43552</v>
      </c>
      <c r="B1269" s="262" t="s">
        <v>559</v>
      </c>
    </row>
    <row r="1270" spans="1:2" x14ac:dyDescent="0.35">
      <c r="A1270" s="234">
        <v>43559</v>
      </c>
      <c r="B1270" s="262" t="s">
        <v>559</v>
      </c>
    </row>
    <row r="1271" spans="1:2" x14ac:dyDescent="0.35">
      <c r="A1271" s="234">
        <v>43564</v>
      </c>
      <c r="B1271" s="262" t="s">
        <v>559</v>
      </c>
    </row>
    <row r="1272" spans="1:2" x14ac:dyDescent="0.35">
      <c r="A1272" s="234">
        <v>43578</v>
      </c>
      <c r="B1272" s="262" t="s">
        <v>559</v>
      </c>
    </row>
    <row r="1273" spans="1:2" x14ac:dyDescent="0.35">
      <c r="A1273" s="234">
        <v>43579</v>
      </c>
      <c r="B1273" s="262" t="s">
        <v>559</v>
      </c>
    </row>
    <row r="1274" spans="1:2" x14ac:dyDescent="0.35">
      <c r="A1274" s="234">
        <v>43584</v>
      </c>
      <c r="B1274" s="262" t="s">
        <v>559</v>
      </c>
    </row>
    <row r="1275" spans="1:2" x14ac:dyDescent="0.35">
      <c r="A1275" s="234">
        <v>43599</v>
      </c>
      <c r="B1275" s="262" t="s">
        <v>559</v>
      </c>
    </row>
    <row r="1276" spans="1:2" x14ac:dyDescent="0.35">
      <c r="A1276" s="234">
        <v>43601</v>
      </c>
      <c r="B1276" s="262" t="s">
        <v>559</v>
      </c>
    </row>
    <row r="1277" spans="1:2" x14ac:dyDescent="0.35">
      <c r="A1277" s="234">
        <v>43605</v>
      </c>
      <c r="B1277" s="262" t="s">
        <v>559</v>
      </c>
    </row>
    <row r="1278" spans="1:2" x14ac:dyDescent="0.35">
      <c r="A1278" s="234">
        <v>43607</v>
      </c>
      <c r="B1278" s="262" t="s">
        <v>559</v>
      </c>
    </row>
    <row r="1279" spans="1:2" x14ac:dyDescent="0.35">
      <c r="A1279" s="234">
        <v>43615</v>
      </c>
      <c r="B1279" s="262" t="s">
        <v>559</v>
      </c>
    </row>
    <row r="1280" spans="1:2" x14ac:dyDescent="0.35">
      <c r="A1280" s="234">
        <v>43622</v>
      </c>
      <c r="B1280" s="262" t="s">
        <v>559</v>
      </c>
    </row>
    <row r="1281" spans="1:11" x14ac:dyDescent="0.35">
      <c r="A1281" s="234">
        <v>43626</v>
      </c>
      <c r="B1281" s="262" t="s">
        <v>559</v>
      </c>
    </row>
    <row r="1282" spans="1:11" x14ac:dyDescent="0.35">
      <c r="A1282" s="234">
        <v>43628</v>
      </c>
      <c r="B1282" s="262" t="s">
        <v>559</v>
      </c>
    </row>
    <row r="1283" spans="1:11" x14ac:dyDescent="0.35">
      <c r="A1283" s="234">
        <v>43643</v>
      </c>
      <c r="B1283" s="262" t="s">
        <v>559</v>
      </c>
    </row>
    <row r="1284" spans="1:11" x14ac:dyDescent="0.35">
      <c r="A1284" s="234">
        <v>43649</v>
      </c>
      <c r="B1284" s="262" t="s">
        <v>559</v>
      </c>
    </row>
    <row r="1285" spans="1:11" x14ac:dyDescent="0.35">
      <c r="A1285" s="234">
        <v>43655</v>
      </c>
      <c r="B1285" s="262" t="s">
        <v>559</v>
      </c>
    </row>
    <row r="1286" spans="1:11" x14ac:dyDescent="0.35">
      <c r="A1286" s="234">
        <v>43663</v>
      </c>
      <c r="B1286" s="262" t="s">
        <v>559</v>
      </c>
    </row>
    <row r="1287" spans="1:11" x14ac:dyDescent="0.35">
      <c r="A1287" s="234">
        <v>43671</v>
      </c>
      <c r="B1287" s="262" t="s">
        <v>559</v>
      </c>
    </row>
    <row r="1288" spans="1:11" x14ac:dyDescent="0.35">
      <c r="A1288" s="234">
        <v>43676</v>
      </c>
      <c r="B1288" s="262" t="s">
        <v>559</v>
      </c>
    </row>
    <row r="1289" spans="1:11" x14ac:dyDescent="0.35">
      <c r="A1289" s="234">
        <v>43684</v>
      </c>
      <c r="B1289" s="262" t="s">
        <v>559</v>
      </c>
    </row>
    <row r="1290" spans="1:11" x14ac:dyDescent="0.35">
      <c r="A1290" s="234">
        <v>43689</v>
      </c>
      <c r="B1290" s="262" t="s">
        <v>559</v>
      </c>
    </row>
    <row r="1291" spans="1:11" x14ac:dyDescent="0.35">
      <c r="A1291" s="234">
        <v>43691</v>
      </c>
      <c r="B1291" s="262" t="s">
        <v>559</v>
      </c>
    </row>
    <row r="1292" spans="1:11" x14ac:dyDescent="0.35">
      <c r="A1292" s="234">
        <v>43696</v>
      </c>
      <c r="B1292" s="262" t="s">
        <v>559</v>
      </c>
    </row>
    <row r="1293" spans="1:11" x14ac:dyDescent="0.35">
      <c r="A1293" s="234">
        <v>43699</v>
      </c>
      <c r="B1293" s="262" t="s">
        <v>559</v>
      </c>
    </row>
    <row r="1294" spans="1:11" x14ac:dyDescent="0.35">
      <c r="A1294" s="234">
        <v>43717</v>
      </c>
      <c r="B1294" s="55">
        <v>0.40930555555555559</v>
      </c>
      <c r="C1294" s="29">
        <v>623</v>
      </c>
      <c r="D1294" s="29">
        <v>0.40300000000000002</v>
      </c>
      <c r="E1294" s="29">
        <v>6.79</v>
      </c>
      <c r="F1294" s="29">
        <v>7.81</v>
      </c>
      <c r="G1294" s="29">
        <v>19.600000000000001</v>
      </c>
      <c r="K1294" s="257">
        <v>185</v>
      </c>
    </row>
    <row r="1295" spans="1:11" x14ac:dyDescent="0.35">
      <c r="A1295" s="234">
        <v>43725</v>
      </c>
      <c r="B1295" s="320" t="s">
        <v>560</v>
      </c>
    </row>
    <row r="1296" spans="1:11" x14ac:dyDescent="0.35">
      <c r="A1296" s="234">
        <v>43727</v>
      </c>
      <c r="B1296" s="55">
        <v>0.45431712962962961</v>
      </c>
      <c r="C1296" s="29">
        <v>603</v>
      </c>
      <c r="D1296" s="29">
        <v>0.39</v>
      </c>
      <c r="E1296" s="29">
        <v>6.17</v>
      </c>
      <c r="F1296" s="29">
        <v>7.67</v>
      </c>
      <c r="G1296" s="29">
        <v>21</v>
      </c>
      <c r="K1296" s="257">
        <v>143</v>
      </c>
    </row>
    <row r="1297" spans="1:37" x14ac:dyDescent="0.35">
      <c r="A1297" s="238">
        <v>43732</v>
      </c>
      <c r="B1297" s="239">
        <v>0.42934027777777778</v>
      </c>
      <c r="C1297" s="240">
        <v>598</v>
      </c>
      <c r="D1297" s="240">
        <v>0.39</v>
      </c>
      <c r="E1297" s="240">
        <v>5.62</v>
      </c>
      <c r="F1297" s="240">
        <v>7.75</v>
      </c>
      <c r="G1297" s="240">
        <v>20</v>
      </c>
      <c r="K1297" s="257">
        <v>1935</v>
      </c>
    </row>
    <row r="1298" spans="1:37" x14ac:dyDescent="0.35">
      <c r="A1298" s="234">
        <v>43738</v>
      </c>
      <c r="B1298" s="55">
        <v>0.40254629629629629</v>
      </c>
      <c r="C1298" s="29">
        <v>577</v>
      </c>
      <c r="D1298" s="29">
        <v>0.377</v>
      </c>
      <c r="E1298" s="29">
        <v>6.4</v>
      </c>
      <c r="F1298" s="29">
        <v>7.65</v>
      </c>
      <c r="G1298" s="29">
        <v>21.3</v>
      </c>
      <c r="K1298" s="257">
        <v>1918</v>
      </c>
      <c r="L1298" s="45">
        <f>AVERAGE(K1294:K1298)</f>
        <v>1045.25</v>
      </c>
      <c r="M1298" s="46">
        <f>GEOMEAN(K1294:K1298)</f>
        <v>559.76963278210405</v>
      </c>
      <c r="N1298" s="47" t="s">
        <v>237</v>
      </c>
    </row>
    <row r="1299" spans="1:37" x14ac:dyDescent="0.35">
      <c r="A1299" s="234">
        <v>43741</v>
      </c>
      <c r="B1299" s="55">
        <v>0.4534259259259259</v>
      </c>
      <c r="C1299" s="29">
        <v>719</v>
      </c>
      <c r="D1299" s="29">
        <v>0.46800000000000003</v>
      </c>
      <c r="E1299" s="29">
        <v>5.32</v>
      </c>
      <c r="F1299" s="29">
        <v>7.66</v>
      </c>
      <c r="G1299" s="29">
        <v>22</v>
      </c>
      <c r="K1299" s="257">
        <v>199</v>
      </c>
    </row>
    <row r="1300" spans="1:37" x14ac:dyDescent="0.35">
      <c r="A1300" s="234">
        <v>43747</v>
      </c>
      <c r="B1300" s="55">
        <v>0.49577546296296293</v>
      </c>
      <c r="C1300" s="29">
        <v>643</v>
      </c>
      <c r="D1300" s="29">
        <v>0.41599999999999998</v>
      </c>
      <c r="E1300" s="29">
        <v>6.72</v>
      </c>
      <c r="F1300" s="29">
        <v>7.63</v>
      </c>
      <c r="G1300" s="29">
        <v>16.100000000000001</v>
      </c>
      <c r="K1300" s="257">
        <v>134</v>
      </c>
    </row>
    <row r="1301" spans="1:37" x14ac:dyDescent="0.35">
      <c r="A1301" s="234">
        <v>43752</v>
      </c>
      <c r="B1301" s="55">
        <v>0.41350694444444441</v>
      </c>
      <c r="C1301" s="29">
        <v>610</v>
      </c>
      <c r="D1301" s="29">
        <v>0.39650000000000002</v>
      </c>
      <c r="E1301" s="29">
        <v>7.93</v>
      </c>
      <c r="F1301" s="29">
        <v>7.67</v>
      </c>
      <c r="G1301" s="29">
        <v>13.1</v>
      </c>
      <c r="K1301" s="257">
        <v>74</v>
      </c>
    </row>
    <row r="1302" spans="1:37" x14ac:dyDescent="0.35">
      <c r="A1302" s="234">
        <v>43760</v>
      </c>
      <c r="B1302" s="55">
        <v>0.43490740740740735</v>
      </c>
      <c r="C1302" s="29">
        <v>644</v>
      </c>
      <c r="D1302" s="29">
        <v>0.41599999999999998</v>
      </c>
      <c r="E1302" s="29">
        <v>7.07</v>
      </c>
      <c r="F1302" s="29">
        <v>7.65</v>
      </c>
      <c r="G1302" s="29">
        <v>13.3</v>
      </c>
      <c r="K1302" s="257">
        <v>11199</v>
      </c>
      <c r="O1302" s="39" t="s">
        <v>115</v>
      </c>
      <c r="P1302" s="264">
        <v>83.5</v>
      </c>
      <c r="Q1302" s="39" t="s">
        <v>115</v>
      </c>
      <c r="R1302" s="39" t="s">
        <v>115</v>
      </c>
      <c r="S1302" s="39" t="s">
        <v>115</v>
      </c>
      <c r="T1302" s="39" t="s">
        <v>115</v>
      </c>
      <c r="U1302" s="39" t="s">
        <v>115</v>
      </c>
      <c r="V1302" s="39" t="s">
        <v>112</v>
      </c>
      <c r="W1302" s="39" t="s">
        <v>115</v>
      </c>
      <c r="X1302" s="264">
        <v>55.2</v>
      </c>
      <c r="Y1302" s="39" t="s">
        <v>115</v>
      </c>
      <c r="Z1302" s="39" t="s">
        <v>115</v>
      </c>
      <c r="AA1302" s="39" t="s">
        <v>115</v>
      </c>
      <c r="AB1302" s="264">
        <v>35.200000000000003</v>
      </c>
      <c r="AC1302" s="39" t="s">
        <v>115</v>
      </c>
      <c r="AD1302" s="264">
        <v>260</v>
      </c>
      <c r="AE1302" s="39" t="s">
        <v>115</v>
      </c>
      <c r="AF1302" s="264">
        <v>286</v>
      </c>
      <c r="AG1302" s="264">
        <v>58</v>
      </c>
      <c r="AH1302" s="264">
        <v>24200</v>
      </c>
      <c r="AI1302" s="264">
        <v>3.2</v>
      </c>
      <c r="AJ1302" s="39" t="s">
        <v>115</v>
      </c>
      <c r="AK1302" s="39" t="s">
        <v>115</v>
      </c>
    </row>
    <row r="1303" spans="1:37" x14ac:dyDescent="0.35">
      <c r="A1303" s="234">
        <v>43769</v>
      </c>
      <c r="B1303" s="55">
        <v>0.41568287037037038</v>
      </c>
      <c r="C1303" s="29">
        <v>440.6</v>
      </c>
      <c r="D1303" s="29">
        <v>0.28670000000000001</v>
      </c>
      <c r="E1303" s="29">
        <v>8.74</v>
      </c>
      <c r="F1303" s="29">
        <v>8</v>
      </c>
      <c r="G1303" s="29">
        <v>11.2</v>
      </c>
      <c r="K1303" s="36">
        <v>24192</v>
      </c>
      <c r="L1303" s="45">
        <f>AVERAGE(K1299:K1303)</f>
        <v>7159.6</v>
      </c>
      <c r="M1303" s="46">
        <f>GEOMEAN(K1299:K1303)</f>
        <v>882.28342937954505</v>
      </c>
      <c r="N1303" s="47" t="s">
        <v>238</v>
      </c>
    </row>
    <row r="1304" spans="1:37" x14ac:dyDescent="0.35">
      <c r="A1304" s="234">
        <v>43773</v>
      </c>
      <c r="B1304" s="55">
        <v>0.40460648148148143</v>
      </c>
      <c r="C1304" s="29">
        <v>563</v>
      </c>
      <c r="D1304" s="29">
        <v>0.36599999999999999</v>
      </c>
      <c r="E1304" s="29">
        <v>10.42</v>
      </c>
      <c r="F1304" s="29">
        <v>7.9</v>
      </c>
      <c r="G1304" s="29">
        <v>8.9</v>
      </c>
      <c r="K1304" s="257">
        <v>256</v>
      </c>
    </row>
    <row r="1305" spans="1:37" x14ac:dyDescent="0.35">
      <c r="A1305" s="234">
        <v>43781</v>
      </c>
      <c r="B1305" s="55">
        <v>0.44223379629629633</v>
      </c>
      <c r="C1305" s="29">
        <v>584</v>
      </c>
      <c r="D1305" s="29">
        <v>0.37959999999999999</v>
      </c>
      <c r="E1305" s="29">
        <v>10.91</v>
      </c>
      <c r="F1305" s="29">
        <v>7.76</v>
      </c>
      <c r="G1305" s="29">
        <v>4.9000000000000004</v>
      </c>
      <c r="K1305" s="257">
        <v>52</v>
      </c>
    </row>
    <row r="1306" spans="1:37" x14ac:dyDescent="0.35">
      <c r="A1306" s="234">
        <v>43787</v>
      </c>
      <c r="B1306" s="55">
        <v>0.38061342592592595</v>
      </c>
      <c r="C1306" s="29">
        <v>610</v>
      </c>
      <c r="D1306" s="29">
        <v>0.39650000000000002</v>
      </c>
      <c r="E1306" s="29">
        <v>11.1</v>
      </c>
      <c r="F1306" s="29">
        <v>7.68</v>
      </c>
      <c r="G1306" s="29">
        <v>5.9</v>
      </c>
      <c r="K1306" s="257">
        <v>30</v>
      </c>
    </row>
    <row r="1307" spans="1:37" x14ac:dyDescent="0.35">
      <c r="A1307" s="234">
        <v>43789</v>
      </c>
      <c r="B1307" s="55">
        <v>0.41251157407407407</v>
      </c>
      <c r="C1307" s="29">
        <v>602</v>
      </c>
      <c r="D1307" s="29">
        <v>0.39129999999999998</v>
      </c>
      <c r="E1307" s="29">
        <v>12.2</v>
      </c>
      <c r="F1307" s="29">
        <v>7.8</v>
      </c>
      <c r="G1307" s="29">
        <v>7</v>
      </c>
      <c r="K1307" s="257">
        <v>31</v>
      </c>
    </row>
    <row r="1308" spans="1:37" x14ac:dyDescent="0.35">
      <c r="A1308" s="234">
        <v>43794</v>
      </c>
      <c r="B1308" s="55">
        <v>0.42002314814814817</v>
      </c>
      <c r="C1308" s="29">
        <v>562</v>
      </c>
      <c r="D1308" s="29">
        <v>0.36530000000000001</v>
      </c>
      <c r="E1308" s="29">
        <v>12.42</v>
      </c>
      <c r="F1308" s="29">
        <v>8.2100000000000009</v>
      </c>
      <c r="G1308" s="29">
        <v>5.0999999999999996</v>
      </c>
      <c r="K1308" s="257">
        <v>583</v>
      </c>
      <c r="L1308" s="45">
        <f>AVERAGE(K1304:K1308)</f>
        <v>190.4</v>
      </c>
      <c r="M1308" s="46">
        <f>GEOMEAN(K1304:K1308)</f>
        <v>93.686920193179233</v>
      </c>
      <c r="N1308" s="47" t="s">
        <v>239</v>
      </c>
    </row>
    <row r="1309" spans="1:37" x14ac:dyDescent="0.35">
      <c r="A1309" s="234">
        <v>43801</v>
      </c>
      <c r="B1309" s="55">
        <v>0.37807870370370367</v>
      </c>
      <c r="C1309" s="29">
        <v>510</v>
      </c>
      <c r="D1309" s="29">
        <v>0.33150000000000002</v>
      </c>
      <c r="E1309" s="29">
        <v>12.91</v>
      </c>
      <c r="F1309" s="29">
        <v>7.67</v>
      </c>
      <c r="G1309" s="29">
        <v>5.4</v>
      </c>
      <c r="K1309" s="257">
        <v>173</v>
      </c>
    </row>
    <row r="1310" spans="1:37" x14ac:dyDescent="0.35">
      <c r="A1310" s="234">
        <v>43803</v>
      </c>
      <c r="B1310" s="55">
        <v>0.4128472222222222</v>
      </c>
      <c r="C1310" s="29">
        <v>562</v>
      </c>
      <c r="D1310" s="29">
        <v>0.36530000000000001</v>
      </c>
      <c r="E1310" s="29">
        <v>12.59</v>
      </c>
      <c r="F1310" s="29">
        <v>8.25</v>
      </c>
      <c r="G1310" s="29">
        <v>4.3</v>
      </c>
      <c r="K1310" s="257">
        <v>30</v>
      </c>
    </row>
    <row r="1311" spans="1:37" x14ac:dyDescent="0.35">
      <c r="A1311" s="234">
        <v>43809</v>
      </c>
      <c r="B1311" s="55">
        <v>0.44500000000000001</v>
      </c>
      <c r="C1311" s="29">
        <v>571</v>
      </c>
      <c r="D1311" s="29">
        <v>0.37109999999999999</v>
      </c>
      <c r="E1311" s="29">
        <v>12.41</v>
      </c>
      <c r="F1311" s="29">
        <v>7.87</v>
      </c>
      <c r="G1311" s="29">
        <v>4.9000000000000004</v>
      </c>
      <c r="K1311" s="257">
        <v>727</v>
      </c>
    </row>
    <row r="1312" spans="1:37" x14ac:dyDescent="0.35">
      <c r="A1312" s="234">
        <v>43811</v>
      </c>
      <c r="B1312" s="55">
        <v>0.41457175925925926</v>
      </c>
      <c r="C1312" s="29">
        <v>593</v>
      </c>
      <c r="D1312" s="29">
        <v>0.38540000000000002</v>
      </c>
      <c r="E1312" s="29">
        <v>14.17</v>
      </c>
      <c r="F1312" s="29" t="s">
        <v>137</v>
      </c>
      <c r="G1312" s="29">
        <v>2.6</v>
      </c>
      <c r="K1312" s="257">
        <v>84</v>
      </c>
    </row>
    <row r="1313" spans="1:37" x14ac:dyDescent="0.35">
      <c r="A1313" s="234">
        <v>43815</v>
      </c>
      <c r="B1313" s="55">
        <v>0.51863425925925932</v>
      </c>
      <c r="C1313" s="29">
        <v>619</v>
      </c>
      <c r="D1313" s="29">
        <v>0.40239999999999998</v>
      </c>
      <c r="E1313" s="29">
        <v>14.65</v>
      </c>
      <c r="F1313" s="29">
        <v>8.44</v>
      </c>
      <c r="G1313" s="29">
        <v>2.6</v>
      </c>
      <c r="K1313" s="257">
        <v>85</v>
      </c>
      <c r="L1313" s="45">
        <f>AVERAGE(K1309:K1313)</f>
        <v>219.8</v>
      </c>
      <c r="M1313" s="46">
        <f>GEOMEAN(K1309:K1313)</f>
        <v>121.92141548321125</v>
      </c>
      <c r="N1313" s="47" t="s">
        <v>240</v>
      </c>
    </row>
    <row r="1314" spans="1:37" x14ac:dyDescent="0.35">
      <c r="A1314" s="234">
        <v>43836</v>
      </c>
      <c r="B1314" s="55">
        <v>0.42064814814814816</v>
      </c>
      <c r="C1314" s="29">
        <v>609</v>
      </c>
      <c r="D1314" s="29">
        <v>0.39589999999999997</v>
      </c>
      <c r="E1314" s="29">
        <v>12.5</v>
      </c>
      <c r="F1314" s="29">
        <v>8.18</v>
      </c>
      <c r="G1314" s="29">
        <v>3.8</v>
      </c>
      <c r="K1314" s="257">
        <v>86</v>
      </c>
    </row>
    <row r="1315" spans="1:37" x14ac:dyDescent="0.35">
      <c r="A1315" s="234">
        <v>43844</v>
      </c>
      <c r="B1315" s="55">
        <v>0.41651620370370374</v>
      </c>
      <c r="C1315" s="29">
        <v>452.3</v>
      </c>
      <c r="D1315" s="29">
        <v>0.29380000000000001</v>
      </c>
      <c r="E1315" s="29">
        <v>12.3</v>
      </c>
      <c r="F1315" s="29">
        <v>8.08</v>
      </c>
      <c r="G1315" s="29">
        <v>6.2</v>
      </c>
      <c r="K1315" s="257">
        <v>512</v>
      </c>
    </row>
    <row r="1316" spans="1:37" x14ac:dyDescent="0.35">
      <c r="A1316" s="234">
        <v>43852</v>
      </c>
      <c r="B1316" s="55">
        <v>0.42005787037037035</v>
      </c>
      <c r="C1316" s="29">
        <v>467.6</v>
      </c>
      <c r="D1316" s="29">
        <v>0.30420000000000003</v>
      </c>
      <c r="E1316" s="29">
        <v>13.14</v>
      </c>
      <c r="F1316" s="29">
        <v>7.95</v>
      </c>
      <c r="G1316" s="29">
        <v>1.8</v>
      </c>
      <c r="K1316" s="257">
        <v>145</v>
      </c>
    </row>
    <row r="1317" spans="1:37" x14ac:dyDescent="0.35">
      <c r="A1317" s="234">
        <v>43857</v>
      </c>
      <c r="B1317" s="55">
        <v>0.43828703703703703</v>
      </c>
      <c r="C1317" s="29">
        <v>475.4</v>
      </c>
      <c r="D1317" s="29">
        <v>0.30869999999999997</v>
      </c>
      <c r="E1317" s="29">
        <v>11.34</v>
      </c>
      <c r="F1317" s="29">
        <v>7.86</v>
      </c>
      <c r="G1317" s="29">
        <v>2.4</v>
      </c>
      <c r="K1317" s="257">
        <v>84</v>
      </c>
    </row>
    <row r="1318" spans="1:37" x14ac:dyDescent="0.35">
      <c r="A1318" s="234">
        <v>43860</v>
      </c>
      <c r="B1318" s="55">
        <v>0.40539351851851851</v>
      </c>
      <c r="C1318" s="29">
        <v>493</v>
      </c>
      <c r="D1318" s="29">
        <v>0.32040000000000002</v>
      </c>
      <c r="E1318" s="29">
        <v>13.73</v>
      </c>
      <c r="F1318" s="29">
        <v>8.0299999999999994</v>
      </c>
      <c r="G1318" s="29">
        <v>2.6</v>
      </c>
      <c r="K1318" s="257">
        <v>10</v>
      </c>
      <c r="L1318" s="45">
        <f>AVERAGE(K1314:K1318)</f>
        <v>167.4</v>
      </c>
      <c r="M1318" s="46">
        <f>GEOMEAN(K1314:K1318)</f>
        <v>88.284231337230239</v>
      </c>
      <c r="N1318" s="47" t="s">
        <v>241</v>
      </c>
    </row>
    <row r="1319" spans="1:37" x14ac:dyDescent="0.35">
      <c r="A1319" s="234">
        <v>43866</v>
      </c>
      <c r="B1319" s="55">
        <v>0.39579861111111114</v>
      </c>
      <c r="C1319" s="29">
        <v>537</v>
      </c>
      <c r="D1319" s="29">
        <v>0.34899999999999998</v>
      </c>
      <c r="E1319" s="29">
        <v>13.84</v>
      </c>
      <c r="F1319" s="29">
        <v>8.34</v>
      </c>
      <c r="G1319" s="29">
        <v>3.5</v>
      </c>
      <c r="K1319" s="257">
        <v>121</v>
      </c>
    </row>
    <row r="1320" spans="1:37" x14ac:dyDescent="0.35">
      <c r="A1320" s="234">
        <v>43874</v>
      </c>
      <c r="B1320" s="51">
        <v>0.39300925925925928</v>
      </c>
      <c r="C1320" s="29">
        <v>549</v>
      </c>
      <c r="D1320" s="29">
        <v>0.3569</v>
      </c>
      <c r="E1320" s="29">
        <v>14.12</v>
      </c>
      <c r="F1320" s="29">
        <v>8.1999999999999993</v>
      </c>
      <c r="G1320" s="29">
        <v>2.1</v>
      </c>
      <c r="K1320" s="257">
        <v>134</v>
      </c>
    </row>
    <row r="1321" spans="1:37" x14ac:dyDescent="0.35">
      <c r="A1321" s="234">
        <v>43878</v>
      </c>
      <c r="B1321" s="55">
        <v>0.4024537037037037</v>
      </c>
      <c r="C1321" s="29">
        <v>529</v>
      </c>
      <c r="D1321" s="29">
        <v>0.34379999999999999</v>
      </c>
      <c r="E1321" s="29">
        <v>14.03</v>
      </c>
      <c r="F1321" s="29">
        <v>8.0500000000000007</v>
      </c>
      <c r="G1321" s="29">
        <v>2.8</v>
      </c>
      <c r="K1321" s="257">
        <v>30</v>
      </c>
    </row>
    <row r="1322" spans="1:37" x14ac:dyDescent="0.35">
      <c r="A1322" s="234">
        <v>43880</v>
      </c>
      <c r="B1322" s="55">
        <v>0.43082175925925931</v>
      </c>
      <c r="C1322" s="29">
        <v>506</v>
      </c>
      <c r="D1322" s="29">
        <v>0.32890000000000003</v>
      </c>
      <c r="E1322" s="29">
        <v>14.33</v>
      </c>
      <c r="F1322" s="29">
        <v>8.0500000000000007</v>
      </c>
      <c r="G1322" s="29">
        <v>2.7</v>
      </c>
      <c r="K1322" s="257">
        <v>30</v>
      </c>
    </row>
    <row r="1323" spans="1:37" x14ac:dyDescent="0.35">
      <c r="A1323" s="234">
        <v>43886</v>
      </c>
      <c r="B1323" s="55">
        <v>0.44679398148148147</v>
      </c>
      <c r="C1323" s="29">
        <v>525</v>
      </c>
      <c r="D1323" s="29">
        <v>0.3412</v>
      </c>
      <c r="E1323" s="29">
        <v>13.63</v>
      </c>
      <c r="F1323" s="29">
        <v>8.02</v>
      </c>
      <c r="G1323" s="29">
        <v>4.5999999999999996</v>
      </c>
      <c r="K1323" s="257">
        <v>96</v>
      </c>
      <c r="L1323" s="45">
        <f>AVERAGE(K1319:K1323)</f>
        <v>82.2</v>
      </c>
      <c r="M1323" s="46">
        <f>GEOMEAN(K1319:K1323)</f>
        <v>67.496426792369348</v>
      </c>
      <c r="N1323" s="47" t="s">
        <v>242</v>
      </c>
    </row>
    <row r="1324" spans="1:37" x14ac:dyDescent="0.35">
      <c r="A1324" s="234">
        <v>43893</v>
      </c>
      <c r="B1324" s="55">
        <v>0.44065972222222222</v>
      </c>
      <c r="C1324" s="29">
        <v>551</v>
      </c>
      <c r="D1324" s="29">
        <v>0.35809999999999997</v>
      </c>
      <c r="E1324" s="29">
        <v>13.47</v>
      </c>
      <c r="F1324" s="29">
        <v>8</v>
      </c>
      <c r="G1324" s="29">
        <v>5.9</v>
      </c>
      <c r="K1324" s="257">
        <v>457</v>
      </c>
      <c r="O1324" s="39" t="s">
        <v>115</v>
      </c>
      <c r="P1324" s="264">
        <v>58.5</v>
      </c>
      <c r="Q1324" s="39" t="s">
        <v>115</v>
      </c>
      <c r="R1324" s="39" t="s">
        <v>115</v>
      </c>
      <c r="S1324" s="39" t="s">
        <v>115</v>
      </c>
      <c r="T1324" s="39" t="s">
        <v>115</v>
      </c>
      <c r="U1324" s="39" t="s">
        <v>115</v>
      </c>
      <c r="V1324" s="39" t="s">
        <v>112</v>
      </c>
      <c r="W1324" s="39" t="s">
        <v>115</v>
      </c>
      <c r="X1324" s="264">
        <v>52.7</v>
      </c>
      <c r="Y1324" s="39" t="s">
        <v>115</v>
      </c>
      <c r="Z1324" s="264">
        <v>1.9</v>
      </c>
      <c r="AA1324" s="39" t="s">
        <v>115</v>
      </c>
      <c r="AB1324" s="264">
        <v>22.4</v>
      </c>
      <c r="AC1324" s="39" t="s">
        <v>115</v>
      </c>
      <c r="AD1324" s="264">
        <v>204</v>
      </c>
      <c r="AE1324" s="39" t="s">
        <v>115</v>
      </c>
      <c r="AF1324" s="264">
        <v>547</v>
      </c>
      <c r="AG1324" s="264">
        <v>35.299999999999997</v>
      </c>
      <c r="AH1324" s="264">
        <v>17100</v>
      </c>
      <c r="AI1324" s="39" t="s">
        <v>115</v>
      </c>
      <c r="AJ1324" s="39" t="s">
        <v>115</v>
      </c>
      <c r="AK1324" s="39" t="s">
        <v>115</v>
      </c>
    </row>
    <row r="1325" spans="1:37" x14ac:dyDescent="0.35">
      <c r="A1325" s="234">
        <v>43899</v>
      </c>
      <c r="B1325" s="52">
        <v>0.36487268518518517</v>
      </c>
      <c r="C1325" s="29">
        <v>588</v>
      </c>
      <c r="D1325" s="29">
        <v>0.38219999999999998</v>
      </c>
      <c r="E1325" s="29">
        <v>12.64</v>
      </c>
      <c r="F1325" s="29">
        <v>8.14</v>
      </c>
      <c r="G1325" s="29">
        <v>6.9</v>
      </c>
      <c r="K1325" s="241">
        <v>31</v>
      </c>
    </row>
    <row r="1326" spans="1:37" x14ac:dyDescent="0.35">
      <c r="A1326" s="234">
        <v>43906</v>
      </c>
      <c r="B1326" s="55">
        <v>0.41599537037037032</v>
      </c>
      <c r="C1326" s="29">
        <v>614</v>
      </c>
      <c r="D1326" s="29">
        <v>0.39910000000000001</v>
      </c>
      <c r="E1326" s="29">
        <v>11.93</v>
      </c>
      <c r="F1326" s="29">
        <v>8.1300000000000008</v>
      </c>
      <c r="G1326" s="29">
        <v>7.4</v>
      </c>
      <c r="K1326" s="241">
        <v>63</v>
      </c>
    </row>
    <row r="1327" spans="1:37" x14ac:dyDescent="0.35">
      <c r="A1327" s="234">
        <v>43908</v>
      </c>
      <c r="B1327" s="55">
        <v>0.43810185185185185</v>
      </c>
      <c r="C1327" s="29">
        <v>587</v>
      </c>
      <c r="D1327" s="29">
        <v>0.38150000000000001</v>
      </c>
      <c r="E1327" s="29">
        <v>11.81</v>
      </c>
      <c r="F1327" s="29">
        <v>7.84</v>
      </c>
      <c r="G1327" s="29">
        <v>7.8</v>
      </c>
      <c r="K1327" s="241">
        <v>41</v>
      </c>
    </row>
    <row r="1328" spans="1:37" x14ac:dyDescent="0.35">
      <c r="A1328" s="234">
        <v>43916</v>
      </c>
      <c r="B1328" s="55">
        <v>0.40523148148148147</v>
      </c>
      <c r="C1328" s="29">
        <v>611</v>
      </c>
      <c r="D1328" s="29">
        <v>0.39710000000000001</v>
      </c>
      <c r="E1328" s="29">
        <v>11.48</v>
      </c>
      <c r="F1328" s="29">
        <v>7.95</v>
      </c>
      <c r="G1328" s="29">
        <v>8.8000000000000007</v>
      </c>
      <c r="K1328" s="241">
        <v>110</v>
      </c>
      <c r="L1328" s="45">
        <f>AVERAGE(K1324:K1328)</f>
        <v>140.4</v>
      </c>
      <c r="M1328" s="46">
        <f>GEOMEAN(K1324:K1328)</f>
        <v>83.360247817016386</v>
      </c>
      <c r="N1328" s="47" t="s">
        <v>243</v>
      </c>
    </row>
    <row r="1329" spans="1:14" x14ac:dyDescent="0.35">
      <c r="A1329" s="234">
        <v>43923</v>
      </c>
      <c r="B1329" s="55">
        <v>0.41864583333333333</v>
      </c>
      <c r="C1329" s="29">
        <v>534</v>
      </c>
      <c r="D1329" s="29">
        <v>0.34710000000000002</v>
      </c>
      <c r="E1329" s="29">
        <v>10.81</v>
      </c>
      <c r="F1329" s="29">
        <v>7.8</v>
      </c>
      <c r="G1329" s="29">
        <v>9.8000000000000007</v>
      </c>
      <c r="K1329" s="257">
        <v>108</v>
      </c>
    </row>
    <row r="1330" spans="1:14" x14ac:dyDescent="0.35">
      <c r="A1330" s="234">
        <v>43928</v>
      </c>
      <c r="B1330" s="55">
        <v>0.4236111111111111</v>
      </c>
      <c r="C1330" s="29">
        <v>532</v>
      </c>
      <c r="D1330" s="29">
        <v>0.3458</v>
      </c>
      <c r="E1330" s="29">
        <v>9.8800000000000008</v>
      </c>
      <c r="F1330" s="29">
        <v>7.73</v>
      </c>
      <c r="G1330" s="29">
        <v>14</v>
      </c>
      <c r="K1330" s="257">
        <v>41</v>
      </c>
    </row>
    <row r="1331" spans="1:14" x14ac:dyDescent="0.35">
      <c r="A1331" s="234">
        <v>43937</v>
      </c>
      <c r="B1331" s="55">
        <v>0.42534722222222227</v>
      </c>
      <c r="C1331" s="29">
        <v>568</v>
      </c>
      <c r="D1331" s="29">
        <v>0.36919999999999997</v>
      </c>
      <c r="E1331" s="29">
        <v>11</v>
      </c>
      <c r="F1331" s="29">
        <v>7.93</v>
      </c>
      <c r="G1331" s="29">
        <v>8.6999999999999993</v>
      </c>
      <c r="K1331" s="257">
        <v>98</v>
      </c>
    </row>
    <row r="1332" spans="1:14" x14ac:dyDescent="0.35">
      <c r="A1332" s="234">
        <v>43944</v>
      </c>
      <c r="B1332" s="55">
        <v>0.4928819444444445</v>
      </c>
      <c r="C1332" s="29">
        <v>568</v>
      </c>
      <c r="D1332" s="29">
        <v>0.36919999999999997</v>
      </c>
      <c r="E1332" s="29">
        <v>10.01</v>
      </c>
      <c r="F1332" s="29">
        <v>7.91</v>
      </c>
      <c r="G1332" s="29">
        <v>13</v>
      </c>
      <c r="K1332" s="257">
        <v>145</v>
      </c>
    </row>
    <row r="1333" spans="1:14" x14ac:dyDescent="0.35">
      <c r="A1333" s="70">
        <v>43950</v>
      </c>
      <c r="B1333" s="58">
        <v>0.4145833333333333</v>
      </c>
      <c r="C1333" s="29">
        <v>608</v>
      </c>
      <c r="D1333" s="29">
        <v>0.39650000000000002</v>
      </c>
      <c r="E1333" s="29">
        <v>11.4</v>
      </c>
      <c r="F1333" s="29">
        <v>7.87</v>
      </c>
      <c r="G1333" s="29">
        <v>16</v>
      </c>
      <c r="K1333" s="257">
        <v>41</v>
      </c>
      <c r="L1333" s="45">
        <f>AVERAGE(K1329:K1333)</f>
        <v>86.6</v>
      </c>
      <c r="M1333" s="46">
        <f>GEOMEAN(K1329:K1333)</f>
        <v>76.263566145520784</v>
      </c>
      <c r="N1333" s="47" t="s">
        <v>244</v>
      </c>
    </row>
    <row r="1334" spans="1:14" x14ac:dyDescent="0.35">
      <c r="A1334" s="70">
        <v>43958</v>
      </c>
      <c r="B1334" s="58">
        <v>0.48024305555555552</v>
      </c>
      <c r="C1334" s="29">
        <v>576</v>
      </c>
      <c r="D1334" s="29">
        <v>0.37440000000000001</v>
      </c>
      <c r="E1334" s="29">
        <v>9.15</v>
      </c>
      <c r="F1334" s="29">
        <v>7.86</v>
      </c>
      <c r="G1334" s="29">
        <v>14.9</v>
      </c>
      <c r="K1334" s="257">
        <v>175</v>
      </c>
    </row>
    <row r="1335" spans="1:14" x14ac:dyDescent="0.35">
      <c r="A1335" s="70">
        <v>43965</v>
      </c>
      <c r="B1335" s="55">
        <v>0.38542824074074072</v>
      </c>
      <c r="C1335" s="29">
        <v>598</v>
      </c>
      <c r="D1335" s="29">
        <v>0.38869999999999999</v>
      </c>
      <c r="E1335" s="29">
        <v>9.48</v>
      </c>
      <c r="F1335" s="29">
        <v>7.96</v>
      </c>
      <c r="G1335" s="29">
        <v>13.8</v>
      </c>
      <c r="K1335" s="257">
        <v>365</v>
      </c>
    </row>
    <row r="1336" spans="1:14" x14ac:dyDescent="0.35">
      <c r="A1336" s="70">
        <v>43969</v>
      </c>
      <c r="B1336" s="55">
        <v>0.4039814814814815</v>
      </c>
      <c r="C1336" s="29">
        <v>450.4</v>
      </c>
      <c r="D1336" s="29">
        <v>0.29249999999999998</v>
      </c>
      <c r="E1336" s="29">
        <v>7.05</v>
      </c>
      <c r="F1336" s="29">
        <v>7.73</v>
      </c>
      <c r="G1336" s="29">
        <v>16.7</v>
      </c>
      <c r="K1336" s="257">
        <v>24192</v>
      </c>
    </row>
    <row r="1337" spans="1:14" x14ac:dyDescent="0.35">
      <c r="A1337" s="70">
        <v>43972</v>
      </c>
      <c r="B1337" s="55">
        <v>0.41228009259259263</v>
      </c>
      <c r="C1337" s="29">
        <v>557</v>
      </c>
      <c r="D1337" s="29">
        <v>0.36199999999999999</v>
      </c>
      <c r="E1337" s="29">
        <v>8.8000000000000007</v>
      </c>
      <c r="F1337" s="29">
        <v>7.8</v>
      </c>
      <c r="G1337" s="29">
        <v>15.9</v>
      </c>
      <c r="K1337" s="257">
        <v>1106</v>
      </c>
    </row>
    <row r="1338" spans="1:14" x14ac:dyDescent="0.35">
      <c r="A1338" s="70">
        <v>43978</v>
      </c>
      <c r="B1338" s="55">
        <v>0.46249999999999997</v>
      </c>
      <c r="C1338" s="29">
        <v>589</v>
      </c>
      <c r="D1338" s="29">
        <v>0.38350000000000001</v>
      </c>
      <c r="E1338" s="29">
        <v>6.47</v>
      </c>
      <c r="F1338" s="29">
        <v>7.85</v>
      </c>
      <c r="G1338" s="29">
        <v>22.1</v>
      </c>
      <c r="K1338" s="257">
        <v>3441</v>
      </c>
      <c r="L1338" s="45">
        <f>AVERAGE(K1334:K1338)</f>
        <v>5855.8</v>
      </c>
      <c r="M1338" s="46">
        <f>GEOMEAN(K1334:K1338)</f>
        <v>1425.2416237752263</v>
      </c>
      <c r="N1338" s="47" t="s">
        <v>245</v>
      </c>
    </row>
    <row r="1339" spans="1:14" x14ac:dyDescent="0.35">
      <c r="A1339" s="70">
        <v>43983</v>
      </c>
      <c r="B1339" s="55">
        <v>0.49679398148148146</v>
      </c>
      <c r="C1339" s="29">
        <v>574</v>
      </c>
      <c r="D1339" s="29">
        <v>0.3705</v>
      </c>
      <c r="E1339" s="29">
        <v>8.17</v>
      </c>
      <c r="F1339" s="29">
        <v>7.68</v>
      </c>
      <c r="G1339" s="29">
        <v>20.3</v>
      </c>
      <c r="K1339" s="257">
        <v>171</v>
      </c>
    </row>
    <row r="1340" spans="1:14" x14ac:dyDescent="0.35">
      <c r="A1340" s="70">
        <v>43993</v>
      </c>
      <c r="B1340" s="55">
        <v>0.41983796296296294</v>
      </c>
      <c r="C1340" s="29">
        <v>610</v>
      </c>
      <c r="D1340" s="29">
        <v>0.39650000000000002</v>
      </c>
      <c r="E1340" s="29">
        <v>6.44</v>
      </c>
      <c r="F1340" s="29">
        <v>7.74</v>
      </c>
      <c r="G1340" s="29">
        <v>21.7</v>
      </c>
      <c r="K1340" s="257">
        <v>171</v>
      </c>
    </row>
    <row r="1341" spans="1:14" x14ac:dyDescent="0.35">
      <c r="A1341" s="70">
        <v>43997</v>
      </c>
      <c r="B1341" s="55">
        <v>0.42571759259259262</v>
      </c>
      <c r="C1341" s="29">
        <v>629</v>
      </c>
      <c r="D1341" s="29">
        <v>0.40949999999999998</v>
      </c>
      <c r="E1341" s="29">
        <v>8</v>
      </c>
      <c r="F1341" s="29">
        <v>7.91</v>
      </c>
      <c r="G1341" s="29">
        <v>19.5</v>
      </c>
      <c r="K1341" s="257">
        <v>63</v>
      </c>
    </row>
    <row r="1342" spans="1:14" x14ac:dyDescent="0.35">
      <c r="A1342" s="70">
        <v>44005</v>
      </c>
      <c r="B1342" s="55">
        <v>0.48408564814814814</v>
      </c>
      <c r="C1342" s="29">
        <v>495.6</v>
      </c>
      <c r="D1342" s="29">
        <v>0.32240000000000002</v>
      </c>
      <c r="E1342" s="29">
        <v>7.07</v>
      </c>
      <c r="F1342" s="29">
        <v>7.97</v>
      </c>
      <c r="G1342" s="29">
        <v>23.1</v>
      </c>
      <c r="K1342" s="257">
        <v>6294</v>
      </c>
    </row>
    <row r="1343" spans="1:14" x14ac:dyDescent="0.35">
      <c r="A1343" s="70">
        <v>44007</v>
      </c>
      <c r="B1343" s="58">
        <v>0.43065972222222221</v>
      </c>
      <c r="C1343" s="29">
        <v>511</v>
      </c>
      <c r="D1343" s="29">
        <v>0.33210000000000001</v>
      </c>
      <c r="E1343" s="29">
        <v>6.77</v>
      </c>
      <c r="F1343" s="29">
        <v>8.1300000000000008</v>
      </c>
      <c r="G1343" s="29">
        <v>23.4</v>
      </c>
      <c r="K1343" s="257">
        <v>512</v>
      </c>
      <c r="L1343" s="45">
        <f>AVERAGE(K1339:K1343)</f>
        <v>1442.2</v>
      </c>
      <c r="M1343" s="46">
        <f>GEOMEAN(K1339:K1343)</f>
        <v>358.67895349103981</v>
      </c>
      <c r="N1343" s="47" t="s">
        <v>246</v>
      </c>
    </row>
    <row r="1344" spans="1:14" x14ac:dyDescent="0.35">
      <c r="A1344" s="70">
        <v>44013</v>
      </c>
      <c r="B1344" s="55">
        <v>0.40651620370370373</v>
      </c>
      <c r="C1344" s="29">
        <v>528</v>
      </c>
      <c r="D1344" s="29">
        <v>0.34449999999999997</v>
      </c>
      <c r="E1344" s="29">
        <v>6.8</v>
      </c>
      <c r="F1344" s="29">
        <v>8.19</v>
      </c>
      <c r="G1344" s="29">
        <v>25.4</v>
      </c>
      <c r="K1344" s="257">
        <v>262</v>
      </c>
    </row>
    <row r="1345" spans="1:37" x14ac:dyDescent="0.35">
      <c r="A1345" s="70">
        <v>44018</v>
      </c>
      <c r="B1345" s="55">
        <v>0.41606481481481478</v>
      </c>
      <c r="C1345" s="29">
        <v>546</v>
      </c>
      <c r="D1345" s="29">
        <v>0.35749999999999998</v>
      </c>
      <c r="E1345" s="29">
        <v>5.95</v>
      </c>
      <c r="F1345" s="29">
        <v>7.87</v>
      </c>
      <c r="G1345" s="29">
        <v>26.4</v>
      </c>
      <c r="K1345" s="257">
        <v>85</v>
      </c>
    </row>
    <row r="1346" spans="1:37" x14ac:dyDescent="0.35">
      <c r="A1346" s="242">
        <v>44021</v>
      </c>
      <c r="B1346" s="243">
        <v>0.38394675925925931</v>
      </c>
      <c r="C1346" s="244">
        <v>587</v>
      </c>
      <c r="D1346" s="244">
        <v>0.38350000000000001</v>
      </c>
      <c r="E1346" s="244">
        <v>5.99</v>
      </c>
      <c r="F1346" s="244">
        <v>7.9</v>
      </c>
      <c r="G1346" s="244">
        <v>25.8</v>
      </c>
      <c r="K1346" s="257">
        <v>262</v>
      </c>
    </row>
    <row r="1347" spans="1:37" x14ac:dyDescent="0.35">
      <c r="A1347" s="70">
        <v>44028</v>
      </c>
      <c r="B1347" s="55">
        <v>0.39497685185185188</v>
      </c>
      <c r="C1347" s="29">
        <v>596</v>
      </c>
      <c r="D1347" s="29">
        <v>0.39</v>
      </c>
      <c r="E1347" s="29">
        <v>5.56</v>
      </c>
      <c r="F1347" s="29">
        <v>7.83</v>
      </c>
      <c r="G1347" s="29">
        <v>24.6</v>
      </c>
      <c r="K1347" s="257">
        <v>708</v>
      </c>
    </row>
    <row r="1348" spans="1:37" x14ac:dyDescent="0.35">
      <c r="A1348" s="70">
        <v>44034</v>
      </c>
      <c r="B1348" s="55">
        <v>0.44332175925925926</v>
      </c>
      <c r="C1348" s="29">
        <v>491.9</v>
      </c>
      <c r="D1348" s="29">
        <v>0.31979999999999997</v>
      </c>
      <c r="E1348" s="29">
        <v>5.73</v>
      </c>
      <c r="F1348" s="29">
        <v>7.84</v>
      </c>
      <c r="G1348" s="29">
        <v>24.7</v>
      </c>
      <c r="K1348" s="257">
        <v>24192</v>
      </c>
      <c r="L1348" s="45">
        <f>AVERAGE(K1344:K1348)</f>
        <v>5101.8</v>
      </c>
      <c r="M1348" s="46">
        <f>GEOMEAN(K1344:K1348)</f>
        <v>630.87789110276958</v>
      </c>
      <c r="N1348" s="47" t="s">
        <v>247</v>
      </c>
      <c r="O1348" s="264">
        <v>2.6</v>
      </c>
      <c r="P1348" s="264">
        <v>63.8</v>
      </c>
      <c r="Q1348" s="39" t="s">
        <v>115</v>
      </c>
      <c r="R1348" s="39" t="s">
        <v>115</v>
      </c>
      <c r="S1348" s="39" t="s">
        <v>115</v>
      </c>
      <c r="T1348" s="39" t="s">
        <v>115</v>
      </c>
      <c r="U1348" s="39" t="s">
        <v>115</v>
      </c>
      <c r="V1348" s="39" t="s">
        <v>112</v>
      </c>
      <c r="W1348" s="39" t="s">
        <v>115</v>
      </c>
      <c r="X1348" s="264">
        <v>34.4</v>
      </c>
      <c r="Y1348" s="39" t="s">
        <v>115</v>
      </c>
      <c r="Z1348" s="264">
        <v>0.62</v>
      </c>
      <c r="AA1348" s="39" t="s">
        <v>115</v>
      </c>
      <c r="AB1348" s="264">
        <v>21.2</v>
      </c>
      <c r="AC1348" s="264">
        <v>0.11</v>
      </c>
      <c r="AD1348" s="264">
        <v>195</v>
      </c>
      <c r="AE1348" s="39" t="s">
        <v>115</v>
      </c>
      <c r="AF1348" s="264">
        <v>370</v>
      </c>
      <c r="AG1348" s="264">
        <v>46.4</v>
      </c>
      <c r="AH1348" s="264">
        <v>18200</v>
      </c>
      <c r="AI1348" s="264">
        <v>3</v>
      </c>
      <c r="AJ1348" s="39" t="s">
        <v>115</v>
      </c>
      <c r="AK1348" s="39" t="s">
        <v>115</v>
      </c>
    </row>
    <row r="1349" spans="1:37" x14ac:dyDescent="0.35">
      <c r="A1349" s="70">
        <v>44039</v>
      </c>
      <c r="B1349" s="55">
        <v>0.43156250000000002</v>
      </c>
      <c r="C1349" s="29">
        <v>567</v>
      </c>
      <c r="D1349" s="29">
        <v>0.3705</v>
      </c>
      <c r="E1349" s="29">
        <v>6.1</v>
      </c>
      <c r="F1349" s="29">
        <v>7.7</v>
      </c>
      <c r="G1349" s="29">
        <v>26.2</v>
      </c>
      <c r="K1349" s="257">
        <v>317</v>
      </c>
    </row>
    <row r="1350" spans="1:37" x14ac:dyDescent="0.35">
      <c r="A1350" s="245">
        <v>44047</v>
      </c>
      <c r="B1350" s="246">
        <v>0.43331018518518521</v>
      </c>
      <c r="C1350" s="247">
        <v>455.1</v>
      </c>
      <c r="D1350" s="247">
        <v>0.29580000000000001</v>
      </c>
      <c r="E1350" s="247">
        <v>7.06</v>
      </c>
      <c r="F1350" s="247">
        <v>8.17</v>
      </c>
      <c r="G1350" s="247">
        <v>23.5</v>
      </c>
      <c r="K1350" s="257">
        <v>6488</v>
      </c>
    </row>
    <row r="1351" spans="1:37" x14ac:dyDescent="0.35">
      <c r="A1351" s="70">
        <v>44053</v>
      </c>
      <c r="B1351" s="55">
        <v>0.41976851851851849</v>
      </c>
      <c r="C1351" s="29">
        <v>218.1</v>
      </c>
      <c r="D1351" s="29">
        <v>0.14169999999999999</v>
      </c>
      <c r="E1351" s="29">
        <v>6.38</v>
      </c>
      <c r="F1351" s="29">
        <v>8.0399999999999991</v>
      </c>
      <c r="G1351" s="29">
        <v>23.1</v>
      </c>
      <c r="K1351" s="257">
        <v>24192</v>
      </c>
    </row>
    <row r="1352" spans="1:37" x14ac:dyDescent="0.35">
      <c r="A1352" s="70">
        <v>44062</v>
      </c>
      <c r="B1352" s="55">
        <v>0.4261921296296296</v>
      </c>
      <c r="C1352" s="29">
        <v>550</v>
      </c>
      <c r="D1352" s="29">
        <v>0.35749999999999998</v>
      </c>
      <c r="E1352" s="29">
        <v>6.3</v>
      </c>
      <c r="F1352" s="29">
        <v>8.02</v>
      </c>
      <c r="G1352" s="29">
        <v>21.9</v>
      </c>
      <c r="K1352" s="257">
        <v>2755</v>
      </c>
    </row>
    <row r="1353" spans="1:37" x14ac:dyDescent="0.35">
      <c r="A1353" s="70">
        <v>44067</v>
      </c>
      <c r="B1353" s="55">
        <v>0.38868055555555553</v>
      </c>
      <c r="C1353" s="29">
        <v>561</v>
      </c>
      <c r="D1353" s="29">
        <v>0.36399999999999999</v>
      </c>
      <c r="E1353" s="29">
        <v>6.42</v>
      </c>
      <c r="F1353" s="29">
        <v>7.76</v>
      </c>
      <c r="G1353" s="29">
        <v>23.8</v>
      </c>
      <c r="K1353" s="257">
        <v>187</v>
      </c>
    </row>
    <row r="1354" spans="1:37" x14ac:dyDescent="0.35">
      <c r="A1354" s="70">
        <v>44070</v>
      </c>
      <c r="B1354" s="55">
        <v>0.41043981481481479</v>
      </c>
      <c r="C1354" s="29">
        <v>547</v>
      </c>
      <c r="D1354" s="29">
        <v>0.35749999999999998</v>
      </c>
      <c r="E1354" s="29">
        <v>6.22</v>
      </c>
      <c r="F1354" s="29">
        <v>7.68</v>
      </c>
      <c r="G1354" s="29">
        <v>24.6</v>
      </c>
      <c r="K1354" s="257">
        <v>158</v>
      </c>
      <c r="L1354" s="45">
        <f>AVERAGE(K1350:K1354)</f>
        <v>6756</v>
      </c>
      <c r="M1354" s="46">
        <f>GEOMEAN(K1350:K1354)</f>
        <v>1664.4876698183898</v>
      </c>
      <c r="N1354" s="47" t="s">
        <v>248</v>
      </c>
    </row>
    <row r="1355" spans="1:37" x14ac:dyDescent="0.35">
      <c r="A1355" s="70">
        <v>44077</v>
      </c>
      <c r="B1355" s="55">
        <v>0.40069444444444446</v>
      </c>
      <c r="C1355" s="29">
        <v>594</v>
      </c>
      <c r="D1355" s="29">
        <v>0.38350000000000001</v>
      </c>
      <c r="E1355" s="29">
        <v>6.34</v>
      </c>
      <c r="F1355" s="29">
        <v>7.73</v>
      </c>
      <c r="G1355" s="29">
        <v>22.2</v>
      </c>
      <c r="K1355" s="257">
        <v>285</v>
      </c>
    </row>
    <row r="1356" spans="1:37" x14ac:dyDescent="0.35">
      <c r="A1356" s="70">
        <v>44083</v>
      </c>
      <c r="B1356" s="55">
        <v>0.41299768518518515</v>
      </c>
      <c r="C1356" s="29">
        <v>587</v>
      </c>
      <c r="D1356" s="29">
        <v>0.38350000000000001</v>
      </c>
      <c r="E1356" s="29">
        <v>6.46</v>
      </c>
      <c r="F1356" s="29">
        <v>7.87</v>
      </c>
      <c r="G1356" s="29">
        <v>22.3</v>
      </c>
      <c r="K1356" s="257">
        <v>86</v>
      </c>
    </row>
    <row r="1357" spans="1:37" x14ac:dyDescent="0.35">
      <c r="A1357" s="70">
        <v>44088</v>
      </c>
      <c r="B1357" s="55">
        <v>0.41813657407407406</v>
      </c>
      <c r="C1357" s="29">
        <v>572</v>
      </c>
      <c r="D1357" s="29">
        <v>0.3705</v>
      </c>
      <c r="E1357" s="29">
        <v>8.4700000000000006</v>
      </c>
      <c r="F1357" s="29">
        <v>7.84</v>
      </c>
      <c r="G1357" s="29">
        <v>20.2</v>
      </c>
      <c r="K1357" s="257">
        <v>97</v>
      </c>
    </row>
    <row r="1358" spans="1:37" x14ac:dyDescent="0.35">
      <c r="A1358" s="70">
        <v>44097</v>
      </c>
      <c r="B1358" s="55">
        <v>0.4027662037037037</v>
      </c>
      <c r="C1358" s="29">
        <v>588</v>
      </c>
      <c r="D1358" s="29">
        <v>0.38219999999999998</v>
      </c>
      <c r="E1358" s="29">
        <v>7.14</v>
      </c>
      <c r="F1358" s="29">
        <v>7.36</v>
      </c>
      <c r="G1358" s="29">
        <v>16.8</v>
      </c>
      <c r="K1358" s="257">
        <v>31</v>
      </c>
    </row>
    <row r="1359" spans="1:37" x14ac:dyDescent="0.35">
      <c r="A1359" s="70">
        <v>44102</v>
      </c>
      <c r="B1359" s="55">
        <v>0.42810185185185184</v>
      </c>
      <c r="C1359" s="29">
        <v>587</v>
      </c>
      <c r="D1359" s="29">
        <v>0.38350000000000001</v>
      </c>
      <c r="E1359" s="29">
        <v>6.13</v>
      </c>
      <c r="F1359" s="29">
        <v>7.75</v>
      </c>
      <c r="G1359" s="29">
        <v>18.7</v>
      </c>
      <c r="K1359" s="257">
        <v>74</v>
      </c>
      <c r="L1359" s="45">
        <f>AVERAGE(K1355:K1359)</f>
        <v>114.6</v>
      </c>
      <c r="M1359" s="46">
        <f>GEOMEAN(K1355:K1359)</f>
        <v>88.581227022903064</v>
      </c>
      <c r="N1359" s="47" t="s">
        <v>249</v>
      </c>
    </row>
    <row r="1360" spans="1:37" x14ac:dyDescent="0.35">
      <c r="A1360" s="70">
        <v>44110</v>
      </c>
      <c r="B1360" s="55">
        <v>0.4387152777777778</v>
      </c>
      <c r="C1360" s="29">
        <v>657</v>
      </c>
      <c r="D1360" s="29">
        <v>0.42899999999999999</v>
      </c>
      <c r="E1360" s="29">
        <v>9.39</v>
      </c>
      <c r="F1360" s="29">
        <v>7.75</v>
      </c>
      <c r="G1360" s="29">
        <v>12.799999999999999</v>
      </c>
      <c r="K1360" s="257">
        <v>31</v>
      </c>
      <c r="O1360" s="39" t="s">
        <v>115</v>
      </c>
      <c r="P1360" s="264">
        <v>68.400000000000006</v>
      </c>
      <c r="Q1360" s="39" t="s">
        <v>115</v>
      </c>
      <c r="R1360" s="39" t="s">
        <v>115</v>
      </c>
      <c r="S1360" s="39" t="s">
        <v>115</v>
      </c>
      <c r="T1360" s="39" t="s">
        <v>115</v>
      </c>
      <c r="U1360" s="39" t="s">
        <v>115</v>
      </c>
      <c r="V1360" s="39" t="s">
        <v>112</v>
      </c>
      <c r="W1360" s="39" t="s">
        <v>115</v>
      </c>
      <c r="X1360" s="264">
        <v>53.2</v>
      </c>
      <c r="Y1360" s="39" t="s">
        <v>115</v>
      </c>
      <c r="Z1360" s="39" t="s">
        <v>115</v>
      </c>
      <c r="AA1360" s="39" t="s">
        <v>115</v>
      </c>
      <c r="AB1360" s="264">
        <v>36.799999999999997</v>
      </c>
      <c r="AC1360" s="39" t="s">
        <v>115</v>
      </c>
      <c r="AD1360" s="264">
        <v>261</v>
      </c>
      <c r="AE1360" s="39" t="s">
        <v>115</v>
      </c>
      <c r="AF1360" s="39" t="s">
        <v>115</v>
      </c>
      <c r="AG1360" s="264">
        <v>23.9</v>
      </c>
      <c r="AH1360" s="264">
        <v>23500</v>
      </c>
      <c r="AI1360" s="264">
        <v>3.3</v>
      </c>
      <c r="AJ1360" s="39" t="s">
        <v>115</v>
      </c>
      <c r="AK1360" s="39" t="s">
        <v>115</v>
      </c>
    </row>
    <row r="1361" spans="1:14" x14ac:dyDescent="0.35">
      <c r="A1361" s="70">
        <v>44116</v>
      </c>
      <c r="B1361" s="55">
        <v>0.40707175925925926</v>
      </c>
      <c r="C1361" s="29">
        <v>638</v>
      </c>
      <c r="D1361" s="29">
        <v>0.41599999999999998</v>
      </c>
      <c r="E1361" s="29">
        <v>7.43</v>
      </c>
      <c r="F1361" s="29">
        <v>7.73</v>
      </c>
      <c r="G1361" s="29">
        <v>17.800000000000004</v>
      </c>
      <c r="K1361" s="257">
        <v>74</v>
      </c>
    </row>
    <row r="1362" spans="1:14" x14ac:dyDescent="0.35">
      <c r="A1362" s="70">
        <v>44119</v>
      </c>
      <c r="B1362" s="55">
        <v>0.40291666666666665</v>
      </c>
      <c r="C1362" s="29">
        <v>641</v>
      </c>
      <c r="D1362" s="29">
        <v>0.41599999999999998</v>
      </c>
      <c r="E1362" s="29">
        <v>10</v>
      </c>
      <c r="F1362" s="29">
        <v>7.79</v>
      </c>
      <c r="G1362" s="29">
        <v>15</v>
      </c>
      <c r="K1362" s="257">
        <v>31</v>
      </c>
    </row>
    <row r="1363" spans="1:14" x14ac:dyDescent="0.35">
      <c r="A1363" s="70">
        <v>44125</v>
      </c>
      <c r="B1363" s="55">
        <v>0.38658564814814816</v>
      </c>
      <c r="C1363" s="29">
        <v>386.2</v>
      </c>
      <c r="D1363" s="29">
        <v>0.25090000000000001</v>
      </c>
      <c r="E1363" s="29">
        <v>9.09</v>
      </c>
      <c r="F1363" s="29">
        <v>7.82</v>
      </c>
      <c r="G1363" s="29">
        <v>13.499999999999998</v>
      </c>
      <c r="K1363" s="257">
        <v>24192</v>
      </c>
    </row>
    <row r="1364" spans="1:14" x14ac:dyDescent="0.35">
      <c r="A1364" s="70">
        <v>44132</v>
      </c>
      <c r="B1364" s="55">
        <v>0.37938657407407406</v>
      </c>
      <c r="C1364" s="29">
        <v>318.89999999999998</v>
      </c>
      <c r="D1364" s="29">
        <v>0.2074</v>
      </c>
      <c r="E1364" s="29">
        <v>9.58</v>
      </c>
      <c r="F1364" s="29">
        <v>7.84</v>
      </c>
      <c r="G1364" s="29">
        <v>11.099999999999998</v>
      </c>
      <c r="K1364" s="257">
        <v>209</v>
      </c>
      <c r="L1364" s="45">
        <f>AVERAGE(K1360:K1364)</f>
        <v>4907.3999999999996</v>
      </c>
      <c r="M1364" s="46">
        <f>GEOMEAN(K1359:K1363)</f>
        <v>166.33043380070487</v>
      </c>
      <c r="N1364" s="47" t="s">
        <v>250</v>
      </c>
    </row>
    <row r="1365" spans="1:14" x14ac:dyDescent="0.35">
      <c r="A1365" s="70">
        <v>44139</v>
      </c>
      <c r="B1365" s="55">
        <v>0.42947916666666663</v>
      </c>
      <c r="C1365" s="29">
        <v>524</v>
      </c>
      <c r="D1365" s="29">
        <v>0.34</v>
      </c>
      <c r="E1365" s="29">
        <v>10.48</v>
      </c>
      <c r="F1365" s="29">
        <v>7.83</v>
      </c>
      <c r="G1365" s="29">
        <v>9.2000000000000011</v>
      </c>
      <c r="K1365" s="257">
        <v>134</v>
      </c>
    </row>
    <row r="1366" spans="1:14" x14ac:dyDescent="0.35">
      <c r="A1366" s="70">
        <v>44144</v>
      </c>
      <c r="B1366" s="55">
        <v>0.38128472222222221</v>
      </c>
      <c r="C1366" s="29">
        <v>581</v>
      </c>
      <c r="D1366" s="29">
        <v>0.37759999999999999</v>
      </c>
      <c r="E1366" s="29">
        <v>11.27</v>
      </c>
      <c r="F1366" s="29">
        <v>7.68</v>
      </c>
      <c r="G1366" s="29">
        <v>12.4</v>
      </c>
      <c r="K1366" s="257">
        <v>226</v>
      </c>
    </row>
    <row r="1367" spans="1:14" x14ac:dyDescent="0.35">
      <c r="A1367" s="70">
        <v>44146</v>
      </c>
      <c r="B1367" s="55">
        <v>0.40114583333333331</v>
      </c>
      <c r="C1367" s="29">
        <v>558</v>
      </c>
      <c r="D1367" s="29">
        <v>0.36270000000000002</v>
      </c>
      <c r="E1367" s="29">
        <v>8.42</v>
      </c>
      <c r="F1367" s="29">
        <v>7.9</v>
      </c>
      <c r="G1367" s="29">
        <v>13.699999999999998</v>
      </c>
      <c r="K1367" s="257">
        <v>1723</v>
      </c>
    </row>
    <row r="1368" spans="1:14" x14ac:dyDescent="0.35">
      <c r="A1368" s="70">
        <v>44153</v>
      </c>
      <c r="B1368" s="55">
        <v>0.42390046296296297</v>
      </c>
      <c r="C1368" s="29">
        <v>535</v>
      </c>
      <c r="D1368" s="29">
        <v>0.3478</v>
      </c>
      <c r="E1368" s="29">
        <v>11.6</v>
      </c>
      <c r="F1368" s="29">
        <v>7.89</v>
      </c>
      <c r="G1368" s="29">
        <v>6.9</v>
      </c>
      <c r="K1368" s="257">
        <v>52</v>
      </c>
    </row>
    <row r="1369" spans="1:14" x14ac:dyDescent="0.35">
      <c r="A1369" s="70">
        <v>44158</v>
      </c>
      <c r="B1369" s="55">
        <v>0.41648148148148145</v>
      </c>
      <c r="C1369" s="29">
        <v>449.2</v>
      </c>
      <c r="D1369" s="29">
        <v>0.29189999999999999</v>
      </c>
      <c r="E1369" s="29">
        <v>11.68</v>
      </c>
      <c r="F1369" s="29">
        <v>7.92</v>
      </c>
      <c r="G1369" s="29">
        <v>7.5</v>
      </c>
      <c r="K1369" s="257">
        <v>813</v>
      </c>
      <c r="L1369" s="45">
        <f>AVERAGE(K1365:K1369)</f>
        <v>589.6</v>
      </c>
      <c r="M1369" s="46">
        <f>GEOMEAN(K1364:K1368)</f>
        <v>224.24854245162408</v>
      </c>
      <c r="N1369" s="47" t="s">
        <v>251</v>
      </c>
    </row>
    <row r="1370" spans="1:14" x14ac:dyDescent="0.35">
      <c r="A1370" s="70">
        <v>44166</v>
      </c>
      <c r="B1370" s="55">
        <v>0.42868055555555556</v>
      </c>
      <c r="C1370" s="29">
        <v>545</v>
      </c>
      <c r="D1370" s="29">
        <v>0.35420000000000001</v>
      </c>
      <c r="E1370" s="29">
        <v>12.32</v>
      </c>
      <c r="F1370" s="29">
        <v>8.18</v>
      </c>
      <c r="G1370" s="29">
        <v>5.0999999999999996</v>
      </c>
      <c r="K1370" s="257">
        <v>41</v>
      </c>
    </row>
    <row r="1371" spans="1:14" x14ac:dyDescent="0.35">
      <c r="A1371" s="70">
        <v>44168</v>
      </c>
      <c r="B1371" s="55">
        <v>0.4017013888888889</v>
      </c>
      <c r="C1371" s="29">
        <v>556</v>
      </c>
      <c r="D1371" s="29">
        <v>0.3614</v>
      </c>
      <c r="E1371" s="29">
        <v>12.64</v>
      </c>
      <c r="F1371" s="29">
        <v>7.85</v>
      </c>
      <c r="G1371" s="29">
        <v>4.7</v>
      </c>
      <c r="K1371" s="257">
        <v>121</v>
      </c>
    </row>
    <row r="1372" spans="1:14" x14ac:dyDescent="0.35">
      <c r="A1372" s="70">
        <v>44174</v>
      </c>
      <c r="B1372" s="55">
        <v>0.41002314814814816</v>
      </c>
      <c r="C1372" s="29">
        <v>619</v>
      </c>
      <c r="D1372" s="29">
        <v>0.40239999999999998</v>
      </c>
      <c r="E1372" s="29">
        <v>12.07</v>
      </c>
      <c r="F1372" s="29">
        <v>7.96</v>
      </c>
      <c r="G1372" s="29">
        <v>4.2000000000000011</v>
      </c>
      <c r="K1372" s="257">
        <v>10</v>
      </c>
    </row>
    <row r="1373" spans="1:14" x14ac:dyDescent="0.35">
      <c r="A1373" s="70">
        <v>44180</v>
      </c>
      <c r="B1373" s="55">
        <v>0.42564814814814816</v>
      </c>
      <c r="C1373" s="29">
        <v>580</v>
      </c>
      <c r="D1373" s="29">
        <v>0.377</v>
      </c>
      <c r="E1373" s="29">
        <v>12.71</v>
      </c>
      <c r="F1373" s="29">
        <v>7.76</v>
      </c>
      <c r="G1373" s="29">
        <v>4.0000000000000018</v>
      </c>
      <c r="K1373" s="257">
        <v>41</v>
      </c>
    </row>
    <row r="1374" spans="1:14" x14ac:dyDescent="0.35">
      <c r="A1374" s="70">
        <v>44195</v>
      </c>
      <c r="B1374" s="55">
        <v>0.43969907407407405</v>
      </c>
      <c r="C1374" s="29">
        <v>636</v>
      </c>
      <c r="D1374" s="29">
        <v>0.41339999999999999</v>
      </c>
      <c r="E1374" s="29">
        <v>13.88</v>
      </c>
      <c r="F1374" s="29">
        <v>7.97</v>
      </c>
      <c r="G1374" s="29">
        <v>2.9999999999999991</v>
      </c>
      <c r="K1374" s="257">
        <v>10</v>
      </c>
      <c r="L1374" s="45">
        <f>AVERAGE(K1370:K1374)</f>
        <v>44.6</v>
      </c>
      <c r="M1374" s="46">
        <f>GEOMEAN(K1370:K1374)</f>
        <v>28.951469799271681</v>
      </c>
      <c r="N1374" s="47" t="s">
        <v>252</v>
      </c>
    </row>
    <row r="1375" spans="1:14" x14ac:dyDescent="0.35">
      <c r="A1375" s="70">
        <v>44201</v>
      </c>
      <c r="B1375" s="55">
        <v>0.43670138888888888</v>
      </c>
      <c r="C1375" s="29">
        <v>592</v>
      </c>
      <c r="D1375" s="29">
        <v>0.38479999999999998</v>
      </c>
      <c r="E1375" s="29">
        <v>14.3</v>
      </c>
      <c r="F1375" s="29">
        <v>8.0399999999999991</v>
      </c>
      <c r="G1375" s="29">
        <v>2.3000000000000003</v>
      </c>
      <c r="K1375" s="257">
        <v>161</v>
      </c>
    </row>
    <row r="1376" spans="1:14" x14ac:dyDescent="0.35">
      <c r="A1376" s="248">
        <v>44209</v>
      </c>
      <c r="B1376" s="55">
        <v>0.43333333333333335</v>
      </c>
      <c r="C1376" s="48">
        <v>641</v>
      </c>
      <c r="D1376" s="48">
        <v>0.41599999999999998</v>
      </c>
      <c r="E1376" s="48">
        <v>13.54</v>
      </c>
      <c r="F1376" s="48">
        <v>7.9</v>
      </c>
      <c r="G1376" s="48">
        <v>1.9000000000000008</v>
      </c>
      <c r="K1376" s="257">
        <v>134</v>
      </c>
    </row>
    <row r="1377" spans="1:37" x14ac:dyDescent="0.35">
      <c r="A1377" s="249">
        <v>44216</v>
      </c>
      <c r="B1377" s="250">
        <v>0.40641203703703704</v>
      </c>
      <c r="C1377" s="251">
        <v>687</v>
      </c>
      <c r="D1377" s="251">
        <v>0.4466</v>
      </c>
      <c r="E1377" s="251">
        <v>15.84</v>
      </c>
      <c r="F1377" s="251">
        <v>8.09</v>
      </c>
      <c r="G1377" s="251">
        <v>1.8000000000000012</v>
      </c>
      <c r="K1377" s="257">
        <v>20</v>
      </c>
    </row>
    <row r="1378" spans="1:37" x14ac:dyDescent="0.35">
      <c r="A1378" s="70">
        <v>44221</v>
      </c>
      <c r="B1378" s="55">
        <v>0.4216435185185185</v>
      </c>
      <c r="C1378" s="29">
        <v>736</v>
      </c>
      <c r="D1378" s="29">
        <v>0.47839999999999999</v>
      </c>
      <c r="E1378" s="29">
        <v>13.41</v>
      </c>
      <c r="F1378" s="29">
        <v>7.95</v>
      </c>
      <c r="G1378" s="29">
        <v>1.7000000000000013</v>
      </c>
      <c r="K1378" s="257">
        <v>20</v>
      </c>
    </row>
    <row r="1379" spans="1:37" x14ac:dyDescent="0.35">
      <c r="A1379" s="70">
        <v>44224</v>
      </c>
      <c r="B1379" s="55">
        <v>0.44070601851851854</v>
      </c>
      <c r="C1379" s="29">
        <v>750</v>
      </c>
      <c r="D1379" s="29">
        <v>0.48749999999999999</v>
      </c>
      <c r="E1379" s="29">
        <v>13.93</v>
      </c>
      <c r="F1379" s="29">
        <v>8.1999999999999993</v>
      </c>
      <c r="G1379" s="29">
        <v>1.8000000000000012</v>
      </c>
      <c r="K1379" s="257">
        <v>105</v>
      </c>
      <c r="L1379" s="45">
        <f>AVERAGE(K1375:K1379)</f>
        <v>88</v>
      </c>
      <c r="M1379" s="46">
        <f>GEOMEAN(K1375:K1379)</f>
        <v>61.86371450655399</v>
      </c>
      <c r="N1379" s="47" t="s">
        <v>257</v>
      </c>
    </row>
    <row r="1380" spans="1:37" x14ac:dyDescent="0.35">
      <c r="A1380" s="70">
        <v>44230</v>
      </c>
      <c r="B1380" s="55">
        <v>0.42490740740740746</v>
      </c>
      <c r="C1380" s="29">
        <v>812</v>
      </c>
      <c r="D1380" s="29">
        <v>0.52710000000000001</v>
      </c>
      <c r="E1380" s="29">
        <v>13.79</v>
      </c>
      <c r="F1380" s="29">
        <v>8.32</v>
      </c>
      <c r="G1380" s="29">
        <v>1.5000000000000016</v>
      </c>
      <c r="K1380" s="257">
        <v>74</v>
      </c>
    </row>
    <row r="1381" spans="1:37" x14ac:dyDescent="0.35">
      <c r="A1381" s="70">
        <v>44238</v>
      </c>
      <c r="B1381" s="55">
        <v>0.41498842592592594</v>
      </c>
      <c r="C1381" s="29">
        <v>770</v>
      </c>
      <c r="D1381" s="29">
        <v>0.50049999999999994</v>
      </c>
      <c r="E1381" s="29">
        <v>14.22</v>
      </c>
      <c r="F1381" s="29">
        <v>8.5500000000000007</v>
      </c>
      <c r="G1381" s="29">
        <v>-9.9999999999999839E-2</v>
      </c>
      <c r="K1381" s="257">
        <v>10</v>
      </c>
    </row>
    <row r="1382" spans="1:37" x14ac:dyDescent="0.35">
      <c r="A1382" s="70">
        <v>44242</v>
      </c>
      <c r="B1382" s="58">
        <v>0.40125000000000005</v>
      </c>
      <c r="C1382" s="29">
        <v>786</v>
      </c>
      <c r="D1382" s="29">
        <v>0.51090000000000002</v>
      </c>
      <c r="E1382" s="29">
        <v>14.62</v>
      </c>
      <c r="F1382" s="29">
        <v>7.91</v>
      </c>
      <c r="G1382" s="29">
        <v>9.9999999999999839E-2</v>
      </c>
      <c r="K1382" s="257">
        <v>10</v>
      </c>
    </row>
    <row r="1383" spans="1:37" x14ac:dyDescent="0.35">
      <c r="A1383" s="70">
        <v>44250</v>
      </c>
      <c r="B1383" s="55">
        <v>0.41641203703703705</v>
      </c>
      <c r="C1383" s="29">
        <v>895</v>
      </c>
      <c r="D1383" s="29">
        <v>0.57850000000000001</v>
      </c>
      <c r="E1383" s="29">
        <v>15.2</v>
      </c>
      <c r="F1383" s="29">
        <v>8.32</v>
      </c>
      <c r="G1383" s="29">
        <v>2.4</v>
      </c>
      <c r="K1383" s="257">
        <v>62</v>
      </c>
    </row>
    <row r="1384" spans="1:37" x14ac:dyDescent="0.35">
      <c r="A1384" s="70">
        <v>44252</v>
      </c>
      <c r="B1384" s="55">
        <v>0.38148148148148148</v>
      </c>
      <c r="C1384" s="29">
        <v>797</v>
      </c>
      <c r="D1384" s="29">
        <v>0.51800000000000002</v>
      </c>
      <c r="E1384" s="29">
        <v>14.6</v>
      </c>
      <c r="F1384" s="29">
        <v>8.16</v>
      </c>
      <c r="G1384" s="29">
        <v>1.5000000000000016</v>
      </c>
      <c r="K1384" s="257">
        <v>265</v>
      </c>
      <c r="L1384" s="45">
        <f>AVERAGE(K1380:K1384)</f>
        <v>84.2</v>
      </c>
      <c r="M1384" s="46">
        <f>GEOMEAN(K1380:K1384)</f>
        <v>41.397475389616346</v>
      </c>
      <c r="N1384" s="47" t="s">
        <v>261</v>
      </c>
    </row>
    <row r="1385" spans="1:37" x14ac:dyDescent="0.35">
      <c r="A1385" s="70">
        <v>44257</v>
      </c>
      <c r="B1385" s="55">
        <v>0.44287037037037041</v>
      </c>
      <c r="C1385" s="29">
        <v>676</v>
      </c>
      <c r="D1385" s="29">
        <v>0.43940000000000001</v>
      </c>
      <c r="E1385" s="29">
        <v>13.78</v>
      </c>
      <c r="F1385" s="29">
        <v>7.95</v>
      </c>
      <c r="G1385" s="29">
        <v>3.0999999999999988</v>
      </c>
      <c r="K1385" s="257">
        <v>86</v>
      </c>
      <c r="M1385" s="257"/>
      <c r="N1385" s="257"/>
      <c r="O1385" s="39" t="s">
        <v>115</v>
      </c>
      <c r="P1385" s="264">
        <v>54.4</v>
      </c>
      <c r="Q1385" s="39" t="s">
        <v>115</v>
      </c>
      <c r="R1385" s="39" t="s">
        <v>115</v>
      </c>
      <c r="S1385" s="39" t="s">
        <v>115</v>
      </c>
      <c r="T1385" s="39" t="s">
        <v>115</v>
      </c>
      <c r="U1385" s="39" t="s">
        <v>115</v>
      </c>
      <c r="V1385" s="39" t="s">
        <v>112</v>
      </c>
      <c r="W1385" s="39" t="s">
        <v>115</v>
      </c>
      <c r="X1385" s="34" t="s">
        <v>137</v>
      </c>
      <c r="Y1385" s="34" t="s">
        <v>137</v>
      </c>
      <c r="Z1385" s="34" t="s">
        <v>137</v>
      </c>
      <c r="AA1385" s="34" t="s">
        <v>137</v>
      </c>
      <c r="AB1385" s="34" t="s">
        <v>137</v>
      </c>
      <c r="AC1385" s="39" t="s">
        <v>115</v>
      </c>
      <c r="AD1385" s="264">
        <v>218</v>
      </c>
      <c r="AE1385" s="34" t="s">
        <v>137</v>
      </c>
      <c r="AF1385" s="39" t="s">
        <v>115</v>
      </c>
      <c r="AG1385" s="264">
        <v>15.5</v>
      </c>
      <c r="AH1385" s="264">
        <v>19400</v>
      </c>
      <c r="AI1385" s="39" t="s">
        <v>115</v>
      </c>
      <c r="AJ1385" s="39" t="s">
        <v>115</v>
      </c>
      <c r="AK1385" s="39" t="s">
        <v>115</v>
      </c>
    </row>
    <row r="1386" spans="1:37" x14ac:dyDescent="0.35">
      <c r="A1386" s="70">
        <v>44263</v>
      </c>
      <c r="B1386" s="55">
        <v>0.41774305555555552</v>
      </c>
      <c r="C1386" s="29">
        <v>691</v>
      </c>
      <c r="D1386" s="29">
        <v>0.4491</v>
      </c>
      <c r="E1386" s="29">
        <v>12.45</v>
      </c>
      <c r="F1386" s="29">
        <v>7.73</v>
      </c>
      <c r="G1386" s="29">
        <v>5.7999999999999989</v>
      </c>
      <c r="K1386" s="257">
        <v>10</v>
      </c>
    </row>
    <row r="1387" spans="1:37" x14ac:dyDescent="0.35">
      <c r="A1387" s="252">
        <v>44270</v>
      </c>
      <c r="B1387" s="58">
        <v>0.38590277777777776</v>
      </c>
      <c r="C1387" s="29">
        <v>479.8</v>
      </c>
      <c r="D1387" s="29">
        <v>0.312</v>
      </c>
      <c r="E1387" s="29">
        <v>10.89</v>
      </c>
      <c r="F1387" s="29">
        <v>7.88</v>
      </c>
      <c r="G1387" s="29">
        <v>7.4</v>
      </c>
      <c r="K1387" s="257">
        <v>145</v>
      </c>
    </row>
    <row r="1388" spans="1:37" x14ac:dyDescent="0.35">
      <c r="A1388" s="252">
        <v>44272</v>
      </c>
      <c r="B1388" s="55">
        <v>0.42729166666666668</v>
      </c>
      <c r="C1388" s="29">
        <v>722</v>
      </c>
      <c r="D1388" s="29">
        <v>0.46929999999999999</v>
      </c>
      <c r="E1388" s="29">
        <v>10.26</v>
      </c>
      <c r="F1388" s="29">
        <v>7.81</v>
      </c>
      <c r="G1388" s="29">
        <v>7.9999999999999991</v>
      </c>
      <c r="K1388" s="257">
        <v>504</v>
      </c>
    </row>
    <row r="1389" spans="1:37" x14ac:dyDescent="0.35">
      <c r="A1389" s="252">
        <v>44280</v>
      </c>
      <c r="B1389" s="55">
        <v>0.42064814814814816</v>
      </c>
      <c r="C1389" s="29">
        <v>604</v>
      </c>
      <c r="D1389" s="29">
        <v>0.3926</v>
      </c>
      <c r="E1389" s="29">
        <v>11.12</v>
      </c>
      <c r="F1389" s="29">
        <v>7.65</v>
      </c>
      <c r="G1389" s="29">
        <v>9.6</v>
      </c>
      <c r="K1389" s="257">
        <v>120</v>
      </c>
      <c r="L1389" s="45">
        <f>AVERAGE(K1385:K1389)</f>
        <v>173</v>
      </c>
      <c r="M1389" s="46">
        <f>GEOMEAN(K1385:K1389)</f>
        <v>94.513891954427777</v>
      </c>
      <c r="N1389" s="47" t="s">
        <v>262</v>
      </c>
    </row>
    <row r="1390" spans="1:37" x14ac:dyDescent="0.35">
      <c r="A1390" s="252">
        <v>44291</v>
      </c>
      <c r="B1390" s="55">
        <v>0.40204861111111106</v>
      </c>
      <c r="C1390" s="29">
        <v>574</v>
      </c>
      <c r="D1390" s="29">
        <v>0.37309999999999999</v>
      </c>
      <c r="E1390" s="29">
        <v>9.66</v>
      </c>
      <c r="F1390" s="29">
        <v>8.18</v>
      </c>
      <c r="G1390" s="29">
        <v>12.4</v>
      </c>
      <c r="K1390" s="257">
        <v>63</v>
      </c>
    </row>
    <row r="1391" spans="1:37" x14ac:dyDescent="0.35">
      <c r="A1391" s="252">
        <v>44300</v>
      </c>
      <c r="B1391" s="55">
        <v>0.4220949074074074</v>
      </c>
      <c r="C1391" s="29">
        <v>592</v>
      </c>
      <c r="D1391" s="29">
        <v>0.38479999999999998</v>
      </c>
      <c r="E1391" s="29">
        <v>9.26</v>
      </c>
      <c r="F1391" s="29">
        <v>8.1</v>
      </c>
      <c r="G1391" s="29">
        <v>14.000000000000002</v>
      </c>
      <c r="K1391" s="257">
        <v>256</v>
      </c>
    </row>
    <row r="1392" spans="1:37" x14ac:dyDescent="0.35">
      <c r="A1392" s="252">
        <v>44301</v>
      </c>
      <c r="B1392" s="55">
        <v>0.40548611111111116</v>
      </c>
      <c r="C1392" s="29">
        <v>573</v>
      </c>
      <c r="D1392" s="29">
        <v>0.3725</v>
      </c>
      <c r="E1392" s="29">
        <v>8.9</v>
      </c>
      <c r="F1392" s="29">
        <v>7.65</v>
      </c>
      <c r="G1392" s="29">
        <v>13.2</v>
      </c>
      <c r="K1392" s="257">
        <v>959</v>
      </c>
    </row>
    <row r="1393" spans="1:37" x14ac:dyDescent="0.35">
      <c r="A1393" s="252">
        <v>44305</v>
      </c>
      <c r="B1393" s="55">
        <v>0.41055555555555556</v>
      </c>
      <c r="C1393" s="29">
        <v>610</v>
      </c>
      <c r="D1393" s="29">
        <v>0.39650000000000002</v>
      </c>
      <c r="E1393" s="29">
        <v>9.14</v>
      </c>
      <c r="F1393" s="29">
        <v>7.49</v>
      </c>
      <c r="G1393" s="29">
        <v>13.8</v>
      </c>
      <c r="K1393" s="257">
        <v>85</v>
      </c>
    </row>
    <row r="1394" spans="1:37" x14ac:dyDescent="0.35">
      <c r="A1394" s="252">
        <v>44314</v>
      </c>
      <c r="B1394" s="55">
        <v>0.41304398148148147</v>
      </c>
      <c r="C1394" s="29">
        <v>603</v>
      </c>
      <c r="D1394" s="29">
        <v>0.39</v>
      </c>
      <c r="E1394" s="29">
        <v>9.15</v>
      </c>
      <c r="F1394" s="29">
        <v>7.92</v>
      </c>
      <c r="G1394" s="29">
        <v>17.5</v>
      </c>
      <c r="K1394" s="257">
        <v>238</v>
      </c>
      <c r="L1394" s="45">
        <f>AVERAGE(K1390:K1394)</f>
        <v>320.2</v>
      </c>
      <c r="M1394" s="46">
        <f>GEOMEAN(K1390:K1394)</f>
        <v>199.10354881254818</v>
      </c>
      <c r="N1394" s="47" t="s">
        <v>263</v>
      </c>
    </row>
    <row r="1395" spans="1:37" x14ac:dyDescent="0.35">
      <c r="A1395" s="252">
        <v>44319</v>
      </c>
      <c r="B1395" s="55">
        <v>0.41827546296296297</v>
      </c>
      <c r="C1395" s="29">
        <v>554</v>
      </c>
      <c r="D1395" s="29">
        <v>0.36009999999999998</v>
      </c>
      <c r="E1395" s="29">
        <v>8.07</v>
      </c>
      <c r="F1395" s="29">
        <v>7.66</v>
      </c>
      <c r="G1395" s="29">
        <v>16.600000000000001</v>
      </c>
      <c r="K1395" s="257">
        <v>12997</v>
      </c>
    </row>
    <row r="1396" spans="1:37" x14ac:dyDescent="0.35">
      <c r="A1396" s="252">
        <v>44322</v>
      </c>
      <c r="B1396" s="55">
        <v>0.42614583333333328</v>
      </c>
      <c r="C1396" s="29">
        <v>588</v>
      </c>
      <c r="D1396" s="29">
        <v>0.38219999999999998</v>
      </c>
      <c r="E1396" s="29">
        <v>8.92</v>
      </c>
      <c r="F1396" s="29">
        <v>8.0500000000000007</v>
      </c>
      <c r="G1396" s="29">
        <v>15.599999999999998</v>
      </c>
      <c r="K1396" s="257">
        <v>195</v>
      </c>
    </row>
    <row r="1397" spans="1:37" x14ac:dyDescent="0.35">
      <c r="A1397" s="252">
        <v>44329</v>
      </c>
      <c r="B1397" s="55">
        <v>0.31980324074074074</v>
      </c>
      <c r="C1397" s="29">
        <v>578</v>
      </c>
      <c r="D1397" s="29">
        <v>0.37569999999999998</v>
      </c>
      <c r="E1397" s="29">
        <v>9.82</v>
      </c>
      <c r="F1397" s="29">
        <v>7.76</v>
      </c>
      <c r="G1397" s="29">
        <v>14.3</v>
      </c>
      <c r="K1397" s="257">
        <v>110</v>
      </c>
    </row>
    <row r="1398" spans="1:37" x14ac:dyDescent="0.35">
      <c r="A1398" s="252">
        <v>44335</v>
      </c>
      <c r="B1398" s="55">
        <v>0.41134259259259259</v>
      </c>
      <c r="C1398" s="29">
        <v>613</v>
      </c>
      <c r="D1398" s="29">
        <v>0.39650000000000002</v>
      </c>
      <c r="E1398" s="29">
        <v>8.5399999999999991</v>
      </c>
      <c r="F1398" s="29">
        <v>7.81</v>
      </c>
      <c r="G1398" s="29">
        <v>17.399999999999999</v>
      </c>
      <c r="K1398" s="257">
        <v>118</v>
      </c>
    </row>
    <row r="1399" spans="1:37" x14ac:dyDescent="0.35">
      <c r="A1399" s="253">
        <v>44340</v>
      </c>
      <c r="B1399" s="254">
        <v>0.42548611111111106</v>
      </c>
      <c r="C1399" s="255">
        <v>630</v>
      </c>
      <c r="D1399" s="255">
        <v>0.40949999999999998</v>
      </c>
      <c r="E1399" s="255">
        <v>7.08</v>
      </c>
      <c r="F1399" s="255">
        <v>7.99</v>
      </c>
      <c r="G1399" s="255">
        <v>21.1</v>
      </c>
      <c r="K1399" s="257">
        <v>86</v>
      </c>
      <c r="L1399" s="45">
        <f>AVERAGE(K1395:K1399)</f>
        <v>2701.2</v>
      </c>
      <c r="M1399" s="46">
        <f>GEOMEAN(K1395:K1399)</f>
        <v>309.26457401523385</v>
      </c>
      <c r="N1399" s="47" t="s">
        <v>264</v>
      </c>
    </row>
    <row r="1400" spans="1:37" x14ac:dyDescent="0.35">
      <c r="A1400" s="252">
        <v>44349</v>
      </c>
      <c r="B1400" s="55">
        <v>0.40184027777777781</v>
      </c>
      <c r="C1400" s="29">
        <v>608</v>
      </c>
      <c r="D1400" s="29">
        <v>0.39650000000000002</v>
      </c>
      <c r="E1400" s="29">
        <v>7.17</v>
      </c>
      <c r="F1400" s="29">
        <v>7.82</v>
      </c>
      <c r="G1400" s="29">
        <v>19.099999999999998</v>
      </c>
      <c r="K1400" s="257">
        <v>223</v>
      </c>
    </row>
    <row r="1401" spans="1:37" x14ac:dyDescent="0.35">
      <c r="A1401" s="70">
        <v>44357</v>
      </c>
      <c r="B1401" s="55">
        <v>0.40912037037037036</v>
      </c>
      <c r="C1401" s="29">
        <v>571</v>
      </c>
      <c r="D1401" s="29">
        <v>0.3705</v>
      </c>
      <c r="E1401" s="29">
        <v>7.02</v>
      </c>
      <c r="F1401" s="29">
        <v>8.09</v>
      </c>
      <c r="G1401" s="29">
        <v>23.6</v>
      </c>
      <c r="K1401" s="257">
        <v>1054</v>
      </c>
    </row>
    <row r="1402" spans="1:37" x14ac:dyDescent="0.35">
      <c r="A1402" s="252">
        <v>44361</v>
      </c>
      <c r="B1402" s="55">
        <v>0.42204861111111108</v>
      </c>
      <c r="C1402" s="29">
        <v>590</v>
      </c>
      <c r="D1402" s="29">
        <v>0.38350000000000001</v>
      </c>
      <c r="E1402" s="29">
        <v>5.67</v>
      </c>
      <c r="F1402" s="29">
        <v>7.96</v>
      </c>
      <c r="G1402" s="29">
        <v>24.299999999999997</v>
      </c>
      <c r="K1402" s="257">
        <v>1137</v>
      </c>
    </row>
    <row r="1403" spans="1:37" x14ac:dyDescent="0.35">
      <c r="A1403" s="252">
        <v>44369</v>
      </c>
      <c r="B1403" s="55">
        <v>0.40998842592592594</v>
      </c>
      <c r="C1403" s="29">
        <v>319.10000000000002</v>
      </c>
      <c r="D1403" s="29">
        <v>0.2074</v>
      </c>
      <c r="E1403" s="29">
        <v>7.41</v>
      </c>
      <c r="F1403" s="29">
        <v>7.8</v>
      </c>
      <c r="G1403" s="29">
        <v>21.4</v>
      </c>
      <c r="K1403" s="257">
        <v>583</v>
      </c>
    </row>
    <row r="1404" spans="1:37" x14ac:dyDescent="0.35">
      <c r="A1404" s="70">
        <v>44371</v>
      </c>
      <c r="B1404" s="55">
        <v>0.41988425925925926</v>
      </c>
      <c r="C1404" s="29">
        <v>569</v>
      </c>
      <c r="D1404" s="29">
        <v>0.3705</v>
      </c>
      <c r="E1404" s="29">
        <v>6.7</v>
      </c>
      <c r="F1404" s="29">
        <v>7.79</v>
      </c>
      <c r="G1404" s="29">
        <v>20.799999999999997</v>
      </c>
      <c r="K1404" s="257">
        <v>404</v>
      </c>
      <c r="L1404" s="45">
        <f>AVERAGE(K1400:K1404)</f>
        <v>680.2</v>
      </c>
      <c r="M1404" s="46">
        <f>GEOMEAN(K1400:K1404)</f>
        <v>575.16330646928543</v>
      </c>
      <c r="N1404" s="47" t="s">
        <v>265</v>
      </c>
    </row>
    <row r="1405" spans="1:37" x14ac:dyDescent="0.35">
      <c r="A1405" s="252">
        <v>44378</v>
      </c>
      <c r="B1405" s="55">
        <v>0.43309027777777781</v>
      </c>
      <c r="C1405" s="29">
        <v>418.4</v>
      </c>
      <c r="D1405" s="29">
        <v>0.2717</v>
      </c>
      <c r="E1405" s="29">
        <v>5.55</v>
      </c>
      <c r="F1405" s="29">
        <v>7.66</v>
      </c>
      <c r="G1405" s="29">
        <v>22.800000000000004</v>
      </c>
      <c r="K1405" s="257">
        <v>24192</v>
      </c>
    </row>
    <row r="1406" spans="1:37" x14ac:dyDescent="0.35">
      <c r="A1406" s="252">
        <v>44389</v>
      </c>
      <c r="B1406" s="55">
        <v>0.41626157407407405</v>
      </c>
      <c r="C1406" s="29">
        <v>379</v>
      </c>
      <c r="D1406" s="29">
        <v>0.24640000000000001</v>
      </c>
      <c r="E1406" s="29">
        <v>7.55</v>
      </c>
      <c r="F1406" s="29">
        <v>8.1300000000000008</v>
      </c>
      <c r="G1406" s="29">
        <v>23.7</v>
      </c>
      <c r="K1406" s="257">
        <v>959</v>
      </c>
    </row>
    <row r="1407" spans="1:37" x14ac:dyDescent="0.35">
      <c r="A1407" s="252">
        <v>44392</v>
      </c>
      <c r="B1407" s="55">
        <v>0.41829861111111111</v>
      </c>
      <c r="C1407" s="29">
        <v>512</v>
      </c>
      <c r="D1407" s="29">
        <v>0.33150000000000002</v>
      </c>
      <c r="E1407" s="29">
        <v>5.67</v>
      </c>
      <c r="F1407" s="29">
        <v>7.97</v>
      </c>
      <c r="G1407" s="29">
        <v>24.499999999999996</v>
      </c>
      <c r="K1407" s="257">
        <v>250</v>
      </c>
    </row>
    <row r="1408" spans="1:37" x14ac:dyDescent="0.35">
      <c r="A1408" s="70">
        <v>44399</v>
      </c>
      <c r="B1408" s="53">
        <v>0.4412962962962963</v>
      </c>
      <c r="C1408" s="29">
        <v>506</v>
      </c>
      <c r="D1408" s="29">
        <v>0.33150000000000002</v>
      </c>
      <c r="E1408" s="29">
        <v>6.13</v>
      </c>
      <c r="F1408" s="29">
        <v>7.92</v>
      </c>
      <c r="G1408" s="29">
        <v>25.2</v>
      </c>
      <c r="K1408" s="257">
        <v>110</v>
      </c>
      <c r="O1408" s="264">
        <v>2.2999999999999998</v>
      </c>
      <c r="P1408" s="264">
        <v>57.5</v>
      </c>
      <c r="Q1408" s="39" t="s">
        <v>115</v>
      </c>
      <c r="R1408" s="39" t="s">
        <v>115</v>
      </c>
      <c r="S1408" s="39" t="s">
        <v>115</v>
      </c>
      <c r="T1408" s="39" t="s">
        <v>115</v>
      </c>
      <c r="U1408" s="39" t="s">
        <v>115</v>
      </c>
      <c r="V1408" s="39" t="s">
        <v>112</v>
      </c>
      <c r="W1408" s="39" t="s">
        <v>115</v>
      </c>
      <c r="X1408" s="264">
        <v>41.9</v>
      </c>
      <c r="Y1408" s="264">
        <v>0.51</v>
      </c>
      <c r="Z1408" s="39" t="s">
        <v>115</v>
      </c>
      <c r="AA1408" s="39" t="s">
        <v>115</v>
      </c>
      <c r="AB1408" s="264">
        <v>24.6</v>
      </c>
      <c r="AC1408" s="39" t="s">
        <v>115</v>
      </c>
      <c r="AD1408" s="264">
        <v>212</v>
      </c>
      <c r="AE1408" s="39" t="s">
        <v>115</v>
      </c>
      <c r="AF1408" s="39" t="s">
        <v>115</v>
      </c>
      <c r="AG1408" s="264">
        <v>31</v>
      </c>
      <c r="AH1408" s="264">
        <v>21200</v>
      </c>
      <c r="AI1408" s="264">
        <v>3.1</v>
      </c>
      <c r="AJ1408" s="39" t="s">
        <v>115</v>
      </c>
      <c r="AK1408" s="39" t="s">
        <v>115</v>
      </c>
    </row>
    <row r="1409" spans="1:37" x14ac:dyDescent="0.35">
      <c r="A1409" s="252">
        <v>44403</v>
      </c>
      <c r="B1409" s="55">
        <v>0.41701388888888885</v>
      </c>
      <c r="C1409" s="29">
        <v>546</v>
      </c>
      <c r="D1409" s="29">
        <v>0.35749999999999998</v>
      </c>
      <c r="E1409" s="29">
        <v>5.82</v>
      </c>
      <c r="F1409" s="29">
        <v>7.86</v>
      </c>
      <c r="G1409" s="29">
        <v>24.4</v>
      </c>
      <c r="K1409" s="257">
        <v>169</v>
      </c>
      <c r="L1409" s="45">
        <f>AVERAGE(K1405:K1409)</f>
        <v>5136</v>
      </c>
      <c r="M1409" s="46">
        <f>GEOMEAN(K1405:K1409)</f>
        <v>640.53365861576435</v>
      </c>
      <c r="N1409" s="47" t="s">
        <v>266</v>
      </c>
    </row>
    <row r="1410" spans="1:37" x14ac:dyDescent="0.35">
      <c r="A1410" s="252">
        <v>44411</v>
      </c>
      <c r="B1410" s="55">
        <v>0.41288194444444443</v>
      </c>
      <c r="C1410" s="29">
        <v>592</v>
      </c>
      <c r="D1410" s="29">
        <v>0.38350000000000001</v>
      </c>
      <c r="E1410" s="29">
        <v>7.28</v>
      </c>
      <c r="F1410" s="29">
        <v>7.9</v>
      </c>
      <c r="G1410" s="29">
        <v>22.7</v>
      </c>
      <c r="K1410" s="257">
        <v>173</v>
      </c>
    </row>
    <row r="1411" spans="1:37" x14ac:dyDescent="0.35">
      <c r="A1411" s="252">
        <v>44426</v>
      </c>
      <c r="B1411" s="55">
        <v>0.45059027777777777</v>
      </c>
      <c r="C1411" s="29">
        <v>661</v>
      </c>
      <c r="D1411" s="29">
        <v>0.42899999999999999</v>
      </c>
      <c r="E1411" s="29">
        <v>6.92</v>
      </c>
      <c r="F1411" s="29">
        <v>7.73</v>
      </c>
      <c r="G1411" s="29">
        <v>23.8</v>
      </c>
      <c r="K1411" s="257">
        <v>63</v>
      </c>
    </row>
    <row r="1412" spans="1:37" x14ac:dyDescent="0.35">
      <c r="A1412" s="252">
        <v>44431</v>
      </c>
      <c r="B1412" s="55">
        <v>0.39718750000000003</v>
      </c>
      <c r="C1412" s="29">
        <v>614</v>
      </c>
      <c r="D1412" s="29">
        <v>0.39650000000000002</v>
      </c>
      <c r="E1412" s="29">
        <v>5.37</v>
      </c>
      <c r="F1412" s="29">
        <v>7.82</v>
      </c>
      <c r="G1412" s="29">
        <v>25.4</v>
      </c>
      <c r="K1412" s="257">
        <v>504</v>
      </c>
    </row>
    <row r="1413" spans="1:37" x14ac:dyDescent="0.35">
      <c r="A1413" s="252">
        <v>44439</v>
      </c>
      <c r="B1413" s="55">
        <v>0.4309027777777778</v>
      </c>
      <c r="C1413" s="29">
        <v>509</v>
      </c>
      <c r="D1413" s="29">
        <v>0.33150000000000002</v>
      </c>
      <c r="E1413" s="29">
        <v>5.96</v>
      </c>
      <c r="F1413" s="29">
        <v>7.84</v>
      </c>
      <c r="G1413" s="29">
        <v>24.4</v>
      </c>
      <c r="K1413" s="257">
        <v>1455</v>
      </c>
      <c r="L1413" s="45">
        <f>AVERAGE(K1410:K1414)</f>
        <v>507.2</v>
      </c>
      <c r="M1413" s="46">
        <f>GEOMEAN(K1410:K1414)</f>
        <v>306.96362314125025</v>
      </c>
      <c r="N1413" s="47" t="s">
        <v>267</v>
      </c>
    </row>
    <row r="1414" spans="1:37" x14ac:dyDescent="0.35">
      <c r="A1414" s="70">
        <v>44441</v>
      </c>
      <c r="B1414" s="55">
        <v>0.42275462962962962</v>
      </c>
      <c r="C1414" s="29">
        <v>528</v>
      </c>
      <c r="D1414" s="29">
        <v>0.34449999999999997</v>
      </c>
      <c r="E1414" s="29">
        <v>6.12</v>
      </c>
      <c r="F1414" s="29">
        <v>7.93</v>
      </c>
      <c r="G1414" s="29">
        <v>23.099999999999998</v>
      </c>
      <c r="K1414" s="257">
        <v>341</v>
      </c>
    </row>
    <row r="1415" spans="1:37" x14ac:dyDescent="0.35">
      <c r="A1415" s="70">
        <v>44448</v>
      </c>
      <c r="B1415" s="55">
        <v>0.41444444444444445</v>
      </c>
      <c r="C1415" s="29">
        <v>563</v>
      </c>
      <c r="D1415" s="29">
        <v>0.36399999999999999</v>
      </c>
      <c r="E1415" s="29">
        <v>6.86</v>
      </c>
      <c r="F1415" s="29">
        <v>7.85</v>
      </c>
      <c r="G1415" s="29">
        <v>22.3</v>
      </c>
      <c r="K1415" s="257">
        <v>228</v>
      </c>
    </row>
    <row r="1416" spans="1:37" x14ac:dyDescent="0.35">
      <c r="A1416" s="70">
        <v>44452</v>
      </c>
      <c r="B1416" s="55">
        <v>0.40195601851851853</v>
      </c>
      <c r="C1416" s="29">
        <v>621</v>
      </c>
      <c r="D1416" s="29">
        <v>0.40300000000000002</v>
      </c>
      <c r="E1416" s="29">
        <v>7.79</v>
      </c>
      <c r="F1416" s="29">
        <v>7.78</v>
      </c>
      <c r="G1416" s="29">
        <v>22.199999999999996</v>
      </c>
      <c r="K1416" s="257">
        <v>52</v>
      </c>
    </row>
    <row r="1417" spans="1:37" x14ac:dyDescent="0.35">
      <c r="A1417" s="252">
        <v>44461</v>
      </c>
      <c r="B1417" s="55">
        <v>0.38881944444444444</v>
      </c>
      <c r="C1417" s="29">
        <v>216.8</v>
      </c>
      <c r="D1417" s="29">
        <v>0.1411</v>
      </c>
      <c r="E1417" s="29">
        <v>7.76</v>
      </c>
      <c r="F1417" s="29">
        <v>7.77</v>
      </c>
      <c r="G1417" s="29">
        <v>19.600000000000001</v>
      </c>
      <c r="K1417" s="257">
        <v>24192</v>
      </c>
    </row>
    <row r="1418" spans="1:37" x14ac:dyDescent="0.35">
      <c r="A1418" s="252">
        <v>44466</v>
      </c>
      <c r="B1418" s="55">
        <v>0.41685185185185186</v>
      </c>
      <c r="C1418" s="29">
        <v>489.6</v>
      </c>
      <c r="D1418" s="29">
        <v>0.31850000000000001</v>
      </c>
      <c r="E1418" s="29">
        <v>7.55</v>
      </c>
      <c r="F1418" s="29">
        <v>8.02</v>
      </c>
      <c r="G1418" s="29">
        <v>19</v>
      </c>
      <c r="K1418" s="257">
        <v>480</v>
      </c>
      <c r="L1418" s="45">
        <f>AVERAGE(K1414:K1418)</f>
        <v>5058.6000000000004</v>
      </c>
      <c r="M1418" s="46">
        <f>GEOMEAN(K1414:K1418)</f>
        <v>542.401792588278</v>
      </c>
      <c r="N1418" s="47" t="s">
        <v>268</v>
      </c>
    </row>
    <row r="1419" spans="1:37" x14ac:dyDescent="0.35">
      <c r="A1419" s="70">
        <v>44474</v>
      </c>
      <c r="B1419" s="55">
        <v>0.44410879629629635</v>
      </c>
      <c r="C1419" s="29">
        <v>538</v>
      </c>
      <c r="D1419" s="29">
        <v>0.34970000000000001</v>
      </c>
      <c r="E1419" s="29">
        <v>8.16</v>
      </c>
      <c r="F1419" s="29">
        <v>7.93</v>
      </c>
      <c r="G1419" s="29">
        <v>20.500000000000004</v>
      </c>
      <c r="K1419" s="257">
        <v>213</v>
      </c>
      <c r="O1419" s="264">
        <v>2.1</v>
      </c>
      <c r="P1419" s="264">
        <v>63.7</v>
      </c>
      <c r="Q1419" s="39" t="s">
        <v>115</v>
      </c>
      <c r="R1419" s="39" t="s">
        <v>115</v>
      </c>
      <c r="S1419" s="39" t="s">
        <v>115</v>
      </c>
      <c r="T1419" s="39" t="s">
        <v>115</v>
      </c>
      <c r="U1419" s="39" t="s">
        <v>115</v>
      </c>
      <c r="V1419" s="39" t="s">
        <v>112</v>
      </c>
      <c r="W1419" s="39" t="s">
        <v>115</v>
      </c>
      <c r="X1419" s="264">
        <v>43.9</v>
      </c>
      <c r="Y1419" s="39" t="s">
        <v>115</v>
      </c>
      <c r="Z1419" s="39" t="s">
        <v>115</v>
      </c>
      <c r="AA1419" s="39" t="s">
        <v>115</v>
      </c>
      <c r="AB1419" s="264">
        <v>26</v>
      </c>
      <c r="AC1419" s="39" t="s">
        <v>115</v>
      </c>
      <c r="AD1419" s="264">
        <v>210</v>
      </c>
      <c r="AE1419" s="39" t="s">
        <v>115</v>
      </c>
      <c r="AF1419" s="39" t="s">
        <v>115</v>
      </c>
      <c r="AG1419" s="264">
        <v>22.3</v>
      </c>
      <c r="AH1419" s="264">
        <v>21300</v>
      </c>
      <c r="AI1419" s="264">
        <v>3.5</v>
      </c>
      <c r="AJ1419" s="39" t="s">
        <v>115</v>
      </c>
      <c r="AK1419" s="39" t="s">
        <v>115</v>
      </c>
    </row>
    <row r="1420" spans="1:37" x14ac:dyDescent="0.35">
      <c r="A1420" s="252">
        <v>44480</v>
      </c>
      <c r="B1420" s="55">
        <v>0.41069444444444447</v>
      </c>
      <c r="C1420" s="29">
        <v>564</v>
      </c>
      <c r="D1420" s="29">
        <v>0.36399999999999999</v>
      </c>
      <c r="E1420" s="29">
        <v>6.3</v>
      </c>
      <c r="F1420" s="29">
        <v>7.83</v>
      </c>
      <c r="G1420" s="29">
        <v>20.500000000000004</v>
      </c>
      <c r="K1420" s="257">
        <v>240</v>
      </c>
    </row>
    <row r="1421" spans="1:37" x14ac:dyDescent="0.35">
      <c r="A1421" s="252">
        <v>44482</v>
      </c>
      <c r="B1421" s="55">
        <v>0.41671296296296295</v>
      </c>
      <c r="C1421" s="29">
        <v>596</v>
      </c>
      <c r="D1421" s="29">
        <v>0.39</v>
      </c>
      <c r="E1421" s="29">
        <v>8.51</v>
      </c>
      <c r="F1421" s="29">
        <v>7.8</v>
      </c>
      <c r="G1421" s="29">
        <v>17.599999999999998</v>
      </c>
      <c r="K1421" s="257">
        <v>285</v>
      </c>
    </row>
    <row r="1422" spans="1:37" x14ac:dyDescent="0.35">
      <c r="A1422" s="252">
        <v>44487</v>
      </c>
      <c r="B1422" s="55">
        <v>0.42678240740740742</v>
      </c>
      <c r="C1422" s="29">
        <v>474.9</v>
      </c>
      <c r="D1422" s="29">
        <v>0.30869999999999997</v>
      </c>
      <c r="E1422" s="29">
        <v>9.76</v>
      </c>
      <c r="F1422" s="29">
        <v>7.87</v>
      </c>
      <c r="G1422" s="29">
        <v>17.3</v>
      </c>
      <c r="K1422" s="257">
        <v>389</v>
      </c>
    </row>
    <row r="1423" spans="1:37" x14ac:dyDescent="0.35">
      <c r="A1423" s="252">
        <v>44496</v>
      </c>
      <c r="B1423" s="55">
        <v>0.41562499999999997</v>
      </c>
      <c r="C1423" s="29">
        <v>477.1</v>
      </c>
      <c r="D1423" s="29">
        <v>0.31</v>
      </c>
      <c r="E1423" s="29">
        <v>10.119999999999999</v>
      </c>
      <c r="F1423" s="29">
        <v>7.91</v>
      </c>
      <c r="G1423" s="29">
        <v>14.7</v>
      </c>
      <c r="K1423" s="257">
        <v>1014</v>
      </c>
      <c r="L1423" s="45">
        <f>AVERAGE(K1419:K1423)</f>
        <v>428.2</v>
      </c>
      <c r="M1423" s="46">
        <f>GEOMEAN(K1419:K1423)</f>
        <v>356.35647332404716</v>
      </c>
      <c r="N1423" s="47" t="s">
        <v>269</v>
      </c>
    </row>
    <row r="1424" spans="1:37" x14ac:dyDescent="0.35">
      <c r="A1424" s="252">
        <v>44503</v>
      </c>
      <c r="B1424" s="55">
        <v>0.41240740740740739</v>
      </c>
      <c r="C1424" s="29">
        <v>481</v>
      </c>
      <c r="D1424" s="29">
        <v>0.31269999999999998</v>
      </c>
      <c r="E1424" s="29">
        <v>9.99</v>
      </c>
      <c r="F1424" s="29">
        <v>7.97</v>
      </c>
      <c r="G1424" s="29">
        <v>10.399999999999999</v>
      </c>
      <c r="K1424" s="257">
        <v>122</v>
      </c>
    </row>
    <row r="1425" spans="1:14" x14ac:dyDescent="0.35">
      <c r="A1425" s="252">
        <v>44508</v>
      </c>
      <c r="B1425" s="55">
        <v>0.44332175925925926</v>
      </c>
      <c r="C1425" s="29">
        <v>515</v>
      </c>
      <c r="D1425" s="29">
        <v>0.3347</v>
      </c>
      <c r="E1425" s="29">
        <v>11.26</v>
      </c>
      <c r="F1425" s="29">
        <v>7.91</v>
      </c>
      <c r="G1425" s="29">
        <v>10.5</v>
      </c>
      <c r="K1425" s="257">
        <v>20</v>
      </c>
    </row>
    <row r="1426" spans="1:14" x14ac:dyDescent="0.35">
      <c r="A1426" s="252">
        <v>44517</v>
      </c>
      <c r="B1426" s="55">
        <v>0.40958333333333335</v>
      </c>
      <c r="C1426" s="29">
        <v>544</v>
      </c>
      <c r="D1426" s="29">
        <v>0.35360000000000003</v>
      </c>
      <c r="E1426" s="29">
        <v>11.86</v>
      </c>
      <c r="F1426" s="29">
        <v>7.91</v>
      </c>
      <c r="G1426" s="29">
        <v>10.3</v>
      </c>
      <c r="K1426" s="257">
        <v>63</v>
      </c>
    </row>
    <row r="1427" spans="1:14" x14ac:dyDescent="0.35">
      <c r="A1427" s="252">
        <v>44522</v>
      </c>
      <c r="B1427" s="55">
        <v>0.44605324074074071</v>
      </c>
      <c r="C1427" s="29">
        <v>529</v>
      </c>
      <c r="D1427" s="29">
        <v>0.34379999999999999</v>
      </c>
      <c r="E1427" s="29">
        <v>13</v>
      </c>
      <c r="F1427" s="29">
        <v>7.86</v>
      </c>
      <c r="G1427" s="29">
        <v>6.2</v>
      </c>
      <c r="K1427" s="257">
        <v>121</v>
      </c>
    </row>
    <row r="1428" spans="1:14" x14ac:dyDescent="0.35">
      <c r="A1428" s="252">
        <v>44529</v>
      </c>
      <c r="B1428" s="55">
        <v>0.40863425925925928</v>
      </c>
      <c r="C1428" s="29">
        <v>542</v>
      </c>
      <c r="D1428" s="29">
        <v>0.3523</v>
      </c>
      <c r="E1428" s="29">
        <v>12.91</v>
      </c>
      <c r="F1428" s="29">
        <v>7.98</v>
      </c>
      <c r="G1428" s="29">
        <v>4.3</v>
      </c>
      <c r="K1428" s="257">
        <v>233</v>
      </c>
      <c r="L1428" s="45">
        <f>AVERAGE(K1424:K1428)</f>
        <v>111.8</v>
      </c>
      <c r="M1428" s="46">
        <f>GEOMEAN(K1424:K1428)</f>
        <v>84.600773429938656</v>
      </c>
      <c r="N1428" s="47" t="s">
        <v>270</v>
      </c>
    </row>
    <row r="1429" spans="1:14" x14ac:dyDescent="0.35">
      <c r="A1429" s="252">
        <v>44531</v>
      </c>
      <c r="B1429" s="55">
        <v>0.40869212962962959</v>
      </c>
      <c r="C1429" s="29">
        <v>507</v>
      </c>
      <c r="D1429" s="29">
        <v>0.3296</v>
      </c>
      <c r="E1429" s="29">
        <v>13.24</v>
      </c>
      <c r="F1429" s="29">
        <v>7.87</v>
      </c>
      <c r="G1429" s="29">
        <v>5.5</v>
      </c>
      <c r="K1429" s="257">
        <v>122</v>
      </c>
      <c r="L1429" s="28"/>
      <c r="M1429" s="31"/>
      <c r="N1429" s="30"/>
    </row>
    <row r="1430" spans="1:14" x14ac:dyDescent="0.35">
      <c r="A1430" s="252">
        <v>44537</v>
      </c>
      <c r="B1430" s="55">
        <v>0.41071759259259261</v>
      </c>
      <c r="C1430" s="29">
        <v>547</v>
      </c>
      <c r="D1430" s="29">
        <v>0.35560000000000003</v>
      </c>
      <c r="E1430" s="29">
        <v>16.440000000000001</v>
      </c>
      <c r="F1430" s="29">
        <v>8.16</v>
      </c>
      <c r="G1430" s="29">
        <v>3.3</v>
      </c>
      <c r="K1430" s="257">
        <v>327</v>
      </c>
      <c r="L1430" s="28"/>
      <c r="M1430" s="31"/>
      <c r="N1430" s="30"/>
    </row>
    <row r="1431" spans="1:14" x14ac:dyDescent="0.35">
      <c r="A1431" s="252">
        <v>44545</v>
      </c>
      <c r="B1431" s="55">
        <v>0.38767361111111115</v>
      </c>
      <c r="C1431" s="29">
        <v>582</v>
      </c>
      <c r="D1431" s="29">
        <v>0.37830000000000003</v>
      </c>
      <c r="E1431" s="29">
        <v>14.79</v>
      </c>
      <c r="F1431" s="29">
        <v>8</v>
      </c>
      <c r="G1431" s="29">
        <v>6.4</v>
      </c>
      <c r="K1431" s="257">
        <v>173</v>
      </c>
      <c r="L1431" s="28"/>
      <c r="M1431" s="31"/>
      <c r="N1431" s="30"/>
    </row>
    <row r="1432" spans="1:14" x14ac:dyDescent="0.35">
      <c r="A1432" s="252">
        <v>44546</v>
      </c>
      <c r="B1432" s="55">
        <v>0.37658564814814816</v>
      </c>
      <c r="C1432" s="29">
        <v>605</v>
      </c>
      <c r="D1432" s="29">
        <v>0.39329999999999998</v>
      </c>
      <c r="E1432" s="29">
        <v>13.45</v>
      </c>
      <c r="F1432" s="29">
        <v>8.0299999999999994</v>
      </c>
      <c r="G1432" s="257">
        <v>8.4</v>
      </c>
      <c r="K1432" s="257">
        <v>10</v>
      </c>
      <c r="L1432" s="28"/>
      <c r="M1432" s="31"/>
      <c r="N1432" s="30"/>
    </row>
    <row r="1433" spans="1:14" x14ac:dyDescent="0.35">
      <c r="A1433" s="252">
        <v>44558</v>
      </c>
      <c r="B1433" s="52">
        <v>0.42929398148148151</v>
      </c>
      <c r="C1433" s="29">
        <v>576</v>
      </c>
      <c r="D1433" s="29">
        <v>0.37419999999999998</v>
      </c>
      <c r="E1433" s="29">
        <v>11.55</v>
      </c>
      <c r="F1433" s="29">
        <v>8.4</v>
      </c>
      <c r="G1433" s="29">
        <v>6.6</v>
      </c>
      <c r="K1433" s="257">
        <v>20</v>
      </c>
      <c r="L1433" s="45">
        <f>AVERAGE(K1429:K1433)</f>
        <v>130.4</v>
      </c>
      <c r="M1433" s="46">
        <f>GEOMEAN(K1429:K1433)</f>
        <v>67.297159911400598</v>
      </c>
      <c r="N1433" s="47" t="s">
        <v>271</v>
      </c>
    </row>
    <row r="1434" spans="1:14" x14ac:dyDescent="0.35">
      <c r="A1434" s="252">
        <v>44565</v>
      </c>
      <c r="B1434" s="58">
        <v>0.42651620370370374</v>
      </c>
      <c r="C1434" s="29">
        <v>540</v>
      </c>
      <c r="D1434" s="29">
        <v>0.35110000000000002</v>
      </c>
      <c r="E1434" s="29">
        <v>13.13</v>
      </c>
      <c r="F1434" s="29">
        <v>8.7100000000000009</v>
      </c>
      <c r="G1434" s="29">
        <v>4.2</v>
      </c>
      <c r="K1434" s="257">
        <v>63</v>
      </c>
      <c r="L1434" s="45"/>
    </row>
    <row r="1435" spans="1:14" x14ac:dyDescent="0.35">
      <c r="A1435" s="252">
        <v>44571</v>
      </c>
      <c r="B1435" s="52">
        <v>0.40326388888888887</v>
      </c>
      <c r="C1435" s="29">
        <v>539</v>
      </c>
      <c r="D1435" s="29">
        <v>0.35049999999999998</v>
      </c>
      <c r="E1435" s="29">
        <v>14.82</v>
      </c>
      <c r="F1435" s="29">
        <v>8.26</v>
      </c>
      <c r="G1435" s="29">
        <v>0.6</v>
      </c>
      <c r="K1435" s="257">
        <v>62</v>
      </c>
      <c r="M1435" s="29"/>
    </row>
    <row r="1436" spans="1:14" x14ac:dyDescent="0.35">
      <c r="A1436" s="252">
        <v>44574</v>
      </c>
      <c r="B1436" s="58">
        <v>0.39047453703703705</v>
      </c>
      <c r="C1436" s="29">
        <v>539</v>
      </c>
      <c r="D1436" s="29">
        <v>0.35049999999999998</v>
      </c>
      <c r="E1436" s="29">
        <v>13.87</v>
      </c>
      <c r="F1436" s="29">
        <v>8.14</v>
      </c>
      <c r="G1436" s="29">
        <v>2.5</v>
      </c>
      <c r="K1436" s="257">
        <v>31</v>
      </c>
      <c r="M1436" s="29"/>
    </row>
    <row r="1437" spans="1:14" x14ac:dyDescent="0.35">
      <c r="A1437" s="252">
        <v>44580</v>
      </c>
      <c r="B1437" s="55">
        <v>0.42966435185185187</v>
      </c>
      <c r="C1437" s="29">
        <v>601</v>
      </c>
      <c r="D1437" s="29">
        <v>0.39069999999999999</v>
      </c>
      <c r="E1437" s="29">
        <v>14.7</v>
      </c>
      <c r="F1437" s="29">
        <v>8.01</v>
      </c>
      <c r="G1437" s="29">
        <v>3.3</v>
      </c>
      <c r="K1437" s="257">
        <v>52</v>
      </c>
      <c r="M1437" s="29"/>
    </row>
    <row r="1438" spans="1:14" x14ac:dyDescent="0.35">
      <c r="A1438" s="252">
        <v>44586</v>
      </c>
      <c r="B1438" s="55">
        <v>0.42133101851851856</v>
      </c>
      <c r="C1438" s="29">
        <v>648</v>
      </c>
      <c r="D1438" s="29">
        <v>0.42120000000000002</v>
      </c>
      <c r="E1438" s="29">
        <v>15.07</v>
      </c>
      <c r="F1438" s="29">
        <v>7.87</v>
      </c>
      <c r="G1438" s="29">
        <v>0.9</v>
      </c>
      <c r="K1438" s="257">
        <v>31</v>
      </c>
      <c r="L1438" s="45">
        <f>AVERAGE(K1434:K1438)</f>
        <v>47.8</v>
      </c>
      <c r="M1438" s="46">
        <f>GEOMEAN(K1434:K1438)</f>
        <v>45.508423823447558</v>
      </c>
      <c r="N1438" s="47" t="s">
        <v>272</v>
      </c>
    </row>
    <row r="1439" spans="1:14" x14ac:dyDescent="0.35">
      <c r="A1439" s="252">
        <v>44593</v>
      </c>
      <c r="B1439" s="55">
        <v>0.40991898148148148</v>
      </c>
      <c r="C1439" s="29">
        <v>652</v>
      </c>
      <c r="D1439" s="29">
        <v>0.42380000000000001</v>
      </c>
      <c r="E1439" s="29">
        <v>14.39</v>
      </c>
      <c r="F1439" s="29">
        <v>7.79</v>
      </c>
      <c r="G1439" s="29">
        <v>2.1</v>
      </c>
      <c r="K1439" s="257">
        <v>10</v>
      </c>
      <c r="M1439" s="29"/>
    </row>
    <row r="1440" spans="1:14" x14ac:dyDescent="0.35">
      <c r="A1440" s="252">
        <v>44601</v>
      </c>
      <c r="B1440" s="55">
        <v>0.43232638888888886</v>
      </c>
      <c r="C1440" s="29">
        <v>673</v>
      </c>
      <c r="D1440" s="29">
        <v>0.43740000000000001</v>
      </c>
      <c r="E1440" s="29">
        <v>20.87</v>
      </c>
      <c r="F1440" s="29">
        <v>7.84</v>
      </c>
      <c r="G1440" s="29">
        <v>3.5</v>
      </c>
      <c r="K1440" s="257">
        <v>84</v>
      </c>
      <c r="M1440" s="29"/>
    </row>
    <row r="1441" spans="1:37" x14ac:dyDescent="0.35">
      <c r="A1441" s="252">
        <v>44606</v>
      </c>
      <c r="B1441" s="55">
        <v>0.38920138888888883</v>
      </c>
      <c r="C1441" s="29">
        <v>639</v>
      </c>
      <c r="D1441" s="29">
        <v>0.41539999999999999</v>
      </c>
      <c r="E1441" s="29">
        <v>14.95</v>
      </c>
      <c r="F1441" s="29">
        <v>8.0299999999999994</v>
      </c>
      <c r="G1441" s="29">
        <v>0.5</v>
      </c>
      <c r="K1441" s="257">
        <v>107</v>
      </c>
      <c r="M1441" s="29"/>
    </row>
    <row r="1442" spans="1:37" x14ac:dyDescent="0.35">
      <c r="A1442" s="252">
        <v>44614</v>
      </c>
      <c r="B1442" s="55">
        <v>0.41413194444444446</v>
      </c>
      <c r="C1442" s="29">
        <v>288.10000000000002</v>
      </c>
      <c r="D1442" s="29">
        <v>0.18720000000000001</v>
      </c>
      <c r="E1442" s="29">
        <v>14.3</v>
      </c>
      <c r="F1442" s="29">
        <v>7.78</v>
      </c>
      <c r="G1442" s="29">
        <v>4.7</v>
      </c>
      <c r="K1442" s="257">
        <v>1968</v>
      </c>
      <c r="M1442" s="29"/>
    </row>
    <row r="1443" spans="1:37" x14ac:dyDescent="0.35">
      <c r="A1443" s="252">
        <v>44620</v>
      </c>
      <c r="B1443" s="52">
        <v>0.43178240740740742</v>
      </c>
      <c r="C1443" s="29">
        <v>498</v>
      </c>
      <c r="D1443" s="29">
        <v>0.32379999999999998</v>
      </c>
      <c r="E1443" s="29">
        <v>13.44</v>
      </c>
      <c r="F1443" s="29">
        <v>8.44</v>
      </c>
      <c r="G1443" s="29">
        <v>3.1</v>
      </c>
      <c r="K1443" s="257">
        <v>31</v>
      </c>
      <c r="L1443" s="45">
        <f>AVERAGE(K1439:K1443)</f>
        <v>440</v>
      </c>
      <c r="M1443" s="46">
        <f>GEOMEAN(K1439:K1443)</f>
        <v>88.676791343509692</v>
      </c>
      <c r="N1443" s="47" t="s">
        <v>274</v>
      </c>
    </row>
    <row r="1444" spans="1:37" x14ac:dyDescent="0.35">
      <c r="A1444" s="252">
        <v>44622</v>
      </c>
      <c r="B1444" s="55">
        <v>0.41137731481481482</v>
      </c>
      <c r="C1444" s="29">
        <v>548</v>
      </c>
      <c r="D1444" s="29">
        <v>0.35620000000000002</v>
      </c>
      <c r="E1444" s="29">
        <v>14.22</v>
      </c>
      <c r="F1444" s="29">
        <v>8.0500000000000007</v>
      </c>
      <c r="G1444" s="29">
        <v>4.8</v>
      </c>
      <c r="K1444" s="257">
        <v>31</v>
      </c>
      <c r="M1444" s="29"/>
    </row>
    <row r="1445" spans="1:37" x14ac:dyDescent="0.35">
      <c r="A1445" s="252">
        <v>44629</v>
      </c>
      <c r="B1445" s="55">
        <v>0.38916666666666666</v>
      </c>
      <c r="C1445" s="29">
        <v>289.60000000000002</v>
      </c>
      <c r="D1445" s="29">
        <v>0.1885</v>
      </c>
      <c r="E1445" s="29">
        <v>11.87</v>
      </c>
      <c r="F1445" s="29">
        <v>7.84</v>
      </c>
      <c r="K1445" s="257">
        <v>187</v>
      </c>
      <c r="M1445" s="29"/>
    </row>
    <row r="1446" spans="1:37" x14ac:dyDescent="0.35">
      <c r="A1446" s="70">
        <v>44634</v>
      </c>
      <c r="B1446" s="55">
        <v>0.38590277777777776</v>
      </c>
      <c r="C1446" s="29">
        <v>495.3</v>
      </c>
      <c r="D1446" s="29">
        <v>0.32169999999999999</v>
      </c>
      <c r="E1446" s="29">
        <v>13.22</v>
      </c>
      <c r="F1446" s="29">
        <v>8.06</v>
      </c>
      <c r="K1446" s="257">
        <v>20</v>
      </c>
      <c r="M1446" s="29"/>
      <c r="O1446" s="39" t="s">
        <v>115</v>
      </c>
      <c r="P1446" s="264">
        <v>53.7</v>
      </c>
      <c r="Q1446" s="39" t="s">
        <v>115</v>
      </c>
      <c r="R1446" s="39" t="s">
        <v>115</v>
      </c>
      <c r="S1446" s="39" t="s">
        <v>115</v>
      </c>
      <c r="T1446" s="39" t="s">
        <v>115</v>
      </c>
      <c r="U1446" s="39" t="s">
        <v>115</v>
      </c>
      <c r="V1446" s="39" t="s">
        <v>115</v>
      </c>
      <c r="W1446" s="39" t="s">
        <v>115</v>
      </c>
      <c r="X1446" s="264">
        <v>36.5</v>
      </c>
      <c r="Y1446" s="39" t="s">
        <v>115</v>
      </c>
      <c r="Z1446" s="264">
        <v>1.1000000000000001</v>
      </c>
      <c r="AA1446" s="39" t="s">
        <v>115</v>
      </c>
      <c r="AB1446" s="264">
        <v>17.7</v>
      </c>
      <c r="AC1446" s="39" t="s">
        <v>115</v>
      </c>
      <c r="AD1446" s="264">
        <v>210</v>
      </c>
      <c r="AE1446" s="39" t="s">
        <v>115</v>
      </c>
      <c r="AF1446" s="264">
        <v>396</v>
      </c>
      <c r="AG1446" s="264">
        <v>30.3</v>
      </c>
      <c r="AH1446" s="264">
        <v>16800</v>
      </c>
      <c r="AI1446" s="39" t="s">
        <v>115</v>
      </c>
      <c r="AJ1446" s="39" t="s">
        <v>115</v>
      </c>
      <c r="AK1446" s="39" t="s">
        <v>115</v>
      </c>
    </row>
    <row r="1447" spans="1:37" x14ac:dyDescent="0.35">
      <c r="A1447" s="252">
        <v>44644</v>
      </c>
      <c r="B1447" s="52">
        <v>0.41868055555555556</v>
      </c>
      <c r="C1447" s="29">
        <v>435.9</v>
      </c>
      <c r="D1447" s="29">
        <v>0.2833</v>
      </c>
      <c r="E1447" s="29">
        <v>10.5</v>
      </c>
      <c r="F1447" s="29">
        <v>8.2799999999999994</v>
      </c>
      <c r="G1447" s="29">
        <v>9.9</v>
      </c>
      <c r="K1447" s="257">
        <v>1565</v>
      </c>
      <c r="M1447" s="48"/>
    </row>
    <row r="1448" spans="1:37" x14ac:dyDescent="0.35">
      <c r="A1448" s="252">
        <v>44648</v>
      </c>
      <c r="B1448" s="55">
        <v>0.39776620370370369</v>
      </c>
      <c r="C1448" s="29">
        <v>541</v>
      </c>
      <c r="D1448" s="29">
        <v>0.35170000000000001</v>
      </c>
      <c r="E1448" s="29">
        <v>12.31</v>
      </c>
      <c r="F1448" s="29">
        <v>8.32</v>
      </c>
      <c r="G1448" s="29">
        <v>6.4</v>
      </c>
      <c r="K1448" s="257">
        <v>10</v>
      </c>
      <c r="L1448" s="45">
        <f>AVERAGE(K1444:K1448)</f>
        <v>362.6</v>
      </c>
      <c r="M1448" s="46">
        <f>GEOMEAN(K1444:K1448)</f>
        <v>71.080345086131288</v>
      </c>
      <c r="N1448" s="47" t="s">
        <v>275</v>
      </c>
    </row>
    <row r="1449" spans="1:37" x14ac:dyDescent="0.35">
      <c r="A1449" s="252">
        <v>44657</v>
      </c>
      <c r="B1449" s="58">
        <v>0.42436342592592591</v>
      </c>
      <c r="C1449" s="29">
        <v>568</v>
      </c>
      <c r="D1449" s="29">
        <v>0.36909999999999998</v>
      </c>
      <c r="E1449" s="29">
        <v>11.29</v>
      </c>
      <c r="F1449" s="29">
        <v>8.36</v>
      </c>
      <c r="G1449" s="29">
        <v>9.9</v>
      </c>
      <c r="K1449" s="257">
        <v>10</v>
      </c>
      <c r="M1449" s="29"/>
    </row>
    <row r="1450" spans="1:37" x14ac:dyDescent="0.35">
      <c r="A1450" s="252">
        <v>44663</v>
      </c>
      <c r="B1450" s="55">
        <v>0.38099537037037035</v>
      </c>
      <c r="C1450" s="29">
        <v>301.89999999999998</v>
      </c>
      <c r="D1450" s="29">
        <v>0.1963</v>
      </c>
      <c r="E1450" s="29">
        <v>10.75</v>
      </c>
      <c r="F1450" s="29">
        <v>7.5</v>
      </c>
      <c r="G1450" s="29">
        <v>10.6</v>
      </c>
      <c r="K1450" s="257">
        <v>364</v>
      </c>
      <c r="M1450" s="29"/>
    </row>
    <row r="1451" spans="1:37" x14ac:dyDescent="0.35">
      <c r="A1451" s="252">
        <v>44671</v>
      </c>
      <c r="B1451" s="55">
        <v>0.40923611111111113</v>
      </c>
      <c r="C1451" s="29">
        <v>321.7</v>
      </c>
      <c r="D1451" s="29">
        <v>0.20930000000000001</v>
      </c>
      <c r="E1451" s="29">
        <v>11.39</v>
      </c>
      <c r="F1451" s="29">
        <v>7.83</v>
      </c>
      <c r="G1451" s="29">
        <v>10.1</v>
      </c>
      <c r="K1451" s="257">
        <v>97</v>
      </c>
      <c r="M1451" s="29"/>
    </row>
    <row r="1452" spans="1:37" x14ac:dyDescent="0.35">
      <c r="A1452" s="252">
        <v>44679</v>
      </c>
      <c r="B1452" s="55">
        <v>0.40952546296296299</v>
      </c>
      <c r="C1452" s="29">
        <v>607</v>
      </c>
      <c r="D1452" s="29">
        <v>0.39460000000000001</v>
      </c>
      <c r="E1452" s="29">
        <v>9.43</v>
      </c>
      <c r="F1452" s="29">
        <v>7.93</v>
      </c>
      <c r="G1452" s="29">
        <v>13.9</v>
      </c>
      <c r="K1452" s="257">
        <v>153</v>
      </c>
      <c r="M1452" s="29"/>
    </row>
    <row r="1453" spans="1:37" x14ac:dyDescent="0.35">
      <c r="A1453" s="252">
        <v>44680</v>
      </c>
      <c r="B1453" s="55">
        <v>0.3956365740740741</v>
      </c>
      <c r="C1453" s="29">
        <v>624</v>
      </c>
      <c r="D1453" s="29">
        <v>0.40560000000000002</v>
      </c>
      <c r="E1453" s="29">
        <v>7.3</v>
      </c>
      <c r="F1453" s="29">
        <v>7.85</v>
      </c>
      <c r="G1453" s="29">
        <v>13.8</v>
      </c>
      <c r="K1453" s="257">
        <v>86</v>
      </c>
      <c r="L1453" s="45">
        <f>AVERAGE(K1449:K1453)</f>
        <v>142</v>
      </c>
      <c r="M1453" s="46">
        <f>GEOMEAN(K1449:K1453)</f>
        <v>85.785245801882681</v>
      </c>
      <c r="N1453" s="47" t="s">
        <v>276</v>
      </c>
    </row>
    <row r="1454" spans="1:37" x14ac:dyDescent="0.35">
      <c r="A1454" s="252">
        <v>44683</v>
      </c>
      <c r="B1454" s="55">
        <v>0.41480324074074071</v>
      </c>
      <c r="C1454" s="29">
        <v>493.2</v>
      </c>
      <c r="D1454" s="29">
        <v>0.32040000000000002</v>
      </c>
      <c r="E1454" s="29">
        <v>9.06</v>
      </c>
      <c r="F1454" s="29">
        <v>7.92</v>
      </c>
      <c r="G1454" s="29">
        <v>14.3</v>
      </c>
      <c r="K1454" s="257">
        <v>1669</v>
      </c>
      <c r="M1454" s="29"/>
    </row>
    <row r="1455" spans="1:37" x14ac:dyDescent="0.35">
      <c r="A1455" s="252">
        <v>44691</v>
      </c>
      <c r="B1455" s="55">
        <v>0.39225694444444442</v>
      </c>
      <c r="C1455" s="29">
        <v>576</v>
      </c>
      <c r="D1455" s="29">
        <v>0.37440000000000001</v>
      </c>
      <c r="E1455" s="29">
        <v>7.46</v>
      </c>
      <c r="F1455" s="29">
        <v>7.67</v>
      </c>
      <c r="G1455" s="29">
        <v>16.8</v>
      </c>
      <c r="K1455" s="257">
        <v>109</v>
      </c>
      <c r="M1455" s="29"/>
    </row>
    <row r="1456" spans="1:37" x14ac:dyDescent="0.35">
      <c r="A1456" s="252">
        <v>44693</v>
      </c>
      <c r="B1456" s="55">
        <v>0.42069444444444443</v>
      </c>
      <c r="C1456" s="29">
        <v>612</v>
      </c>
      <c r="D1456" s="29">
        <v>0.39650000000000002</v>
      </c>
      <c r="E1456" s="29">
        <v>7.12</v>
      </c>
      <c r="F1456" s="29">
        <v>7.92</v>
      </c>
      <c r="G1456" s="29">
        <v>21.1</v>
      </c>
      <c r="K1456" s="257">
        <v>41</v>
      </c>
      <c r="M1456" s="29"/>
    </row>
    <row r="1457" spans="1:37" x14ac:dyDescent="0.35">
      <c r="A1457" s="252">
        <v>44699</v>
      </c>
      <c r="B1457" s="58">
        <v>0.40111111111111114</v>
      </c>
      <c r="C1457" s="29">
        <v>369.2</v>
      </c>
      <c r="D1457" s="29">
        <v>0.24</v>
      </c>
      <c r="E1457" s="29">
        <v>8.7100000000000009</v>
      </c>
      <c r="F1457" s="29">
        <v>8.01</v>
      </c>
      <c r="G1457" s="29">
        <v>19.600000000000001</v>
      </c>
      <c r="K1457" s="257">
        <v>62</v>
      </c>
      <c r="M1457" s="29"/>
    </row>
    <row r="1458" spans="1:37" x14ac:dyDescent="0.35">
      <c r="A1458" s="252">
        <v>44705</v>
      </c>
      <c r="B1458" s="55">
        <v>0.42762731481481481</v>
      </c>
      <c r="C1458" s="29">
        <v>606</v>
      </c>
      <c r="D1458" s="29">
        <v>0.39650000000000002</v>
      </c>
      <c r="E1458" s="29">
        <v>7.33</v>
      </c>
      <c r="F1458" s="29">
        <v>7.61</v>
      </c>
      <c r="G1458" s="29">
        <v>18.3</v>
      </c>
      <c r="K1458" s="257">
        <v>148</v>
      </c>
      <c r="L1458" s="45">
        <f>AVERAGE(K1454:K1458)</f>
        <v>405.8</v>
      </c>
      <c r="M1458" s="46">
        <f>GEOMEAN(K1454:K1458)</f>
        <v>146.91428276784299</v>
      </c>
      <c r="N1458" s="47" t="s">
        <v>277</v>
      </c>
    </row>
    <row r="1459" spans="1:37" x14ac:dyDescent="0.35">
      <c r="A1459" s="256">
        <v>44718</v>
      </c>
      <c r="B1459" s="58">
        <v>0.41533564814814811</v>
      </c>
      <c r="C1459" s="29">
        <v>544</v>
      </c>
      <c r="D1459" s="29">
        <v>0.35360000000000003</v>
      </c>
      <c r="E1459" s="29">
        <v>7.83</v>
      </c>
      <c r="F1459" s="29">
        <v>7.97</v>
      </c>
      <c r="G1459" s="29">
        <v>21.5</v>
      </c>
      <c r="K1459" s="257">
        <v>109</v>
      </c>
      <c r="M1459" s="29"/>
    </row>
    <row r="1460" spans="1:37" x14ac:dyDescent="0.35">
      <c r="A1460" s="256">
        <v>44728</v>
      </c>
      <c r="B1460" s="55">
        <v>0.42196759259259259</v>
      </c>
      <c r="C1460" s="29">
        <v>576</v>
      </c>
      <c r="D1460" s="29">
        <v>0.377</v>
      </c>
      <c r="E1460" s="29">
        <v>7.85</v>
      </c>
      <c r="F1460" s="29">
        <v>7.85</v>
      </c>
      <c r="G1460" s="29">
        <v>26.2</v>
      </c>
      <c r="K1460" s="257">
        <v>561</v>
      </c>
      <c r="M1460" s="29"/>
    </row>
    <row r="1461" spans="1:37" x14ac:dyDescent="0.35">
      <c r="A1461" s="256">
        <v>44734</v>
      </c>
      <c r="B1461" s="55">
        <v>0.40896990740740741</v>
      </c>
      <c r="C1461" s="29">
        <v>625</v>
      </c>
      <c r="D1461" s="29">
        <v>0.40300000000000002</v>
      </c>
      <c r="E1461" s="29">
        <v>6.26</v>
      </c>
      <c r="F1461" s="29">
        <v>7.57</v>
      </c>
      <c r="G1461" s="29">
        <v>24</v>
      </c>
      <c r="K1461" s="257">
        <v>84</v>
      </c>
      <c r="M1461" s="29"/>
    </row>
    <row r="1462" spans="1:37" x14ac:dyDescent="0.35">
      <c r="A1462" s="252">
        <v>44739</v>
      </c>
      <c r="B1462" s="55">
        <v>0.35000000000000003</v>
      </c>
      <c r="C1462" s="29">
        <v>595</v>
      </c>
      <c r="D1462" s="29">
        <v>0.39</v>
      </c>
      <c r="E1462" s="29">
        <v>7.98</v>
      </c>
      <c r="F1462" s="29">
        <v>7.75</v>
      </c>
      <c r="G1462" s="29">
        <v>22.9</v>
      </c>
      <c r="K1462" s="257">
        <v>327</v>
      </c>
      <c r="M1462" s="29"/>
    </row>
    <row r="1463" spans="1:37" x14ac:dyDescent="0.35">
      <c r="A1463" s="256">
        <v>44740</v>
      </c>
      <c r="B1463" s="55">
        <v>0.37557870370370372</v>
      </c>
      <c r="C1463" s="29">
        <v>625</v>
      </c>
      <c r="D1463" s="29">
        <v>0.40300000000000002</v>
      </c>
      <c r="E1463" s="29">
        <v>7.53</v>
      </c>
      <c r="F1463" s="29">
        <v>7.49</v>
      </c>
      <c r="G1463" s="29">
        <v>20.100000000000001</v>
      </c>
      <c r="K1463" s="257">
        <v>189</v>
      </c>
      <c r="L1463" s="45">
        <f>AVERAGE(K1459:K1463)</f>
        <v>254</v>
      </c>
      <c r="M1463" s="46">
        <f>GEOMEAN(K1459:K1463)</f>
        <v>199.68049307629281</v>
      </c>
      <c r="N1463" s="47" t="s">
        <v>278</v>
      </c>
    </row>
    <row r="1464" spans="1:37" x14ac:dyDescent="0.35">
      <c r="A1464" s="256">
        <v>44748</v>
      </c>
      <c r="B1464" s="55">
        <v>0.39432870370370371</v>
      </c>
      <c r="C1464" s="29">
        <v>689</v>
      </c>
      <c r="D1464" s="29">
        <v>0.44850000000000001</v>
      </c>
      <c r="E1464" s="29">
        <v>7.22</v>
      </c>
      <c r="F1464" s="29">
        <v>7.87</v>
      </c>
      <c r="G1464" s="29">
        <v>25.1</v>
      </c>
      <c r="K1464" s="257">
        <v>801</v>
      </c>
      <c r="M1464" s="29"/>
    </row>
    <row r="1465" spans="1:37" x14ac:dyDescent="0.35">
      <c r="A1465" s="256">
        <v>44754</v>
      </c>
      <c r="B1465" s="58">
        <v>0.40381944444444445</v>
      </c>
      <c r="C1465" s="29">
        <v>788</v>
      </c>
      <c r="D1465" s="29">
        <v>0.51200000000000001</v>
      </c>
      <c r="E1465" s="29">
        <v>9.85</v>
      </c>
      <c r="F1465" s="29">
        <v>7.67</v>
      </c>
      <c r="G1465" s="29">
        <v>22</v>
      </c>
      <c r="K1465" s="257">
        <v>379</v>
      </c>
      <c r="M1465" s="29"/>
    </row>
    <row r="1466" spans="1:37" x14ac:dyDescent="0.35">
      <c r="A1466" s="256">
        <v>44756</v>
      </c>
      <c r="B1466" s="55">
        <v>0.4301388888888889</v>
      </c>
      <c r="C1466" s="29">
        <v>668</v>
      </c>
      <c r="D1466" s="29">
        <v>0.4355</v>
      </c>
      <c r="E1466" s="29">
        <v>7.18</v>
      </c>
      <c r="F1466" s="29">
        <v>7.75</v>
      </c>
      <c r="G1466" s="29">
        <v>23.5</v>
      </c>
      <c r="K1466" s="257">
        <v>379</v>
      </c>
      <c r="M1466" s="29"/>
    </row>
    <row r="1467" spans="1:37" x14ac:dyDescent="0.35">
      <c r="A1467" s="256">
        <v>44762</v>
      </c>
      <c r="B1467" s="52">
        <v>0.42586805555555557</v>
      </c>
      <c r="C1467" s="29">
        <v>592</v>
      </c>
      <c r="D1467" s="29">
        <v>0.3846</v>
      </c>
      <c r="E1467" s="29">
        <v>6.83</v>
      </c>
      <c r="F1467" s="29">
        <v>7.75</v>
      </c>
      <c r="G1467" s="29">
        <v>25</v>
      </c>
      <c r="K1467" s="257">
        <v>886</v>
      </c>
      <c r="M1467" s="29"/>
      <c r="O1467" s="39">
        <v>2.4</v>
      </c>
      <c r="P1467" s="264">
        <v>75.400000000000006</v>
      </c>
      <c r="Q1467" s="39" t="s">
        <v>115</v>
      </c>
      <c r="R1467" s="39" t="s">
        <v>115</v>
      </c>
      <c r="S1467" s="39" t="s">
        <v>115</v>
      </c>
      <c r="T1467" s="39" t="s">
        <v>115</v>
      </c>
      <c r="U1467" s="39" t="s">
        <v>115</v>
      </c>
      <c r="V1467" s="39" t="s">
        <v>115</v>
      </c>
      <c r="W1467" s="39" t="s">
        <v>115</v>
      </c>
      <c r="X1467" s="264">
        <v>47.8</v>
      </c>
      <c r="Y1467" s="39" t="s">
        <v>115</v>
      </c>
      <c r="Z1467" s="39" t="s">
        <v>115</v>
      </c>
      <c r="AA1467" s="39" t="s">
        <v>115</v>
      </c>
      <c r="AB1467" s="264">
        <v>29.4</v>
      </c>
      <c r="AC1467" s="39" t="s">
        <v>115</v>
      </c>
      <c r="AD1467" s="264">
        <v>225</v>
      </c>
      <c r="AE1467" s="39" t="s">
        <v>115</v>
      </c>
      <c r="AF1467" s="264">
        <v>234</v>
      </c>
      <c r="AG1467" s="264">
        <v>41.5</v>
      </c>
      <c r="AH1467" s="264">
        <v>22400</v>
      </c>
      <c r="AI1467" s="39">
        <v>3.2</v>
      </c>
      <c r="AJ1467" s="39" t="s">
        <v>115</v>
      </c>
      <c r="AK1467" s="39" t="s">
        <v>115</v>
      </c>
    </row>
    <row r="1468" spans="1:37" x14ac:dyDescent="0.35">
      <c r="A1468" s="256">
        <v>44769</v>
      </c>
      <c r="B1468" s="52">
        <v>0.40341435185185182</v>
      </c>
      <c r="C1468" s="29">
        <v>348.6</v>
      </c>
      <c r="D1468" s="29">
        <v>0.2266</v>
      </c>
      <c r="E1468" s="29">
        <v>6.37</v>
      </c>
      <c r="F1468" s="29">
        <v>7.62</v>
      </c>
      <c r="G1468" s="29">
        <v>22.6</v>
      </c>
      <c r="K1468" s="257">
        <v>24192</v>
      </c>
      <c r="L1468" s="45">
        <f>AVERAGE(K1464:K1468)</f>
        <v>5327.4</v>
      </c>
      <c r="M1468" s="46">
        <f>GEOMEAN(K1464:K1468)</f>
        <v>1197.8523420488061</v>
      </c>
      <c r="N1468" s="47" t="s">
        <v>279</v>
      </c>
    </row>
    <row r="1469" spans="1:37" x14ac:dyDescent="0.35">
      <c r="A1469" s="256">
        <v>44790</v>
      </c>
      <c r="B1469" s="52">
        <v>0.41645833333333332</v>
      </c>
      <c r="C1469" s="29">
        <v>428</v>
      </c>
      <c r="D1469" s="29">
        <v>0.2782</v>
      </c>
      <c r="E1469" s="29">
        <v>7.39</v>
      </c>
      <c r="F1469" s="29">
        <v>7.86</v>
      </c>
      <c r="G1469" s="29">
        <v>22.4</v>
      </c>
      <c r="K1469" s="257">
        <v>228</v>
      </c>
      <c r="M1469" s="29"/>
    </row>
    <row r="1470" spans="1:37" x14ac:dyDescent="0.35">
      <c r="A1470" s="256">
        <v>44791</v>
      </c>
      <c r="B1470" s="55">
        <v>0.41292824074074069</v>
      </c>
      <c r="C1470" s="29">
        <v>637</v>
      </c>
      <c r="D1470" s="29">
        <v>0.41599999999999998</v>
      </c>
      <c r="E1470" s="29">
        <v>6.79</v>
      </c>
      <c r="F1470" s="29">
        <v>7.74</v>
      </c>
      <c r="G1470" s="29">
        <v>22.5</v>
      </c>
      <c r="K1470" s="257">
        <v>269</v>
      </c>
      <c r="M1470" s="255"/>
    </row>
    <row r="1471" spans="1:37" x14ac:dyDescent="0.35">
      <c r="A1471" s="256">
        <v>44797</v>
      </c>
      <c r="B1471" s="55">
        <v>0.37892361111111111</v>
      </c>
      <c r="C1471" s="29">
        <v>328.3</v>
      </c>
      <c r="D1471" s="29">
        <v>0.2132</v>
      </c>
      <c r="E1471" s="29">
        <v>7.54</v>
      </c>
      <c r="F1471" s="29">
        <v>7.7</v>
      </c>
      <c r="G1471" s="29">
        <v>21.8</v>
      </c>
      <c r="K1471" s="257">
        <v>142</v>
      </c>
      <c r="M1471" s="29"/>
    </row>
    <row r="1472" spans="1:37" x14ac:dyDescent="0.35">
      <c r="A1472" s="256">
        <v>44802</v>
      </c>
      <c r="B1472" s="52">
        <v>0.42552083333333335</v>
      </c>
      <c r="C1472" s="29">
        <v>467</v>
      </c>
      <c r="D1472" s="29">
        <v>0.30359999999999998</v>
      </c>
      <c r="E1472" s="29">
        <v>8.1999999999999993</v>
      </c>
      <c r="F1472" s="29">
        <v>7.81</v>
      </c>
      <c r="G1472" s="29">
        <v>23.4</v>
      </c>
      <c r="K1472" s="257">
        <v>24192</v>
      </c>
      <c r="L1472" s="45">
        <f>AVERAGE(K1468:K1472)</f>
        <v>9804.6</v>
      </c>
      <c r="M1472" s="46">
        <f>GEOMEAN(K1468:K1472)</f>
        <v>1385.0447448122193</v>
      </c>
      <c r="N1472" s="47" t="s">
        <v>280</v>
      </c>
    </row>
    <row r="1473" spans="1:37" x14ac:dyDescent="0.35">
      <c r="A1473" s="252">
        <v>44805</v>
      </c>
      <c r="B1473" s="55">
        <v>0.43606481481481479</v>
      </c>
      <c r="C1473" s="29">
        <v>489.7</v>
      </c>
      <c r="D1473" s="29">
        <v>0.31850000000000001</v>
      </c>
      <c r="E1473" s="29">
        <v>7.9</v>
      </c>
      <c r="F1473" s="29">
        <v>7.94</v>
      </c>
      <c r="G1473" s="29">
        <v>22.9</v>
      </c>
      <c r="K1473" s="257">
        <v>1314</v>
      </c>
      <c r="L1473" s="28"/>
      <c r="M1473" s="31"/>
      <c r="N1473" s="30"/>
    </row>
    <row r="1474" spans="1:37" x14ac:dyDescent="0.35">
      <c r="A1474" s="252">
        <v>44810</v>
      </c>
      <c r="B1474" s="257" t="s">
        <v>281</v>
      </c>
      <c r="K1474" s="257">
        <v>1670</v>
      </c>
      <c r="L1474" s="28"/>
      <c r="M1474" s="31"/>
      <c r="N1474" s="30"/>
    </row>
    <row r="1475" spans="1:37" x14ac:dyDescent="0.35">
      <c r="A1475" s="256">
        <v>44818</v>
      </c>
      <c r="B1475" s="55">
        <v>0.38246527777777778</v>
      </c>
      <c r="C1475" s="29">
        <v>498.3</v>
      </c>
      <c r="D1475" s="29">
        <v>0.32369999999999999</v>
      </c>
      <c r="E1475" s="29">
        <v>9.2899999999999991</v>
      </c>
      <c r="F1475" s="29">
        <v>7.88</v>
      </c>
      <c r="G1475" s="29">
        <v>21.3</v>
      </c>
      <c r="K1475" s="257">
        <v>794</v>
      </c>
      <c r="L1475" s="28"/>
      <c r="M1475" s="31"/>
      <c r="N1475" s="30"/>
    </row>
    <row r="1476" spans="1:37" x14ac:dyDescent="0.35">
      <c r="A1476" s="256">
        <v>44824</v>
      </c>
      <c r="B1476" s="55">
        <v>0.38034722222222223</v>
      </c>
      <c r="C1476" s="29">
        <v>561</v>
      </c>
      <c r="D1476" s="29">
        <v>0.36399999999999999</v>
      </c>
      <c r="E1476" s="29">
        <v>6.59</v>
      </c>
      <c r="F1476" s="29">
        <v>7.81</v>
      </c>
      <c r="G1476" s="29">
        <v>22.1</v>
      </c>
      <c r="L1476" s="28"/>
      <c r="M1476" s="31"/>
      <c r="N1476" s="30"/>
    </row>
    <row r="1477" spans="1:37" x14ac:dyDescent="0.35">
      <c r="A1477" s="256">
        <v>44833</v>
      </c>
      <c r="B1477" s="58">
        <v>0.43186342592592591</v>
      </c>
      <c r="C1477" s="29">
        <v>782</v>
      </c>
      <c r="D1477" s="29">
        <v>0.50800000000000001</v>
      </c>
      <c r="E1477" s="29">
        <v>8.35</v>
      </c>
      <c r="F1477" s="29">
        <v>8.01</v>
      </c>
      <c r="G1477" s="29">
        <v>14.8</v>
      </c>
      <c r="K1477" s="257">
        <v>98</v>
      </c>
      <c r="L1477" s="45">
        <f>AVERAGE(K1473:K1477)</f>
        <v>969</v>
      </c>
      <c r="M1477" s="46">
        <f>GEOMEAN(K1473:K1477)</f>
        <v>642.82033030487912</v>
      </c>
      <c r="N1477" s="47" t="s">
        <v>282</v>
      </c>
    </row>
    <row r="1478" spans="1:37" x14ac:dyDescent="0.35">
      <c r="A1478" s="256">
        <v>44839</v>
      </c>
      <c r="B1478" s="52">
        <v>0.41533564814814811</v>
      </c>
      <c r="C1478" s="29">
        <v>847</v>
      </c>
      <c r="D1478" s="29">
        <v>0.55000000000000004</v>
      </c>
      <c r="E1478" s="29">
        <v>9.41</v>
      </c>
      <c r="F1478" s="29">
        <v>8.07</v>
      </c>
      <c r="G1478" s="29">
        <v>14.7</v>
      </c>
      <c r="K1478" s="257">
        <v>41</v>
      </c>
      <c r="M1478" s="29"/>
    </row>
    <row r="1479" spans="1:37" x14ac:dyDescent="0.35">
      <c r="A1479" s="256">
        <v>44844</v>
      </c>
      <c r="B1479" s="52">
        <v>0.41248842592592588</v>
      </c>
      <c r="C1479" s="29">
        <v>489</v>
      </c>
      <c r="D1479" s="29">
        <v>0.31759999999999999</v>
      </c>
      <c r="E1479" s="29">
        <v>10.53</v>
      </c>
      <c r="F1479" s="29">
        <v>7.74</v>
      </c>
      <c r="G1479" s="29">
        <v>13.4</v>
      </c>
      <c r="K1479" s="257">
        <v>121</v>
      </c>
      <c r="M1479" s="29"/>
    </row>
    <row r="1480" spans="1:37" x14ac:dyDescent="0.35">
      <c r="A1480" s="256">
        <v>44847</v>
      </c>
      <c r="B1480" s="55">
        <v>0.42284722222222221</v>
      </c>
      <c r="C1480" s="29">
        <v>598</v>
      </c>
      <c r="D1480" s="29">
        <v>0.38869999999999999</v>
      </c>
      <c r="E1480" s="29">
        <v>8.81</v>
      </c>
      <c r="F1480" s="29">
        <v>7.59</v>
      </c>
      <c r="G1480" s="29">
        <v>14.1</v>
      </c>
      <c r="K1480" s="257">
        <v>187</v>
      </c>
      <c r="M1480" s="29"/>
    </row>
    <row r="1481" spans="1:37" x14ac:dyDescent="0.35">
      <c r="A1481" s="256">
        <v>44852</v>
      </c>
      <c r="B1481" s="55">
        <v>0.40756944444444443</v>
      </c>
      <c r="C1481" s="29">
        <v>610</v>
      </c>
      <c r="D1481" s="29">
        <v>0.39650000000000002</v>
      </c>
      <c r="E1481" s="29">
        <v>10.38</v>
      </c>
      <c r="F1481" s="29">
        <v>7.77</v>
      </c>
      <c r="G1481" s="29">
        <v>10.199999999999999</v>
      </c>
      <c r="K1481" s="257">
        <v>20</v>
      </c>
      <c r="M1481" s="29"/>
    </row>
    <row r="1482" spans="1:37" x14ac:dyDescent="0.35">
      <c r="A1482" s="256">
        <v>44860</v>
      </c>
      <c r="B1482" s="58">
        <v>0.41225694444444444</v>
      </c>
      <c r="C1482" s="29">
        <v>152.30000000000001</v>
      </c>
      <c r="D1482" s="29">
        <v>9.9000000000000005E-2</v>
      </c>
      <c r="E1482" s="29">
        <v>10.28</v>
      </c>
      <c r="F1482" s="29">
        <v>7.5</v>
      </c>
      <c r="G1482" s="29">
        <v>14.3</v>
      </c>
      <c r="K1482" s="257">
        <v>24192</v>
      </c>
      <c r="L1482" s="45">
        <f>AVERAGE(K1478:K1482)</f>
        <v>4912.2</v>
      </c>
      <c r="M1482" s="46">
        <f>GEOMEAN(K1478:K1482)</f>
        <v>214.00431028501538</v>
      </c>
      <c r="N1482" s="47" t="s">
        <v>283</v>
      </c>
    </row>
    <row r="1483" spans="1:37" x14ac:dyDescent="0.35">
      <c r="A1483" s="256">
        <v>44875</v>
      </c>
      <c r="B1483" s="40" t="s">
        <v>515</v>
      </c>
      <c r="K1483" s="257">
        <v>110</v>
      </c>
    </row>
    <row r="1484" spans="1:37" x14ac:dyDescent="0.35">
      <c r="A1484" s="256">
        <v>44880</v>
      </c>
      <c r="B1484" s="55">
        <v>0.4216550925925926</v>
      </c>
      <c r="C1484" s="29">
        <v>653</v>
      </c>
      <c r="D1484" s="29">
        <v>0.42449999999999999</v>
      </c>
      <c r="E1484" s="29">
        <v>10.23</v>
      </c>
      <c r="F1484" s="29">
        <v>7.81</v>
      </c>
      <c r="G1484" s="29">
        <v>7.6</v>
      </c>
      <c r="K1484" s="257">
        <v>84</v>
      </c>
      <c r="M1484" s="29"/>
      <c r="O1484" s="39" t="s">
        <v>115</v>
      </c>
      <c r="P1484" s="264">
        <v>77.3</v>
      </c>
      <c r="Q1484" s="39" t="s">
        <v>115</v>
      </c>
      <c r="R1484" s="39" t="s">
        <v>115</v>
      </c>
      <c r="S1484" s="39" t="s">
        <v>115</v>
      </c>
      <c r="T1484" s="39" t="s">
        <v>115</v>
      </c>
      <c r="U1484" s="39" t="s">
        <v>115</v>
      </c>
      <c r="V1484" s="39" t="s">
        <v>115</v>
      </c>
      <c r="W1484" s="39" t="s">
        <v>115</v>
      </c>
      <c r="X1484" s="264">
        <v>53.9</v>
      </c>
      <c r="Y1484" s="39" t="s">
        <v>115</v>
      </c>
      <c r="Z1484" s="39" t="s">
        <v>115</v>
      </c>
      <c r="AA1484" s="39" t="s">
        <v>115</v>
      </c>
      <c r="AB1484" s="264">
        <v>34.9</v>
      </c>
      <c r="AC1484" s="264">
        <v>0.22</v>
      </c>
      <c r="AD1484" s="264">
        <v>258</v>
      </c>
      <c r="AE1484" s="39" t="s">
        <v>115</v>
      </c>
      <c r="AF1484" s="264">
        <v>262</v>
      </c>
      <c r="AG1484" s="264">
        <v>30</v>
      </c>
      <c r="AH1484" s="264">
        <v>26100</v>
      </c>
      <c r="AI1484" s="264">
        <v>3.7</v>
      </c>
      <c r="AJ1484" s="39" t="s">
        <v>115</v>
      </c>
      <c r="AK1484" s="39" t="s">
        <v>115</v>
      </c>
    </row>
    <row r="1485" spans="1:37" x14ac:dyDescent="0.35">
      <c r="A1485" s="256">
        <v>44886</v>
      </c>
      <c r="B1485" s="52">
        <v>0.4551736111111111</v>
      </c>
      <c r="C1485" s="29">
        <v>468</v>
      </c>
      <c r="D1485" s="29">
        <v>0.30399999999999999</v>
      </c>
      <c r="E1485" s="29">
        <v>16.329999999999998</v>
      </c>
      <c r="F1485" s="29">
        <v>8.0299999999999994</v>
      </c>
      <c r="G1485" s="29">
        <v>3.3</v>
      </c>
      <c r="K1485" s="257">
        <v>10</v>
      </c>
      <c r="M1485" s="29"/>
    </row>
    <row r="1486" spans="1:37" x14ac:dyDescent="0.35">
      <c r="A1486" s="256">
        <v>44894</v>
      </c>
      <c r="B1486" s="58">
        <v>0.47106481481481483</v>
      </c>
      <c r="C1486" s="29">
        <v>849</v>
      </c>
      <c r="D1486" s="29">
        <v>0.55200000000000005</v>
      </c>
      <c r="E1486" s="29">
        <v>13.29</v>
      </c>
      <c r="F1486" s="29">
        <v>8.6</v>
      </c>
      <c r="G1486" s="29">
        <v>8</v>
      </c>
      <c r="K1486" s="257">
        <v>748</v>
      </c>
      <c r="M1486" s="29"/>
    </row>
    <row r="1487" spans="1:37" x14ac:dyDescent="0.35">
      <c r="A1487" s="256">
        <v>44901</v>
      </c>
      <c r="B1487" s="55">
        <v>0.41252314814814817</v>
      </c>
      <c r="C1487" s="29">
        <v>647</v>
      </c>
      <c r="D1487" s="29">
        <v>0.42059999999999997</v>
      </c>
      <c r="E1487" s="29">
        <v>13.19</v>
      </c>
      <c r="F1487" s="29">
        <v>7.81</v>
      </c>
      <c r="G1487" s="29">
        <v>5.5</v>
      </c>
      <c r="K1487" s="257">
        <v>226</v>
      </c>
      <c r="L1487" s="45">
        <f>AVERAGE(K1483:K1487)</f>
        <v>235.6</v>
      </c>
      <c r="M1487" s="46">
        <f>GEOMEAN(K1483:K1487)</f>
        <v>109.32925825629238</v>
      </c>
      <c r="N1487" s="47" t="s">
        <v>284</v>
      </c>
    </row>
    <row r="1488" spans="1:37" x14ac:dyDescent="0.35">
      <c r="A1488" s="256">
        <v>44903</v>
      </c>
      <c r="B1488" s="52">
        <v>0.50017361111111114</v>
      </c>
      <c r="C1488" s="29">
        <v>98.1</v>
      </c>
      <c r="D1488" s="29">
        <v>6.3799999999999996E-2</v>
      </c>
      <c r="E1488" s="29">
        <v>10.71</v>
      </c>
      <c r="F1488" s="29">
        <v>8.0399999999999991</v>
      </c>
      <c r="G1488" s="29">
        <v>7.7</v>
      </c>
      <c r="K1488" s="257">
        <v>211</v>
      </c>
      <c r="L1488" s="28"/>
      <c r="M1488" s="31"/>
      <c r="N1488" s="30"/>
    </row>
    <row r="1489" spans="1:14" x14ac:dyDescent="0.35">
      <c r="A1489" s="256">
        <v>44907</v>
      </c>
      <c r="B1489" s="55">
        <v>0.4097337962962963</v>
      </c>
      <c r="C1489" s="29">
        <v>709</v>
      </c>
      <c r="D1489" s="29">
        <v>0.46079999999999999</v>
      </c>
      <c r="E1489" s="29">
        <v>13.54</v>
      </c>
      <c r="F1489" s="29">
        <v>7.85</v>
      </c>
      <c r="G1489" s="29">
        <v>7.5</v>
      </c>
      <c r="K1489" s="257">
        <v>145</v>
      </c>
      <c r="L1489" s="28"/>
      <c r="M1489" s="31"/>
      <c r="N1489" s="30"/>
    </row>
    <row r="1490" spans="1:14" x14ac:dyDescent="0.35">
      <c r="A1490" s="256">
        <v>44910</v>
      </c>
      <c r="B1490" s="55">
        <v>0.42557870370370371</v>
      </c>
      <c r="C1490" s="29">
        <v>443</v>
      </c>
      <c r="D1490" s="29">
        <v>0.28789999999999999</v>
      </c>
      <c r="E1490" s="29">
        <v>12.74</v>
      </c>
      <c r="F1490" s="29">
        <v>7.96</v>
      </c>
      <c r="G1490" s="29">
        <v>6.1</v>
      </c>
      <c r="K1490" s="257">
        <v>2603</v>
      </c>
      <c r="L1490" s="28"/>
      <c r="M1490" s="31"/>
      <c r="N1490" s="30"/>
    </row>
    <row r="1491" spans="1:14" x14ac:dyDescent="0.35">
      <c r="A1491" s="256">
        <v>44923</v>
      </c>
      <c r="B1491" s="55">
        <v>0.42888888888888888</v>
      </c>
      <c r="C1491" s="29">
        <v>738</v>
      </c>
      <c r="D1491" s="29">
        <v>0.47970000000000002</v>
      </c>
      <c r="E1491" s="29">
        <v>13.91</v>
      </c>
      <c r="F1491" s="29">
        <v>7.75</v>
      </c>
      <c r="G1491" s="29">
        <v>2.2000000000000002</v>
      </c>
      <c r="K1491" s="257">
        <v>41</v>
      </c>
      <c r="L1491" s="45">
        <f>AVERAGE(K1487:K1491)</f>
        <v>645.20000000000005</v>
      </c>
      <c r="M1491" s="46">
        <f>GEOMEAN(K1487:K1491)</f>
        <v>236.37600279823073</v>
      </c>
      <c r="N1491" s="47" t="s">
        <v>285</v>
      </c>
    </row>
    <row r="1492" spans="1:14" x14ac:dyDescent="0.35">
      <c r="A1492" s="256">
        <v>44930</v>
      </c>
      <c r="B1492" s="55">
        <v>0.41422453703703704</v>
      </c>
      <c r="C1492" s="29">
        <v>609</v>
      </c>
      <c r="D1492" s="29">
        <v>0.39589999999999997</v>
      </c>
      <c r="E1492" s="29">
        <v>12.84</v>
      </c>
      <c r="F1492" s="29">
        <v>7.89</v>
      </c>
      <c r="G1492" s="29">
        <v>5.8</v>
      </c>
      <c r="K1492" s="257">
        <v>504</v>
      </c>
      <c r="M1492" s="29"/>
    </row>
    <row r="1493" spans="1:14" x14ac:dyDescent="0.35">
      <c r="A1493" s="252">
        <v>44935</v>
      </c>
      <c r="B1493" s="58">
        <v>0.40443287037037035</v>
      </c>
      <c r="C1493" s="29">
        <v>659</v>
      </c>
      <c r="D1493" s="29">
        <v>0.42770000000000002</v>
      </c>
      <c r="E1493" s="29">
        <v>12.86</v>
      </c>
      <c r="F1493" s="29">
        <v>7.83</v>
      </c>
      <c r="G1493" s="29">
        <v>3.1</v>
      </c>
      <c r="K1493" s="257">
        <v>52</v>
      </c>
      <c r="M1493" s="29"/>
    </row>
    <row r="1494" spans="1:14" x14ac:dyDescent="0.35">
      <c r="A1494" s="252">
        <v>44943</v>
      </c>
      <c r="B1494" s="52">
        <v>0.47483796296296293</v>
      </c>
      <c r="C1494" s="29">
        <v>230.6</v>
      </c>
      <c r="D1494" s="29">
        <v>0.14990000000000001</v>
      </c>
      <c r="E1494" s="29">
        <v>14.21</v>
      </c>
      <c r="F1494" s="29">
        <v>8.15</v>
      </c>
      <c r="G1494" s="29">
        <v>5.3</v>
      </c>
      <c r="K1494" s="257">
        <v>313</v>
      </c>
      <c r="M1494" s="29"/>
    </row>
    <row r="1495" spans="1:14" x14ac:dyDescent="0.35">
      <c r="A1495" s="252">
        <v>44953</v>
      </c>
      <c r="B1495" s="52">
        <v>0.4566087962962963</v>
      </c>
      <c r="C1495" s="29">
        <v>41.1</v>
      </c>
      <c r="D1495" s="29">
        <v>2.6700000000000002E-2</v>
      </c>
      <c r="E1495" s="29">
        <v>15.32</v>
      </c>
      <c r="F1495" s="29">
        <v>8.35</v>
      </c>
      <c r="G1495" s="29">
        <v>1.4</v>
      </c>
      <c r="K1495" s="257">
        <v>122</v>
      </c>
      <c r="M1495" s="29"/>
    </row>
    <row r="1496" spans="1:14" x14ac:dyDescent="0.35">
      <c r="A1496" s="252">
        <v>44956</v>
      </c>
      <c r="B1496" s="55">
        <v>0.37377314814814816</v>
      </c>
      <c r="C1496" s="29">
        <v>699</v>
      </c>
      <c r="D1496" s="29">
        <v>0.45440000000000003</v>
      </c>
      <c r="E1496" s="29">
        <v>13.57</v>
      </c>
      <c r="F1496" s="29">
        <v>8.42</v>
      </c>
      <c r="G1496" s="29">
        <v>2.9</v>
      </c>
      <c r="K1496" s="257">
        <v>86</v>
      </c>
      <c r="L1496" s="45">
        <f>AVERAGE(K1492:K1496)</f>
        <v>215.4</v>
      </c>
      <c r="M1496" s="46">
        <f>GEOMEAN(K1492:K1496)</f>
        <v>153.80388297062021</v>
      </c>
      <c r="N1496" s="47" t="s">
        <v>286</v>
      </c>
    </row>
    <row r="1497" spans="1:14" x14ac:dyDescent="0.35">
      <c r="A1497" s="252">
        <v>44963</v>
      </c>
      <c r="B1497" s="55">
        <v>0.40190972222222227</v>
      </c>
      <c r="C1497" s="29">
        <v>695</v>
      </c>
      <c r="D1497" s="29">
        <v>0.45179999999999998</v>
      </c>
      <c r="E1497" s="29">
        <v>14.13</v>
      </c>
      <c r="F1497" s="29">
        <v>8.0399999999999991</v>
      </c>
      <c r="G1497" s="29">
        <v>3.1</v>
      </c>
      <c r="K1497" s="257">
        <v>10</v>
      </c>
    </row>
    <row r="1498" spans="1:14" x14ac:dyDescent="0.35">
      <c r="A1498" s="252">
        <v>44966</v>
      </c>
      <c r="B1498" s="55">
        <v>0.41709490740740746</v>
      </c>
      <c r="C1498" s="29">
        <v>570</v>
      </c>
      <c r="D1498" s="29">
        <v>0.3705</v>
      </c>
      <c r="E1498" s="29">
        <v>14.91</v>
      </c>
      <c r="F1498" s="29">
        <v>8.02</v>
      </c>
      <c r="G1498" s="29">
        <v>7.4</v>
      </c>
      <c r="K1498" s="257">
        <v>24192</v>
      </c>
    </row>
    <row r="1499" spans="1:14" x14ac:dyDescent="0.35">
      <c r="A1499" s="252">
        <v>44972</v>
      </c>
      <c r="B1499" s="55">
        <v>0.39758101851851851</v>
      </c>
      <c r="C1499" s="29">
        <v>599</v>
      </c>
      <c r="D1499" s="29">
        <v>0.38929999999999998</v>
      </c>
      <c r="E1499" s="29">
        <v>12.29</v>
      </c>
      <c r="F1499" s="29">
        <v>8.01</v>
      </c>
      <c r="G1499" s="29">
        <v>6.4</v>
      </c>
      <c r="K1499" s="257">
        <v>85</v>
      </c>
    </row>
    <row r="1500" spans="1:14" x14ac:dyDescent="0.35">
      <c r="A1500" s="252">
        <v>44978</v>
      </c>
      <c r="B1500" s="55">
        <v>0.41538194444444443</v>
      </c>
      <c r="C1500" s="29">
        <v>678</v>
      </c>
      <c r="D1500" s="29">
        <v>0.44069999999999998</v>
      </c>
      <c r="E1500" s="29">
        <v>11.74</v>
      </c>
      <c r="F1500" s="29">
        <v>8.3800000000000008</v>
      </c>
      <c r="G1500" s="29">
        <v>6.5</v>
      </c>
      <c r="K1500" s="257">
        <v>31</v>
      </c>
    </row>
    <row r="1501" spans="1:14" x14ac:dyDescent="0.35">
      <c r="A1501" s="252">
        <v>44984</v>
      </c>
      <c r="B1501" s="55">
        <v>0.41609953703703706</v>
      </c>
      <c r="C1501" s="29">
        <v>680</v>
      </c>
      <c r="D1501" s="29">
        <v>0.442</v>
      </c>
      <c r="E1501" s="29">
        <v>10.199999999999999</v>
      </c>
      <c r="F1501" s="29">
        <v>8.39</v>
      </c>
      <c r="G1501" s="29">
        <v>8.6999999999999993</v>
      </c>
      <c r="K1501" s="257">
        <v>10</v>
      </c>
      <c r="L1501" s="45">
        <f>AVERAGE(K1497:K1501)</f>
        <v>4865.6000000000004</v>
      </c>
      <c r="M1501" s="46">
        <f>GEOMEAN(K1497:K1501)</f>
        <v>91.388274747132712</v>
      </c>
      <c r="N1501" s="47" t="s">
        <v>287</v>
      </c>
    </row>
    <row r="1502" spans="1:14" x14ac:dyDescent="0.35">
      <c r="A1502" s="252">
        <v>44991</v>
      </c>
      <c r="B1502" s="55">
        <v>0.40844907407407405</v>
      </c>
      <c r="C1502" s="94">
        <v>601</v>
      </c>
      <c r="D1502" s="94">
        <v>0.39069999999999999</v>
      </c>
      <c r="E1502" s="94">
        <v>11.6</v>
      </c>
      <c r="F1502" s="94">
        <v>8.3699999999999992</v>
      </c>
      <c r="G1502" s="94">
        <v>8.3000000000000007</v>
      </c>
      <c r="K1502" s="257">
        <v>166</v>
      </c>
    </row>
    <row r="1503" spans="1:14" x14ac:dyDescent="0.35">
      <c r="A1503" s="252">
        <v>44994</v>
      </c>
      <c r="B1503" s="55">
        <v>0.41832175925925924</v>
      </c>
      <c r="C1503" s="94">
        <v>622</v>
      </c>
      <c r="D1503" s="94">
        <v>0.40429999999999999</v>
      </c>
      <c r="E1503" s="94">
        <v>11.94</v>
      </c>
      <c r="F1503" s="94">
        <v>8.3800000000000008</v>
      </c>
      <c r="G1503" s="94">
        <v>7.6</v>
      </c>
      <c r="K1503" s="257">
        <v>52</v>
      </c>
    </row>
    <row r="1504" spans="1:14" x14ac:dyDescent="0.35">
      <c r="A1504" s="252">
        <v>44999</v>
      </c>
      <c r="B1504" s="55">
        <v>0.40695601851851854</v>
      </c>
      <c r="C1504" s="29">
        <v>588</v>
      </c>
      <c r="D1504" s="29">
        <v>0.38219999999999998</v>
      </c>
      <c r="E1504" s="29">
        <v>16.440000000000001</v>
      </c>
      <c r="F1504" s="29">
        <v>8.0500000000000007</v>
      </c>
      <c r="G1504" s="29">
        <v>6.7</v>
      </c>
      <c r="K1504" s="257">
        <v>51</v>
      </c>
    </row>
    <row r="1505" spans="1:37" x14ac:dyDescent="0.35">
      <c r="A1505" s="252">
        <v>45006</v>
      </c>
      <c r="B1505" s="55">
        <v>0.42163194444444446</v>
      </c>
      <c r="C1505" s="29">
        <v>598</v>
      </c>
      <c r="D1505" s="29">
        <v>0.38869999999999999</v>
      </c>
      <c r="E1505" s="29">
        <v>12.03</v>
      </c>
      <c r="F1505" s="29">
        <v>7.93</v>
      </c>
      <c r="G1505" s="29">
        <v>7</v>
      </c>
      <c r="K1505" s="257">
        <v>20</v>
      </c>
      <c r="O1505" s="39" t="s">
        <v>115</v>
      </c>
      <c r="P1505" s="264">
        <v>66.599999999999994</v>
      </c>
      <c r="Q1505" s="39" t="s">
        <v>115</v>
      </c>
      <c r="R1505" s="39" t="s">
        <v>115</v>
      </c>
      <c r="S1505" s="39" t="s">
        <v>115</v>
      </c>
      <c r="T1505" s="39" t="s">
        <v>115</v>
      </c>
      <c r="U1505" s="39" t="s">
        <v>115</v>
      </c>
      <c r="V1505" s="39" t="s">
        <v>115</v>
      </c>
      <c r="W1505" s="39" t="s">
        <v>115</v>
      </c>
      <c r="X1505" s="264">
        <v>48.2</v>
      </c>
      <c r="Y1505" s="39" t="s">
        <v>115</v>
      </c>
      <c r="Z1505" s="264">
        <v>1.3</v>
      </c>
      <c r="AA1505" s="39" t="s">
        <v>115</v>
      </c>
      <c r="AB1505" s="264">
        <v>31</v>
      </c>
      <c r="AC1505" s="39" t="s">
        <v>115</v>
      </c>
      <c r="AD1505" s="264">
        <v>240</v>
      </c>
      <c r="AE1505" s="39" t="s">
        <v>115</v>
      </c>
      <c r="AF1505" s="264">
        <v>225</v>
      </c>
      <c r="AG1505" s="264">
        <v>28.9</v>
      </c>
      <c r="AH1505" s="264">
        <v>21700</v>
      </c>
      <c r="AI1505" s="39" t="s">
        <v>115</v>
      </c>
      <c r="AJ1505" s="39" t="s">
        <v>115</v>
      </c>
      <c r="AK1505" s="39" t="s">
        <v>115</v>
      </c>
    </row>
    <row r="1506" spans="1:37" x14ac:dyDescent="0.35">
      <c r="A1506" s="252">
        <v>45015</v>
      </c>
      <c r="B1506" s="52">
        <v>0.45303240740740741</v>
      </c>
      <c r="C1506" s="29">
        <v>46.1</v>
      </c>
      <c r="D1506" s="29">
        <v>0.03</v>
      </c>
      <c r="E1506" s="29">
        <v>12.57</v>
      </c>
      <c r="F1506" s="29">
        <v>8.2799999999999994</v>
      </c>
      <c r="G1506" s="29">
        <v>7.1</v>
      </c>
      <c r="K1506" s="257">
        <v>31</v>
      </c>
      <c r="L1506" s="45">
        <f>AVERAGE(K1502:K1506)</f>
        <v>64</v>
      </c>
      <c r="M1506" s="46">
        <f>GEOMEAN(K1502:K1506)</f>
        <v>48.664768241364804</v>
      </c>
      <c r="N1506" s="47" t="s">
        <v>288</v>
      </c>
    </row>
    <row r="1507" spans="1:37" x14ac:dyDescent="0.35">
      <c r="A1507" s="252">
        <v>45021</v>
      </c>
      <c r="B1507" s="55">
        <v>0.39052083333333337</v>
      </c>
      <c r="C1507" s="29">
        <v>523</v>
      </c>
      <c r="D1507" s="29">
        <v>0.34</v>
      </c>
      <c r="E1507" s="29">
        <v>12.26</v>
      </c>
      <c r="F1507" s="29">
        <v>8</v>
      </c>
      <c r="G1507" s="29">
        <v>15</v>
      </c>
      <c r="K1507" s="257">
        <v>75</v>
      </c>
    </row>
    <row r="1508" spans="1:37" x14ac:dyDescent="0.35">
      <c r="A1508" s="252">
        <v>45026</v>
      </c>
      <c r="B1508" s="52">
        <v>0.4851273148148148</v>
      </c>
      <c r="C1508" s="29">
        <v>410.7</v>
      </c>
      <c r="D1508" s="29">
        <v>0.26690000000000003</v>
      </c>
      <c r="E1508" s="29">
        <v>10.76</v>
      </c>
      <c r="F1508" s="29">
        <v>8.1</v>
      </c>
      <c r="G1508" s="29">
        <v>12.8</v>
      </c>
      <c r="K1508" s="257">
        <v>98</v>
      </c>
    </row>
    <row r="1509" spans="1:37" x14ac:dyDescent="0.35">
      <c r="A1509" s="252">
        <v>45029</v>
      </c>
      <c r="B1509" s="52">
        <v>0.46016203703703701</v>
      </c>
      <c r="C1509" s="29">
        <v>405.3</v>
      </c>
      <c r="D1509" s="29">
        <v>0.26340000000000002</v>
      </c>
      <c r="E1509" s="29">
        <v>9.6</v>
      </c>
      <c r="F1509" s="29">
        <v>8.09</v>
      </c>
      <c r="G1509" s="29">
        <v>15.1</v>
      </c>
      <c r="K1509" s="257">
        <v>31</v>
      </c>
    </row>
    <row r="1510" spans="1:37" x14ac:dyDescent="0.35">
      <c r="A1510" s="252">
        <v>45034</v>
      </c>
      <c r="B1510" s="55">
        <v>0.38141203703703702</v>
      </c>
      <c r="C1510" s="29">
        <v>471.1</v>
      </c>
      <c r="D1510" s="29">
        <v>0.30620000000000003</v>
      </c>
      <c r="E1510" s="29">
        <v>9.99</v>
      </c>
      <c r="F1510" s="29">
        <v>8.02</v>
      </c>
      <c r="G1510" s="29">
        <v>9.6</v>
      </c>
      <c r="K1510" s="257">
        <v>75</v>
      </c>
    </row>
    <row r="1511" spans="1:37" x14ac:dyDescent="0.35">
      <c r="A1511" s="252">
        <v>45042</v>
      </c>
      <c r="B1511" s="52">
        <v>0.4794444444444444</v>
      </c>
      <c r="C1511" s="29">
        <v>407.6</v>
      </c>
      <c r="D1511" s="29">
        <v>0.26490000000000002</v>
      </c>
      <c r="E1511" s="29">
        <v>11.55</v>
      </c>
      <c r="F1511" s="29">
        <v>8.02</v>
      </c>
      <c r="G1511" s="29">
        <v>11.7</v>
      </c>
      <c r="K1511" s="257">
        <v>145</v>
      </c>
      <c r="L1511" s="45">
        <f>AVERAGE(K1507:K1511)</f>
        <v>84.8</v>
      </c>
      <c r="M1511" s="46">
        <f>GEOMEAN(K1507:K1511)</f>
        <v>75.651171849924481</v>
      </c>
      <c r="N1511" s="47" t="s">
        <v>289</v>
      </c>
    </row>
    <row r="1512" spans="1:37" x14ac:dyDescent="0.35">
      <c r="A1512" s="252">
        <v>45047</v>
      </c>
      <c r="B1512" s="55">
        <v>0.40145833333333331</v>
      </c>
      <c r="C1512" s="29">
        <v>540</v>
      </c>
      <c r="D1512" s="29">
        <v>0.35099999999999998</v>
      </c>
      <c r="E1512" s="29">
        <v>9.85</v>
      </c>
      <c r="F1512" s="29">
        <v>8.11</v>
      </c>
      <c r="G1512" s="29">
        <v>10.9</v>
      </c>
      <c r="K1512" s="257">
        <v>226</v>
      </c>
    </row>
    <row r="1513" spans="1:37" x14ac:dyDescent="0.35">
      <c r="A1513" s="252">
        <v>45050</v>
      </c>
      <c r="B1513" s="55">
        <v>0.4679166666666667</v>
      </c>
      <c r="C1513" s="29">
        <v>472149</v>
      </c>
      <c r="D1513" s="29">
        <v>306.86500000000001</v>
      </c>
      <c r="E1513" s="29">
        <v>0.12</v>
      </c>
      <c r="F1513" s="29">
        <v>8.1</v>
      </c>
      <c r="G1513" s="29">
        <v>13.7</v>
      </c>
      <c r="K1513" s="257">
        <v>84</v>
      </c>
    </row>
    <row r="1514" spans="1:37" x14ac:dyDescent="0.35">
      <c r="A1514" s="252">
        <v>45056</v>
      </c>
      <c r="B1514" s="55">
        <v>0.39401620370370366</v>
      </c>
      <c r="C1514" s="29">
        <v>294.7</v>
      </c>
      <c r="D1514" s="29">
        <v>0.19170000000000001</v>
      </c>
      <c r="E1514" s="29">
        <v>8.89</v>
      </c>
      <c r="F1514" s="29">
        <v>8.1199999999999992</v>
      </c>
      <c r="G1514" s="29">
        <v>17.5</v>
      </c>
      <c r="K1514" s="257">
        <v>135</v>
      </c>
    </row>
    <row r="1515" spans="1:37" x14ac:dyDescent="0.35">
      <c r="A1515" s="252">
        <v>45061</v>
      </c>
      <c r="B1515" s="55">
        <v>0.40834490740740742</v>
      </c>
      <c r="C1515" s="29">
        <v>554</v>
      </c>
      <c r="D1515" s="29">
        <v>0.35749999999999998</v>
      </c>
      <c r="E1515" s="29">
        <v>6</v>
      </c>
      <c r="F1515" s="29">
        <v>8.11</v>
      </c>
      <c r="G1515" s="29">
        <v>20.2</v>
      </c>
      <c r="K1515" s="257">
        <v>183</v>
      </c>
    </row>
    <row r="1516" spans="1:37" x14ac:dyDescent="0.35">
      <c r="A1516" s="252">
        <v>45070</v>
      </c>
      <c r="B1516" s="55">
        <v>0.38186342592592593</v>
      </c>
      <c r="C1516" s="29">
        <v>593</v>
      </c>
      <c r="D1516" s="29">
        <v>0.38350000000000001</v>
      </c>
      <c r="E1516" s="29">
        <v>5.93</v>
      </c>
      <c r="F1516" s="29">
        <v>7.98</v>
      </c>
      <c r="G1516" s="29">
        <v>21.6</v>
      </c>
      <c r="K1516" s="257">
        <v>331</v>
      </c>
      <c r="L1516" s="45">
        <f>AVERAGE(K1512:K1516)</f>
        <v>191.8</v>
      </c>
      <c r="M1516" s="46">
        <f>GEOMEAN(K1512:K1516)</f>
        <v>173.06136125653262</v>
      </c>
      <c r="N1516" s="47" t="s">
        <v>290</v>
      </c>
    </row>
    <row r="1517" spans="1:37" x14ac:dyDescent="0.35">
      <c r="A1517" s="252">
        <v>45082</v>
      </c>
      <c r="B1517" s="55">
        <v>0.3923611111111111</v>
      </c>
      <c r="C1517" s="29">
        <v>656</v>
      </c>
      <c r="D1517" s="29">
        <v>0.42899999999999999</v>
      </c>
      <c r="E1517" s="29">
        <v>6.58</v>
      </c>
      <c r="F1517" s="29">
        <v>7.8</v>
      </c>
      <c r="G1517" s="29">
        <v>21.2</v>
      </c>
      <c r="K1517" s="257">
        <v>355</v>
      </c>
    </row>
    <row r="1518" spans="1:37" x14ac:dyDescent="0.35">
      <c r="A1518" s="252">
        <v>45085</v>
      </c>
      <c r="B1518" s="55">
        <v>0.40357638888888886</v>
      </c>
      <c r="C1518" s="29">
        <v>652</v>
      </c>
      <c r="D1518" s="29">
        <v>0.42249999999999999</v>
      </c>
      <c r="E1518" s="29">
        <v>6.48</v>
      </c>
      <c r="F1518" s="29">
        <v>7.72</v>
      </c>
      <c r="G1518" s="29">
        <v>19.7</v>
      </c>
      <c r="K1518" s="257">
        <v>450</v>
      </c>
    </row>
    <row r="1519" spans="1:37" x14ac:dyDescent="0.35">
      <c r="A1519" s="252">
        <v>45091</v>
      </c>
      <c r="B1519" s="55">
        <v>0.42568287037037034</v>
      </c>
      <c r="C1519" s="29">
        <v>589</v>
      </c>
      <c r="D1519" s="29">
        <v>0.38350000000000001</v>
      </c>
      <c r="E1519" s="29">
        <v>6.72</v>
      </c>
      <c r="F1519" s="29">
        <v>7.79</v>
      </c>
      <c r="G1519" s="29">
        <v>18.399999999999999</v>
      </c>
      <c r="K1519" s="257">
        <v>428</v>
      </c>
    </row>
    <row r="1520" spans="1:37" x14ac:dyDescent="0.35">
      <c r="A1520" s="252">
        <v>45097</v>
      </c>
      <c r="B1520" s="52">
        <v>0.45701388888888889</v>
      </c>
      <c r="C1520" s="29">
        <v>16.399999999999999</v>
      </c>
      <c r="D1520" s="29">
        <v>1.0699999999999999E-2</v>
      </c>
      <c r="E1520" s="29">
        <v>5.32</v>
      </c>
      <c r="F1520" s="29">
        <v>7.95</v>
      </c>
      <c r="G1520" s="29">
        <v>21.5</v>
      </c>
      <c r="K1520" s="257">
        <v>281</v>
      </c>
    </row>
    <row r="1521" spans="1:37" x14ac:dyDescent="0.35">
      <c r="A1521" s="252">
        <v>45105</v>
      </c>
      <c r="B1521" s="55">
        <v>0.38313657407407403</v>
      </c>
      <c r="C1521" s="29">
        <v>341.4</v>
      </c>
      <c r="D1521" s="29">
        <v>0.22170000000000001</v>
      </c>
      <c r="E1521" s="29">
        <v>7.27</v>
      </c>
      <c r="F1521" s="29">
        <v>7.7</v>
      </c>
      <c r="G1521" s="29">
        <v>20.7</v>
      </c>
      <c r="K1521" s="257">
        <v>201</v>
      </c>
      <c r="L1521" s="45">
        <f>AVERAGE(K1517:K1521)</f>
        <v>343</v>
      </c>
      <c r="M1521" s="46">
        <f>GEOMEAN(K1517:K1521)</f>
        <v>329.12237070539345</v>
      </c>
      <c r="N1521" s="47" t="s">
        <v>291</v>
      </c>
    </row>
    <row r="1522" spans="1:37" x14ac:dyDescent="0.35">
      <c r="A1522" s="252">
        <v>45110</v>
      </c>
      <c r="B1522" s="55">
        <v>0.38951388888888888</v>
      </c>
      <c r="C1522" s="29">
        <v>557</v>
      </c>
      <c r="D1522" s="29">
        <v>0.36399999999999999</v>
      </c>
      <c r="E1522" s="29">
        <v>5.54</v>
      </c>
      <c r="F1522" s="29">
        <v>7.7</v>
      </c>
      <c r="G1522" s="29">
        <v>24.7</v>
      </c>
      <c r="K1522" s="257">
        <v>5172</v>
      </c>
    </row>
    <row r="1523" spans="1:37" x14ac:dyDescent="0.35">
      <c r="A1523" s="252">
        <v>45118</v>
      </c>
      <c r="B1523" s="296">
        <v>0.4322685185185185</v>
      </c>
      <c r="C1523" s="29">
        <v>528</v>
      </c>
      <c r="D1523" s="29">
        <v>0.34449999999999997</v>
      </c>
      <c r="E1523" s="29">
        <v>7.94</v>
      </c>
      <c r="F1523" s="29">
        <v>7.95</v>
      </c>
      <c r="G1523" s="29">
        <v>23</v>
      </c>
      <c r="K1523" s="257">
        <v>884</v>
      </c>
    </row>
    <row r="1524" spans="1:37" x14ac:dyDescent="0.35">
      <c r="A1524" s="252">
        <v>45127</v>
      </c>
      <c r="B1524" s="258">
        <v>0.51336805555555554</v>
      </c>
      <c r="C1524" s="29">
        <v>504</v>
      </c>
      <c r="D1524" s="29">
        <v>0.32500000000000001</v>
      </c>
      <c r="E1524" s="29">
        <v>5.35</v>
      </c>
      <c r="F1524" s="29">
        <v>7.75</v>
      </c>
      <c r="G1524" s="29">
        <v>26.4</v>
      </c>
      <c r="K1524" s="257">
        <v>888</v>
      </c>
    </row>
    <row r="1525" spans="1:37" x14ac:dyDescent="0.35">
      <c r="A1525" s="252">
        <v>45133</v>
      </c>
      <c r="B1525" s="55">
        <v>0.4213425925925926</v>
      </c>
      <c r="C1525" s="29">
        <v>549</v>
      </c>
      <c r="D1525" s="29">
        <v>0.35749999999999998</v>
      </c>
      <c r="E1525" s="29">
        <v>6.01</v>
      </c>
      <c r="F1525" s="29">
        <v>7.79</v>
      </c>
      <c r="G1525" s="29">
        <v>25.9</v>
      </c>
      <c r="K1525" s="257">
        <v>1860</v>
      </c>
    </row>
    <row r="1526" spans="1:37" x14ac:dyDescent="0.35">
      <c r="A1526" s="252">
        <v>45138</v>
      </c>
      <c r="B1526" s="55">
        <v>0.43177083333333338</v>
      </c>
      <c r="C1526" s="29">
        <v>553</v>
      </c>
      <c r="D1526" s="29">
        <v>0.35749999999999998</v>
      </c>
      <c r="E1526" s="29">
        <v>5.62</v>
      </c>
      <c r="F1526" s="29">
        <v>7.81</v>
      </c>
      <c r="G1526" s="29">
        <v>24.1</v>
      </c>
      <c r="K1526" s="257">
        <v>496</v>
      </c>
      <c r="L1526" s="45">
        <f>AVERAGE(K1522:K1526)</f>
        <v>1860</v>
      </c>
      <c r="M1526" s="46">
        <f>GEOMEAN(K1522:K1526)</f>
        <v>1302.2779090342628</v>
      </c>
      <c r="N1526" s="47" t="s">
        <v>293</v>
      </c>
      <c r="O1526" s="264">
        <v>3</v>
      </c>
      <c r="P1526" s="264">
        <v>77.3</v>
      </c>
      <c r="Q1526" s="39" t="s">
        <v>115</v>
      </c>
      <c r="R1526" s="39" t="s">
        <v>115</v>
      </c>
      <c r="S1526" s="39" t="s">
        <v>115</v>
      </c>
      <c r="T1526" s="39" t="s">
        <v>115</v>
      </c>
      <c r="U1526" s="39" t="s">
        <v>115</v>
      </c>
      <c r="V1526" s="39" t="s">
        <v>115</v>
      </c>
      <c r="W1526" s="39" t="s">
        <v>115</v>
      </c>
      <c r="X1526" s="264">
        <v>48.6</v>
      </c>
      <c r="Y1526" s="39" t="s">
        <v>115</v>
      </c>
      <c r="Z1526" s="39" t="s">
        <v>115</v>
      </c>
      <c r="AA1526" s="39" t="s">
        <v>115</v>
      </c>
      <c r="AB1526" s="264">
        <v>28.5</v>
      </c>
      <c r="AC1526" s="39" t="s">
        <v>115</v>
      </c>
      <c r="AD1526" s="264">
        <v>220</v>
      </c>
      <c r="AE1526" s="39" t="s">
        <v>115</v>
      </c>
      <c r="AF1526" s="264">
        <v>541</v>
      </c>
      <c r="AG1526" s="264">
        <v>131</v>
      </c>
      <c r="AH1526" s="264">
        <v>22000</v>
      </c>
      <c r="AI1526" s="264">
        <v>3.4</v>
      </c>
      <c r="AJ1526" s="39" t="s">
        <v>115</v>
      </c>
      <c r="AK1526" s="39" t="s">
        <v>115</v>
      </c>
    </row>
    <row r="1527" spans="1:37" x14ac:dyDescent="0.35">
      <c r="A1527" s="252">
        <v>45145</v>
      </c>
      <c r="B1527" s="52">
        <v>0.43681712962962965</v>
      </c>
      <c r="C1527" s="29">
        <v>0.56999999999999995</v>
      </c>
      <c r="D1527" s="29">
        <v>0.39</v>
      </c>
      <c r="E1527" s="29">
        <v>5.57</v>
      </c>
      <c r="F1527" s="29">
        <v>7.73</v>
      </c>
      <c r="G1527" s="29">
        <v>22.5</v>
      </c>
      <c r="K1527" s="257">
        <v>327</v>
      </c>
    </row>
    <row r="1528" spans="1:37" x14ac:dyDescent="0.35">
      <c r="A1528" s="252">
        <v>45148</v>
      </c>
      <c r="B1528" s="52">
        <v>0.44079861111111113</v>
      </c>
      <c r="C1528" s="29">
        <v>0.35799999999999998</v>
      </c>
      <c r="D1528" s="29">
        <v>0.24310000000000001</v>
      </c>
      <c r="E1528" s="29">
        <v>7.56</v>
      </c>
      <c r="F1528" s="29">
        <v>7.75</v>
      </c>
      <c r="G1528" s="29">
        <v>22.7</v>
      </c>
      <c r="K1528" s="257">
        <v>5794</v>
      </c>
    </row>
    <row r="1529" spans="1:37" x14ac:dyDescent="0.35">
      <c r="A1529" s="252">
        <v>45154</v>
      </c>
      <c r="B1529" s="55">
        <v>0.41981481481481481</v>
      </c>
      <c r="C1529" s="29">
        <v>478.3</v>
      </c>
      <c r="D1529" s="29">
        <v>0.31069999999999998</v>
      </c>
      <c r="E1529" s="29">
        <v>9.4600000000000009</v>
      </c>
      <c r="F1529" s="29">
        <v>8.6199999999999992</v>
      </c>
      <c r="G1529" s="29">
        <v>23.4</v>
      </c>
      <c r="K1529" s="257">
        <v>1036</v>
      </c>
    </row>
    <row r="1530" spans="1:37" x14ac:dyDescent="0.35">
      <c r="A1530" s="252">
        <v>45160</v>
      </c>
      <c r="B1530" s="55">
        <v>0.54249999999999998</v>
      </c>
      <c r="C1530" s="29">
        <v>573</v>
      </c>
      <c r="D1530" s="29">
        <v>0.3705</v>
      </c>
      <c r="E1530" s="29">
        <v>5.85</v>
      </c>
      <c r="F1530" s="29">
        <v>8.0399999999999991</v>
      </c>
      <c r="G1530" s="29">
        <v>27</v>
      </c>
      <c r="K1530" s="257">
        <v>148</v>
      </c>
    </row>
    <row r="1531" spans="1:37" x14ac:dyDescent="0.35">
      <c r="A1531" s="252">
        <v>45166</v>
      </c>
      <c r="B1531" s="296">
        <v>0.40138888888888885</v>
      </c>
      <c r="C1531" s="29">
        <v>615</v>
      </c>
      <c r="D1531" s="29">
        <v>0.40300000000000002</v>
      </c>
      <c r="E1531" s="29">
        <v>4.8099999999999996</v>
      </c>
      <c r="F1531" s="29">
        <v>7.66</v>
      </c>
      <c r="G1531" s="29">
        <v>21.3</v>
      </c>
      <c r="K1531" s="257">
        <v>121</v>
      </c>
      <c r="L1531" s="45">
        <f>AVERAGE(K1527:K1531)</f>
        <v>1485.2</v>
      </c>
      <c r="M1531" s="46">
        <f>GEOMEAN(K1527:K1531)</f>
        <v>511.9017531672489</v>
      </c>
      <c r="N1531" s="47" t="s">
        <v>295</v>
      </c>
    </row>
    <row r="1532" spans="1:37" x14ac:dyDescent="0.35">
      <c r="A1532" s="252">
        <v>45176</v>
      </c>
      <c r="B1532" s="52">
        <v>0.41502314814814811</v>
      </c>
      <c r="C1532" s="29">
        <v>587</v>
      </c>
      <c r="D1532" s="29">
        <v>0.38350000000000001</v>
      </c>
      <c r="E1532" s="29">
        <v>6.16</v>
      </c>
      <c r="F1532" s="29">
        <v>7.62</v>
      </c>
      <c r="G1532" s="29">
        <v>22.3</v>
      </c>
      <c r="K1532" s="257">
        <v>62</v>
      </c>
    </row>
    <row r="1533" spans="1:37" x14ac:dyDescent="0.35">
      <c r="A1533" s="252">
        <v>45181</v>
      </c>
      <c r="B1533" s="52">
        <v>0.42737268518518517</v>
      </c>
      <c r="C1533" s="29">
        <v>615</v>
      </c>
      <c r="D1533" s="29">
        <v>0.40300000000000002</v>
      </c>
      <c r="E1533" s="29">
        <v>5.93</v>
      </c>
      <c r="F1533" s="29">
        <v>8</v>
      </c>
      <c r="G1533" s="29">
        <v>21.4</v>
      </c>
      <c r="K1533" s="257">
        <v>41</v>
      </c>
    </row>
    <row r="1534" spans="1:37" x14ac:dyDescent="0.35">
      <c r="A1534" s="252">
        <v>45187</v>
      </c>
      <c r="B1534" s="52">
        <v>0.48527777777777775</v>
      </c>
      <c r="C1534" s="29">
        <v>612</v>
      </c>
      <c r="D1534" s="29">
        <v>397.8</v>
      </c>
      <c r="E1534" s="29">
        <v>6.92</v>
      </c>
      <c r="F1534" s="29">
        <v>7.87</v>
      </c>
      <c r="G1534" s="29">
        <v>17.600000000000001</v>
      </c>
      <c r="K1534" s="257">
        <v>98</v>
      </c>
    </row>
    <row r="1535" spans="1:37" x14ac:dyDescent="0.35">
      <c r="A1535" s="252">
        <v>45190</v>
      </c>
      <c r="B1535" s="52">
        <v>0.41956018518518517</v>
      </c>
      <c r="C1535" s="29">
        <v>610</v>
      </c>
      <c r="D1535" s="29">
        <v>0.39650000000000002</v>
      </c>
      <c r="E1535" s="29">
        <v>6.19</v>
      </c>
      <c r="F1535" s="29">
        <v>7.89</v>
      </c>
      <c r="G1535" s="29">
        <v>20.3</v>
      </c>
      <c r="K1535" s="257">
        <v>109</v>
      </c>
    </row>
    <row r="1536" spans="1:37" x14ac:dyDescent="0.35">
      <c r="A1536" s="252">
        <v>45196</v>
      </c>
      <c r="B1536" s="258" t="s">
        <v>561</v>
      </c>
      <c r="C1536" s="29">
        <v>571</v>
      </c>
      <c r="D1536" s="29">
        <v>0.3705</v>
      </c>
      <c r="E1536" s="29">
        <v>6.55</v>
      </c>
      <c r="F1536" s="29">
        <v>7.82</v>
      </c>
      <c r="G1536" s="29">
        <v>20.9</v>
      </c>
      <c r="K1536" s="257">
        <v>14136</v>
      </c>
      <c r="L1536" s="45">
        <f>AVERAGE(K1532:K1536)</f>
        <v>2889.2</v>
      </c>
      <c r="M1536" s="46">
        <f>GEOMEAN(K1532:K1536)</f>
        <v>207.41059209187864</v>
      </c>
      <c r="N1536" s="47" t="s">
        <v>296</v>
      </c>
    </row>
    <row r="1537" spans="1:37" x14ac:dyDescent="0.35">
      <c r="A1537" s="252">
        <v>45202</v>
      </c>
      <c r="B1537" s="55">
        <v>0.48402777777777778</v>
      </c>
      <c r="C1537" s="29">
        <v>636</v>
      </c>
      <c r="D1537" s="29">
        <v>0.41599999999999998</v>
      </c>
      <c r="E1537" s="29">
        <v>6.73</v>
      </c>
      <c r="F1537" s="29">
        <v>7.64</v>
      </c>
      <c r="G1537" s="29">
        <v>19.2</v>
      </c>
      <c r="K1537" s="257">
        <v>109</v>
      </c>
    </row>
    <row r="1538" spans="1:37" x14ac:dyDescent="0.35">
      <c r="A1538" s="252">
        <v>45210</v>
      </c>
      <c r="B1538" s="55">
        <v>0.41024305555555557</v>
      </c>
      <c r="C1538" s="29">
        <v>632</v>
      </c>
      <c r="D1538" s="29">
        <v>0.41010000000000002</v>
      </c>
      <c r="E1538" s="29">
        <v>8.6199999999999992</v>
      </c>
      <c r="F1538" s="29">
        <v>7.65</v>
      </c>
      <c r="G1538" s="29">
        <v>13.4</v>
      </c>
      <c r="K1538" s="257">
        <v>185</v>
      </c>
    </row>
    <row r="1539" spans="1:37" x14ac:dyDescent="0.35">
      <c r="A1539" s="248">
        <v>45222</v>
      </c>
      <c r="B1539" s="52">
        <v>0.46539351851851851</v>
      </c>
      <c r="C1539" s="29">
        <v>616</v>
      </c>
      <c r="D1539" s="29">
        <v>0.4002</v>
      </c>
      <c r="E1539" s="29">
        <v>9.33</v>
      </c>
      <c r="F1539" s="29">
        <v>7.77</v>
      </c>
      <c r="G1539" s="29">
        <v>12.1</v>
      </c>
      <c r="H1539" s="48"/>
      <c r="I1539" s="29" t="s">
        <v>255</v>
      </c>
      <c r="J1539" s="48"/>
      <c r="K1539" s="257">
        <v>74</v>
      </c>
    </row>
    <row r="1540" spans="1:37" x14ac:dyDescent="0.35">
      <c r="A1540" s="248">
        <v>45224</v>
      </c>
      <c r="B1540" s="55">
        <v>0.45826388888888886</v>
      </c>
      <c r="C1540" s="29">
        <v>631</v>
      </c>
      <c r="D1540" s="29">
        <v>0.40949999999999998</v>
      </c>
      <c r="E1540" s="29">
        <v>7.79</v>
      </c>
      <c r="F1540" s="29">
        <v>7.74</v>
      </c>
      <c r="G1540" s="29">
        <v>14.7</v>
      </c>
      <c r="H1540" s="29">
        <v>765.1</v>
      </c>
      <c r="K1540" s="257">
        <v>63</v>
      </c>
    </row>
    <row r="1541" spans="1:37" x14ac:dyDescent="0.35">
      <c r="A1541" s="252">
        <v>45230</v>
      </c>
      <c r="B1541" s="58">
        <v>0.4109606481481482</v>
      </c>
      <c r="C1541" s="29">
        <v>575</v>
      </c>
      <c r="D1541" s="29">
        <v>0.37369999999999998</v>
      </c>
      <c r="E1541" s="29">
        <v>9.35</v>
      </c>
      <c r="F1541" s="29">
        <v>7.52</v>
      </c>
      <c r="G1541" s="29">
        <v>10.199999999999999</v>
      </c>
      <c r="K1541" s="257">
        <v>183</v>
      </c>
      <c r="L1541" s="45">
        <f>AVERAGE(K1537:K1541)</f>
        <v>122.8</v>
      </c>
      <c r="M1541" s="46">
        <f>GEOMEAN(K1537:K1541)</f>
        <v>111.46135467161928</v>
      </c>
      <c r="N1541" s="47" t="s">
        <v>298</v>
      </c>
    </row>
    <row r="1542" spans="1:37" x14ac:dyDescent="0.35">
      <c r="A1542" s="252">
        <v>45238</v>
      </c>
      <c r="B1542" s="58">
        <v>0.52011574074074074</v>
      </c>
      <c r="C1542" s="29">
        <v>671</v>
      </c>
      <c r="D1542" s="29">
        <v>0.43590000000000001</v>
      </c>
      <c r="E1542" s="29">
        <v>9.41</v>
      </c>
      <c r="F1542" s="29">
        <v>7.66</v>
      </c>
      <c r="G1542" s="29">
        <v>13.1</v>
      </c>
      <c r="K1542" s="257">
        <v>10</v>
      </c>
    </row>
    <row r="1543" spans="1:37" x14ac:dyDescent="0.35">
      <c r="A1543" s="252">
        <v>45243</v>
      </c>
      <c r="B1543" s="55">
        <v>0.40869212962962959</v>
      </c>
      <c r="C1543" s="29">
        <v>665</v>
      </c>
      <c r="D1543" s="29">
        <v>0.43230000000000002</v>
      </c>
      <c r="E1543" s="29">
        <v>10.85</v>
      </c>
      <c r="F1543" s="29">
        <v>7.45</v>
      </c>
      <c r="G1543" s="29">
        <v>9.9</v>
      </c>
      <c r="K1543" s="257">
        <v>455</v>
      </c>
    </row>
    <row r="1544" spans="1:37" x14ac:dyDescent="0.35">
      <c r="A1544" s="252">
        <v>45246</v>
      </c>
      <c r="B1544" s="52">
        <v>6.9965277777777779E-2</v>
      </c>
      <c r="C1544" s="29">
        <v>430.5</v>
      </c>
      <c r="D1544" s="29">
        <v>0.27979999999999999</v>
      </c>
      <c r="E1544" s="29">
        <v>9.8000000000000007</v>
      </c>
      <c r="F1544" s="29">
        <v>7.61</v>
      </c>
      <c r="G1544" s="29">
        <v>10.1</v>
      </c>
      <c r="K1544" s="257">
        <v>20</v>
      </c>
    </row>
    <row r="1545" spans="1:37" x14ac:dyDescent="0.35">
      <c r="A1545" s="248">
        <v>45250</v>
      </c>
      <c r="B1545" s="52">
        <v>0.42530092592592594</v>
      </c>
      <c r="C1545" s="29">
        <v>677</v>
      </c>
      <c r="D1545" s="29">
        <v>0.43980000000000002</v>
      </c>
      <c r="E1545" s="29">
        <v>9.7799999999999994</v>
      </c>
      <c r="F1545" s="29">
        <v>7.84</v>
      </c>
      <c r="G1545" s="29">
        <v>10</v>
      </c>
      <c r="K1545" s="257">
        <v>41</v>
      </c>
      <c r="O1545" s="39" t="s">
        <v>115</v>
      </c>
      <c r="P1545" s="264">
        <v>83.1</v>
      </c>
      <c r="Q1545" s="39" t="s">
        <v>115</v>
      </c>
      <c r="R1545" s="39" t="s">
        <v>115</v>
      </c>
      <c r="S1545" s="39" t="s">
        <v>115</v>
      </c>
      <c r="T1545" s="39" t="s">
        <v>115</v>
      </c>
      <c r="U1545" s="39" t="s">
        <v>115</v>
      </c>
      <c r="V1545" s="39" t="s">
        <v>115</v>
      </c>
      <c r="W1545" s="39" t="s">
        <v>115</v>
      </c>
      <c r="X1545" s="264">
        <v>60.6</v>
      </c>
      <c r="Y1545" s="39" t="s">
        <v>115</v>
      </c>
      <c r="Z1545" s="39" t="s">
        <v>115</v>
      </c>
      <c r="AA1545" s="39" t="s">
        <v>115</v>
      </c>
      <c r="AB1545" s="264">
        <v>39.5</v>
      </c>
      <c r="AC1545" s="39" t="s">
        <v>115</v>
      </c>
      <c r="AD1545" s="264">
        <v>273</v>
      </c>
      <c r="AE1545" s="39" t="s">
        <v>115</v>
      </c>
      <c r="AF1545" s="264">
        <v>254</v>
      </c>
      <c r="AG1545" s="264">
        <v>39.9</v>
      </c>
      <c r="AH1545" s="264">
        <v>25700</v>
      </c>
      <c r="AI1545" s="39">
        <v>3.2</v>
      </c>
      <c r="AJ1545" s="39" t="s">
        <v>115</v>
      </c>
      <c r="AK1545" s="39" t="s">
        <v>115</v>
      </c>
    </row>
    <row r="1546" spans="1:37" x14ac:dyDescent="0.35">
      <c r="A1546" s="248">
        <v>45260</v>
      </c>
      <c r="B1546" s="58">
        <v>0.4255902777777778</v>
      </c>
      <c r="C1546" s="29">
        <v>339</v>
      </c>
      <c r="D1546" s="29">
        <v>0.2203</v>
      </c>
      <c r="E1546" s="29">
        <v>12.59</v>
      </c>
      <c r="F1546" s="29">
        <v>7.8</v>
      </c>
      <c r="G1546" s="29">
        <v>5.8</v>
      </c>
      <c r="K1546" s="257">
        <v>10</v>
      </c>
      <c r="L1546" s="45">
        <f>AVERAGE(K1542:K1546)</f>
        <v>107.2</v>
      </c>
      <c r="M1546" s="46">
        <f>GEOMEAN(K1542:K1546)</f>
        <v>32.686246367358599</v>
      </c>
      <c r="N1546" s="47" t="s">
        <v>299</v>
      </c>
    </row>
    <row r="1547" spans="1:37" x14ac:dyDescent="0.35">
      <c r="A1547" s="248">
        <v>45264</v>
      </c>
      <c r="B1547" s="259">
        <v>0.4576736111111111</v>
      </c>
      <c r="C1547" s="29">
        <v>442</v>
      </c>
      <c r="D1547" s="29">
        <v>0.2873</v>
      </c>
      <c r="E1547" s="29">
        <v>10.32</v>
      </c>
      <c r="F1547" s="29">
        <v>7.99</v>
      </c>
      <c r="G1547" s="29">
        <v>7.7</v>
      </c>
      <c r="K1547" s="257">
        <v>10</v>
      </c>
    </row>
    <row r="1548" spans="1:37" x14ac:dyDescent="0.35">
      <c r="A1548" s="248">
        <v>45267</v>
      </c>
      <c r="B1548" s="52">
        <v>0.44210648148148146</v>
      </c>
      <c r="C1548" s="29">
        <v>699</v>
      </c>
      <c r="D1548" s="29">
        <v>0.45429999999999998</v>
      </c>
      <c r="E1548" s="29">
        <v>10.92</v>
      </c>
      <c r="F1548" s="29">
        <v>7.82</v>
      </c>
      <c r="G1548" s="29">
        <v>5.5</v>
      </c>
      <c r="K1548" s="36">
        <v>10</v>
      </c>
    </row>
    <row r="1549" spans="1:37" x14ac:dyDescent="0.35">
      <c r="A1549" s="248">
        <v>45279</v>
      </c>
      <c r="B1549" s="52">
        <v>0.43263888888888885</v>
      </c>
      <c r="C1549" s="29">
        <v>690</v>
      </c>
      <c r="D1549" s="29">
        <v>0.44869999999999999</v>
      </c>
      <c r="E1549" s="29">
        <v>13.33</v>
      </c>
      <c r="F1549" s="29">
        <v>7.89</v>
      </c>
      <c r="G1549" s="29">
        <v>4.2</v>
      </c>
      <c r="K1549" s="257">
        <v>97</v>
      </c>
    </row>
    <row r="1550" spans="1:37" x14ac:dyDescent="0.35">
      <c r="A1550" s="248">
        <v>45281</v>
      </c>
      <c r="B1550" s="52">
        <v>0.50774305555555554</v>
      </c>
      <c r="C1550" s="29">
        <v>698</v>
      </c>
      <c r="D1550" s="29">
        <v>0.45400000000000001</v>
      </c>
      <c r="E1550" s="29">
        <v>13.38</v>
      </c>
      <c r="F1550" s="29">
        <v>8.19</v>
      </c>
      <c r="G1550" s="29">
        <v>6.1</v>
      </c>
    </row>
    <row r="1551" spans="1:37" x14ac:dyDescent="0.35">
      <c r="A1551" s="248">
        <v>45288</v>
      </c>
      <c r="B1551" s="58">
        <v>0.44368055555555558</v>
      </c>
      <c r="C1551" s="29">
        <v>662</v>
      </c>
      <c r="D1551" s="29">
        <v>0.43009999999999998</v>
      </c>
      <c r="E1551" s="29">
        <v>11.28</v>
      </c>
      <c r="F1551" s="29">
        <v>7.87</v>
      </c>
      <c r="G1551" s="29">
        <v>8.1</v>
      </c>
      <c r="K1551" s="257">
        <v>75</v>
      </c>
      <c r="L1551" s="45">
        <f>AVERAGE(K1547:K1551)</f>
        <v>48</v>
      </c>
      <c r="M1551" s="46">
        <f>GEOMEAN(K1547:K1551)</f>
        <v>29.20506985887209</v>
      </c>
      <c r="N1551" s="47" t="s">
        <v>300</v>
      </c>
    </row>
    <row r="1552" spans="1:37" x14ac:dyDescent="0.35">
      <c r="A1552" s="252"/>
      <c r="B1552" s="52"/>
      <c r="C1552" s="29"/>
      <c r="D1552" s="29"/>
      <c r="E1552" s="29"/>
      <c r="F1552" s="29"/>
      <c r="G1552" s="29"/>
    </row>
    <row r="1553" spans="1:7" x14ac:dyDescent="0.35">
      <c r="A1553" s="252"/>
      <c r="B1553" s="52"/>
      <c r="C1553" s="29"/>
      <c r="D1553" s="29"/>
      <c r="E1553" s="29"/>
      <c r="F1553" s="29"/>
      <c r="G1553" s="29"/>
    </row>
    <row r="1554" spans="1:7" x14ac:dyDescent="0.35">
      <c r="A1554" s="252"/>
      <c r="B1554" s="58"/>
      <c r="C1554" s="29"/>
      <c r="D1554" s="29"/>
      <c r="E1554" s="29"/>
      <c r="F1554" s="29"/>
      <c r="G1554" s="29"/>
    </row>
    <row r="1555" spans="1:7" x14ac:dyDescent="0.35">
      <c r="A1555" s="252"/>
      <c r="B1555" s="55"/>
      <c r="C1555" s="29"/>
      <c r="D1555" s="29"/>
      <c r="E1555" s="29"/>
      <c r="F1555" s="29"/>
      <c r="G1555" s="29"/>
    </row>
  </sheetData>
  <conditionalFormatting sqref="K1:K965 K967:K985 K989 K993:K999 K1004:K1022 L1">
    <cfRule type="cellIs" dxfId="600" priority="91" stopIfTrue="1" operator="greaterThanOrEqual">
      <formula>235</formula>
    </cfRule>
  </conditionalFormatting>
  <conditionalFormatting sqref="K1:K999 K1004:K1022 G1520">
    <cfRule type="cellIs" dxfId="599" priority="84" stopIfTrue="1" operator="greaterThanOrEqual">
      <formula>235</formula>
    </cfRule>
  </conditionalFormatting>
  <conditionalFormatting sqref="K987 G1520">
    <cfRule type="cellIs" dxfId="598" priority="86" stopIfTrue="1" operator="greaterThanOrEqual">
      <formula>235</formula>
    </cfRule>
  </conditionalFormatting>
  <conditionalFormatting sqref="K1000:K1003">
    <cfRule type="cellIs" dxfId="597" priority="81" stopIfTrue="1" operator="greaterThanOrEqual">
      <formula>235</formula>
    </cfRule>
  </conditionalFormatting>
  <conditionalFormatting sqref="K1023:K1159">
    <cfRule type="cellIs" dxfId="596" priority="59" stopIfTrue="1" operator="greaterThanOrEqual">
      <formula>235</formula>
    </cfRule>
  </conditionalFormatting>
  <conditionalFormatting sqref="K1024:K1159">
    <cfRule type="cellIs" dxfId="595" priority="58" stopIfTrue="1" operator="greaterThanOrEqual">
      <formula>235</formula>
    </cfRule>
  </conditionalFormatting>
  <conditionalFormatting sqref="K1107">
    <cfRule type="cellIs" dxfId="594" priority="57" stopIfTrue="1" operator="greaterThanOrEqual">
      <formula>235</formula>
    </cfRule>
  </conditionalFormatting>
  <conditionalFormatting sqref="K1161:K1335">
    <cfRule type="cellIs" dxfId="593" priority="44" stopIfTrue="1" operator="greaterThanOrEqual">
      <formula>235</formula>
    </cfRule>
    <cfRule type="cellIs" dxfId="592" priority="45" stopIfTrue="1" operator="greaterThanOrEqual">
      <formula>235</formula>
    </cfRule>
  </conditionalFormatting>
  <conditionalFormatting sqref="K1303">
    <cfRule type="cellIs" dxfId="591" priority="41" stopIfTrue="1" operator="greaterThanOrEqual">
      <formula>235</formula>
    </cfRule>
    <cfRule type="cellIs" priority="42" stopIfTrue="1" operator="greaterThanOrEqual">
      <formula>235</formula>
    </cfRule>
    <cfRule type="cellIs" dxfId="590" priority="43" stopIfTrue="1" operator="greaterThanOrEqual">
      <formula>235</formula>
    </cfRule>
  </conditionalFormatting>
  <conditionalFormatting sqref="K1336:K1482">
    <cfRule type="cellIs" dxfId="589" priority="25" stopIfTrue="1" operator="greaterThanOrEqual">
      <formula>235</formula>
    </cfRule>
    <cfRule type="cellIs" dxfId="588" priority="26" stopIfTrue="1" operator="greaterThanOrEqual">
      <formula>235</formula>
    </cfRule>
  </conditionalFormatting>
  <conditionalFormatting sqref="K1484:K65539">
    <cfRule type="cellIs" dxfId="587" priority="3" stopIfTrue="1" operator="greaterThanOrEqual">
      <formula>235</formula>
    </cfRule>
    <cfRule type="cellIs" dxfId="586" priority="4" stopIfTrue="1" operator="greaterThanOrEqual">
      <formula>235</formula>
    </cfRule>
  </conditionalFormatting>
  <conditionalFormatting sqref="M4:M1384">
    <cfRule type="cellIs" dxfId="585" priority="39" stopIfTrue="1" operator="greaterThanOrEqual">
      <formula>125</formula>
    </cfRule>
  </conditionalFormatting>
  <conditionalFormatting sqref="M1386:M1434">
    <cfRule type="cellIs" dxfId="584" priority="38" stopIfTrue="1" operator="greaterThanOrEqual">
      <formula>125</formula>
    </cfRule>
  </conditionalFormatting>
  <conditionalFormatting sqref="M1438">
    <cfRule type="cellIs" dxfId="583" priority="37" stopIfTrue="1" operator="greaterThanOrEqual">
      <formula>125</formula>
    </cfRule>
  </conditionalFormatting>
  <conditionalFormatting sqref="M1443">
    <cfRule type="cellIs" dxfId="582" priority="36" stopIfTrue="1" operator="greaterThanOrEqual">
      <formula>125</formula>
    </cfRule>
  </conditionalFormatting>
  <conditionalFormatting sqref="M1448">
    <cfRule type="cellIs" dxfId="581" priority="35" stopIfTrue="1" operator="greaterThanOrEqual">
      <formula>125</formula>
    </cfRule>
  </conditionalFormatting>
  <conditionalFormatting sqref="M1453">
    <cfRule type="cellIs" dxfId="580" priority="34" stopIfTrue="1" operator="greaterThanOrEqual">
      <formula>125</formula>
    </cfRule>
  </conditionalFormatting>
  <conditionalFormatting sqref="M1458">
    <cfRule type="cellIs" dxfId="579" priority="33" stopIfTrue="1" operator="greaterThanOrEqual">
      <formula>125</formula>
    </cfRule>
  </conditionalFormatting>
  <conditionalFormatting sqref="M1463">
    <cfRule type="cellIs" dxfId="578" priority="32" stopIfTrue="1" operator="greaterThanOrEqual">
      <formula>125</formula>
    </cfRule>
  </conditionalFormatting>
  <conditionalFormatting sqref="M1468">
    <cfRule type="cellIs" dxfId="577" priority="31" stopIfTrue="1" operator="greaterThanOrEqual">
      <formula>125</formula>
    </cfRule>
  </conditionalFormatting>
  <conditionalFormatting sqref="M1472:M1477">
    <cfRule type="cellIs" dxfId="576" priority="30" stopIfTrue="1" operator="greaterThanOrEqual">
      <formula>125</formula>
    </cfRule>
  </conditionalFormatting>
  <conditionalFormatting sqref="M1482">
    <cfRule type="cellIs" dxfId="575" priority="28" stopIfTrue="1" operator="greaterThanOrEqual">
      <formula>125</formula>
    </cfRule>
  </conditionalFormatting>
  <conditionalFormatting sqref="M1487:M1491">
    <cfRule type="cellIs" dxfId="574" priority="27" stopIfTrue="1" operator="greaterThanOrEqual">
      <formula>125</formula>
    </cfRule>
  </conditionalFormatting>
  <conditionalFormatting sqref="M1496:M1502">
    <cfRule type="cellIs" dxfId="573" priority="23" stopIfTrue="1" operator="greaterThanOrEqual">
      <formula>125</formula>
    </cfRule>
  </conditionalFormatting>
  <conditionalFormatting sqref="M1506">
    <cfRule type="cellIs" dxfId="572" priority="22" stopIfTrue="1" operator="greaterThanOrEqual">
      <formula>125</formula>
    </cfRule>
  </conditionalFormatting>
  <conditionalFormatting sqref="M1511">
    <cfRule type="cellIs" dxfId="571" priority="20" stopIfTrue="1" operator="greaterThanOrEqual">
      <formula>125</formula>
    </cfRule>
  </conditionalFormatting>
  <conditionalFormatting sqref="M1516">
    <cfRule type="cellIs" dxfId="570" priority="18" stopIfTrue="1" operator="greaterThanOrEqual">
      <formula>125</formula>
    </cfRule>
  </conditionalFormatting>
  <conditionalFormatting sqref="M1521">
    <cfRule type="cellIs" dxfId="569" priority="16" stopIfTrue="1" operator="greaterThanOrEqual">
      <formula>125</formula>
    </cfRule>
  </conditionalFormatting>
  <conditionalFormatting sqref="M1526">
    <cfRule type="cellIs" dxfId="568" priority="14" stopIfTrue="1" operator="greaterThanOrEqual">
      <formula>125</formula>
    </cfRule>
  </conditionalFormatting>
  <conditionalFormatting sqref="M1531">
    <cfRule type="cellIs" dxfId="567" priority="12" stopIfTrue="1" operator="greaterThanOrEqual">
      <formula>125</formula>
    </cfRule>
  </conditionalFormatting>
  <conditionalFormatting sqref="M1536">
    <cfRule type="cellIs" dxfId="566" priority="10" stopIfTrue="1" operator="greaterThanOrEqual">
      <formula>125</formula>
    </cfRule>
  </conditionalFormatting>
  <conditionalFormatting sqref="M1541">
    <cfRule type="cellIs" dxfId="565" priority="8" stopIfTrue="1" operator="greaterThanOrEqual">
      <formula>125</formula>
    </cfRule>
  </conditionalFormatting>
  <conditionalFormatting sqref="M1546">
    <cfRule type="cellIs" dxfId="564" priority="6" stopIfTrue="1" operator="greaterThanOrEqual">
      <formula>125</formula>
    </cfRule>
  </conditionalFormatting>
  <conditionalFormatting sqref="M1551">
    <cfRule type="cellIs" dxfId="563" priority="2" stopIfTrue="1" operator="greaterThanOrEqual">
      <formula>125</formula>
    </cfRule>
  </conditionalFormatting>
  <conditionalFormatting sqref="M970:N970">
    <cfRule type="cellIs" dxfId="562" priority="90" stopIfTrue="1" operator="greaterThanOrEqual">
      <formula>125</formula>
    </cfRule>
  </conditionalFormatting>
  <conditionalFormatting sqref="M975:N975">
    <cfRule type="cellIs" dxfId="561" priority="89" stopIfTrue="1" operator="greaterThanOrEqual">
      <formula>125</formula>
    </cfRule>
  </conditionalFormatting>
  <conditionalFormatting sqref="M980:N980">
    <cfRule type="cellIs" dxfId="560" priority="88" stopIfTrue="1" operator="greaterThanOrEqual">
      <formula>125</formula>
    </cfRule>
  </conditionalFormatting>
  <conditionalFormatting sqref="M985:N985">
    <cfRule type="cellIs" dxfId="559" priority="87" stopIfTrue="1" operator="greaterThanOrEqual">
      <formula>125</formula>
    </cfRule>
  </conditionalFormatting>
  <conditionalFormatting sqref="M990:N990">
    <cfRule type="cellIs" dxfId="558" priority="85" stopIfTrue="1" operator="greaterThanOrEqual">
      <formula>125</formula>
    </cfRule>
  </conditionalFormatting>
  <conditionalFormatting sqref="M995:N995">
    <cfRule type="cellIs" dxfId="557" priority="83" stopIfTrue="1" operator="greaterThanOrEqual">
      <formula>125</formula>
    </cfRule>
  </conditionalFormatting>
  <conditionalFormatting sqref="M1000:N1000">
    <cfRule type="cellIs" dxfId="556" priority="82" stopIfTrue="1" operator="greaterThanOrEqual">
      <formula>125</formula>
    </cfRule>
  </conditionalFormatting>
  <conditionalFormatting sqref="M1005:N1005">
    <cfRule type="cellIs" dxfId="555" priority="80" stopIfTrue="1" operator="greaterThanOrEqual">
      <formula>125</formula>
    </cfRule>
  </conditionalFormatting>
  <conditionalFormatting sqref="M1010:N1010">
    <cfRule type="cellIs" dxfId="554" priority="79" stopIfTrue="1" operator="greaterThanOrEqual">
      <formula>125</formula>
    </cfRule>
  </conditionalFormatting>
  <conditionalFormatting sqref="M1015:N1015">
    <cfRule type="cellIs" dxfId="553" priority="78" stopIfTrue="1" operator="greaterThanOrEqual">
      <formula>125</formula>
    </cfRule>
  </conditionalFormatting>
  <conditionalFormatting sqref="M1020:N1020">
    <cfRule type="cellIs" dxfId="552" priority="77" stopIfTrue="1" operator="greaterThanOrEqual">
      <formula>125</formula>
    </cfRule>
  </conditionalFormatting>
  <conditionalFormatting sqref="M1025:N1025">
    <cfRule type="cellIs" dxfId="551" priority="76" stopIfTrue="1" operator="greaterThanOrEqual">
      <formula>125</formula>
    </cfRule>
  </conditionalFormatting>
  <conditionalFormatting sqref="M1030:N1030">
    <cfRule type="cellIs" dxfId="550" priority="75" stopIfTrue="1" operator="greaterThanOrEqual">
      <formula>125</formula>
    </cfRule>
  </conditionalFormatting>
  <conditionalFormatting sqref="M1035:N1035">
    <cfRule type="cellIs" dxfId="549" priority="74" stopIfTrue="1" operator="greaterThanOrEqual">
      <formula>125</formula>
    </cfRule>
  </conditionalFormatting>
  <conditionalFormatting sqref="M1040:N1040">
    <cfRule type="cellIs" dxfId="548" priority="73" stopIfTrue="1" operator="greaterThanOrEqual">
      <formula>125</formula>
    </cfRule>
  </conditionalFormatting>
  <conditionalFormatting sqref="M1045:N1045">
    <cfRule type="cellIs" dxfId="547" priority="72" stopIfTrue="1" operator="greaterThanOrEqual">
      <formula>125</formula>
    </cfRule>
  </conditionalFormatting>
  <conditionalFormatting sqref="M1050:N1050">
    <cfRule type="cellIs" dxfId="546" priority="71" stopIfTrue="1" operator="greaterThanOrEqual">
      <formula>125</formula>
    </cfRule>
  </conditionalFormatting>
  <conditionalFormatting sqref="M1056:N1056">
    <cfRule type="cellIs" dxfId="545" priority="70" stopIfTrue="1" operator="greaterThanOrEqual">
      <formula>125</formula>
    </cfRule>
  </conditionalFormatting>
  <conditionalFormatting sqref="M1061:N1061">
    <cfRule type="cellIs" dxfId="544" priority="69" stopIfTrue="1" operator="greaterThanOrEqual">
      <formula>125</formula>
    </cfRule>
  </conditionalFormatting>
  <conditionalFormatting sqref="M1066:N1066">
    <cfRule type="cellIs" dxfId="543" priority="68" stopIfTrue="1" operator="greaterThanOrEqual">
      <formula>125</formula>
    </cfRule>
  </conditionalFormatting>
  <conditionalFormatting sqref="M1071:N1071">
    <cfRule type="cellIs" dxfId="542" priority="67" stopIfTrue="1" operator="greaterThanOrEqual">
      <formula>125</formula>
    </cfRule>
  </conditionalFormatting>
  <conditionalFormatting sqref="M1076:N1076">
    <cfRule type="cellIs" dxfId="541" priority="66" stopIfTrue="1" operator="greaterThanOrEqual">
      <formula>125</formula>
    </cfRule>
  </conditionalFormatting>
  <conditionalFormatting sqref="M1081:N1081">
    <cfRule type="cellIs" dxfId="540" priority="65" stopIfTrue="1" operator="greaterThanOrEqual">
      <formula>125</formula>
    </cfRule>
  </conditionalFormatting>
  <conditionalFormatting sqref="M1086:N1086">
    <cfRule type="cellIs" dxfId="539" priority="64" stopIfTrue="1" operator="greaterThanOrEqual">
      <formula>125</formula>
    </cfRule>
  </conditionalFormatting>
  <conditionalFormatting sqref="M1091:N1091">
    <cfRule type="cellIs" dxfId="538" priority="63" stopIfTrue="1" operator="greaterThanOrEqual">
      <formula>125</formula>
    </cfRule>
  </conditionalFormatting>
  <conditionalFormatting sqref="M1096:N1096">
    <cfRule type="cellIs" dxfId="537" priority="62" stopIfTrue="1" operator="greaterThanOrEqual">
      <formula>125</formula>
    </cfRule>
  </conditionalFormatting>
  <conditionalFormatting sqref="M1101:N1101">
    <cfRule type="cellIs" dxfId="536" priority="61" stopIfTrue="1" operator="greaterThanOrEqual">
      <formula>125</formula>
    </cfRule>
  </conditionalFormatting>
  <conditionalFormatting sqref="M1106:N1106">
    <cfRule type="cellIs" dxfId="535" priority="60" stopIfTrue="1" operator="greaterThanOrEqual">
      <formula>125</formula>
    </cfRule>
  </conditionalFormatting>
  <conditionalFormatting sqref="M1111:N1111">
    <cfRule type="cellIs" dxfId="534" priority="56" stopIfTrue="1" operator="greaterThanOrEqual">
      <formula>125</formula>
    </cfRule>
  </conditionalFormatting>
  <conditionalFormatting sqref="M1116:N1116">
    <cfRule type="cellIs" dxfId="533" priority="55" stopIfTrue="1" operator="greaterThanOrEqual">
      <formula>125</formula>
    </cfRule>
  </conditionalFormatting>
  <conditionalFormatting sqref="M1121:N1121">
    <cfRule type="cellIs" dxfId="532" priority="54" stopIfTrue="1" operator="greaterThanOrEqual">
      <formula>125</formula>
    </cfRule>
  </conditionalFormatting>
  <conditionalFormatting sqref="M1126:N1126">
    <cfRule type="cellIs" dxfId="531" priority="53" stopIfTrue="1" operator="greaterThanOrEqual">
      <formula>125</formula>
    </cfRule>
  </conditionalFormatting>
  <conditionalFormatting sqref="M1131:N1131">
    <cfRule type="cellIs" dxfId="530" priority="52" stopIfTrue="1" operator="greaterThanOrEqual">
      <formula>125</formula>
    </cfRule>
  </conditionalFormatting>
  <conditionalFormatting sqref="M1135:N1135">
    <cfRule type="cellIs" dxfId="529" priority="51" stopIfTrue="1" operator="greaterThanOrEqual">
      <formula>125</formula>
    </cfRule>
  </conditionalFormatting>
  <conditionalFormatting sqref="M1140:N1140">
    <cfRule type="cellIs" dxfId="528" priority="50" stopIfTrue="1" operator="greaterThanOrEqual">
      <formula>125</formula>
    </cfRule>
  </conditionalFormatting>
  <conditionalFormatting sqref="M1145:N1145">
    <cfRule type="cellIs" dxfId="527" priority="49" stopIfTrue="1" operator="greaterThanOrEqual">
      <formula>125</formula>
    </cfRule>
  </conditionalFormatting>
  <conditionalFormatting sqref="M1162:N1162">
    <cfRule type="cellIs" dxfId="526" priority="48" stopIfTrue="1" operator="greaterThanOrEqual">
      <formula>125</formula>
    </cfRule>
  </conditionalFormatting>
  <conditionalFormatting sqref="M1177:N1177">
    <cfRule type="cellIs" dxfId="525" priority="47" stopIfTrue="1" operator="greaterThanOrEqual">
      <formula>125</formula>
    </cfRule>
  </conditionalFormatting>
  <conditionalFormatting sqref="M1196:N1196">
    <cfRule type="cellIs" dxfId="524" priority="46" stopIfTrue="1" operator="greaterThanOrEqual">
      <formula>125</formula>
    </cfRule>
  </conditionalFormatting>
  <conditionalFormatting sqref="N4:N1384">
    <cfRule type="cellIs" dxfId="523" priority="40" stopIfTrue="1" operator="greaterThanOrEqual">
      <formula>125</formula>
    </cfRule>
  </conditionalFormatting>
  <conditionalFormatting sqref="N1386:N1482">
    <cfRule type="cellIs" dxfId="522" priority="29" stopIfTrue="1" operator="greaterThanOrEqual">
      <formula>125</formula>
    </cfRule>
  </conditionalFormatting>
  <conditionalFormatting sqref="N1484:N1502">
    <cfRule type="cellIs" dxfId="521" priority="24" stopIfTrue="1" operator="greaterThanOrEqual">
      <formula>125</formula>
    </cfRule>
  </conditionalFormatting>
  <conditionalFormatting sqref="N1506">
    <cfRule type="cellIs" dxfId="520" priority="21" stopIfTrue="1" operator="greaterThanOrEqual">
      <formula>125</formula>
    </cfRule>
  </conditionalFormatting>
  <conditionalFormatting sqref="N1511">
    <cfRule type="cellIs" dxfId="519" priority="19" stopIfTrue="1" operator="greaterThanOrEqual">
      <formula>125</formula>
    </cfRule>
  </conditionalFormatting>
  <conditionalFormatting sqref="N1516">
    <cfRule type="cellIs" dxfId="518" priority="17" stopIfTrue="1" operator="greaterThanOrEqual">
      <formula>125</formula>
    </cfRule>
  </conditionalFormatting>
  <conditionalFormatting sqref="N1521">
    <cfRule type="cellIs" dxfId="517" priority="15" stopIfTrue="1" operator="greaterThanOrEqual">
      <formula>125</formula>
    </cfRule>
  </conditionalFormatting>
  <conditionalFormatting sqref="N1526">
    <cfRule type="cellIs" dxfId="516" priority="13" stopIfTrue="1" operator="greaterThanOrEqual">
      <formula>125</formula>
    </cfRule>
  </conditionalFormatting>
  <conditionalFormatting sqref="N1531">
    <cfRule type="cellIs" dxfId="515" priority="11" stopIfTrue="1" operator="greaterThanOrEqual">
      <formula>125</formula>
    </cfRule>
  </conditionalFormatting>
  <conditionalFormatting sqref="N1536">
    <cfRule type="cellIs" dxfId="514" priority="9" stopIfTrue="1" operator="greaterThanOrEqual">
      <formula>125</formula>
    </cfRule>
  </conditionalFormatting>
  <conditionalFormatting sqref="N1541">
    <cfRule type="cellIs" dxfId="513" priority="7" stopIfTrue="1" operator="greaterThanOrEqual">
      <formula>125</formula>
    </cfRule>
  </conditionalFormatting>
  <conditionalFormatting sqref="N1546">
    <cfRule type="cellIs" dxfId="512" priority="5" stopIfTrue="1" operator="greaterThanOrEqual">
      <formula>125</formula>
    </cfRule>
  </conditionalFormatting>
  <conditionalFormatting sqref="N1551">
    <cfRule type="cellIs" dxfId="511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766D-6A62-407C-BB5F-39CDD9F649F6}">
  <dimension ref="A1:IH1024"/>
  <sheetViews>
    <sheetView zoomScale="75" zoomScaleNormal="75" workbookViewId="0">
      <pane ySplit="3" topLeftCell="A1006" activePane="bottomLeft" state="frozen"/>
      <selection pane="bottomLeft" activeCell="A1021" sqref="A1021"/>
    </sheetView>
  </sheetViews>
  <sheetFormatPr defaultRowHeight="15.5" x14ac:dyDescent="0.35"/>
  <cols>
    <col min="1" max="1" width="9.54296875" style="39" customWidth="1"/>
    <col min="2" max="7" width="9.453125" style="29" bestFit="1" customWidth="1"/>
    <col min="8" max="8" width="0" style="29" hidden="1" customWidth="1"/>
    <col min="9" max="10" width="9.453125" style="29" hidden="1" customWidth="1"/>
    <col min="11" max="12" width="9.453125" style="29" bestFit="1" customWidth="1"/>
    <col min="13" max="13" width="9.54296875" style="298" customWidth="1"/>
    <col min="14" max="14" width="9.453125" style="38" customWidth="1"/>
    <col min="15" max="31" width="9.453125" style="39" customWidth="1"/>
    <col min="32" max="16384" width="8.7265625" style="29"/>
  </cols>
  <sheetData>
    <row r="1" spans="1:38" s="257" customFormat="1" x14ac:dyDescent="0.35">
      <c r="A1" s="260" t="s">
        <v>562</v>
      </c>
      <c r="C1" s="261"/>
      <c r="E1" s="262" t="s">
        <v>563</v>
      </c>
      <c r="G1" s="262"/>
      <c r="K1" s="29">
        <v>39.802500000000002</v>
      </c>
      <c r="L1" s="29">
        <v>-86.159000000000006</v>
      </c>
      <c r="M1" s="46"/>
      <c r="N1" s="263" t="s">
        <v>564</v>
      </c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</row>
    <row r="2" spans="1:38" s="257" customFormat="1" x14ac:dyDescent="0.35">
      <c r="A2" s="264" t="s">
        <v>93</v>
      </c>
      <c r="B2" s="264" t="s">
        <v>94</v>
      </c>
      <c r="C2" s="265" t="s">
        <v>11</v>
      </c>
      <c r="D2" s="264" t="s">
        <v>13</v>
      </c>
      <c r="E2" s="264" t="s">
        <v>15</v>
      </c>
      <c r="F2" s="264" t="s">
        <v>9</v>
      </c>
      <c r="G2" s="264" t="s">
        <v>5</v>
      </c>
      <c r="H2" s="264" t="s">
        <v>95</v>
      </c>
      <c r="I2" s="264" t="s">
        <v>96</v>
      </c>
      <c r="J2" s="264" t="s">
        <v>97</v>
      </c>
      <c r="K2" s="264" t="s">
        <v>98</v>
      </c>
      <c r="L2" s="45" t="s">
        <v>99</v>
      </c>
      <c r="M2" s="266" t="s">
        <v>100</v>
      </c>
      <c r="N2" s="47"/>
      <c r="O2" s="39" t="s">
        <v>40</v>
      </c>
      <c r="P2" s="39" t="s">
        <v>44</v>
      </c>
      <c r="Q2" s="39" t="s">
        <v>46</v>
      </c>
      <c r="R2" s="39" t="s">
        <v>48</v>
      </c>
      <c r="S2" s="39" t="s">
        <v>50</v>
      </c>
      <c r="T2" s="39" t="s">
        <v>56</v>
      </c>
      <c r="U2" s="39" t="s">
        <v>52</v>
      </c>
      <c r="V2" s="39" t="s">
        <v>54</v>
      </c>
      <c r="W2" s="39" t="s">
        <v>58</v>
      </c>
      <c r="X2" s="39" t="s">
        <v>30</v>
      </c>
      <c r="Y2" s="39" t="s">
        <v>28</v>
      </c>
      <c r="Z2" s="39" t="s">
        <v>26</v>
      </c>
      <c r="AA2" s="39" t="s">
        <v>34</v>
      </c>
      <c r="AB2" s="39" t="s">
        <v>101</v>
      </c>
      <c r="AC2" s="39" t="s">
        <v>21</v>
      </c>
      <c r="AD2" s="39" t="s">
        <v>37</v>
      </c>
      <c r="AE2" s="39" t="s">
        <v>102</v>
      </c>
      <c r="AF2" s="291" t="s">
        <v>72</v>
      </c>
      <c r="AG2" s="291" t="s">
        <v>565</v>
      </c>
      <c r="AH2" s="291" t="s">
        <v>66</v>
      </c>
      <c r="AI2" s="40" t="s">
        <v>64</v>
      </c>
      <c r="AJ2" s="40" t="s">
        <v>70</v>
      </c>
      <c r="AK2" s="40" t="s">
        <v>62</v>
      </c>
      <c r="AL2" s="40" t="s">
        <v>74</v>
      </c>
    </row>
    <row r="3" spans="1:38" s="257" customFormat="1" x14ac:dyDescent="0.35">
      <c r="A3" s="264"/>
      <c r="B3" s="264" t="s">
        <v>103</v>
      </c>
      <c r="C3" s="41" t="s">
        <v>104</v>
      </c>
      <c r="D3" s="264" t="s">
        <v>105</v>
      </c>
      <c r="E3" s="264" t="s">
        <v>106</v>
      </c>
      <c r="F3" s="264" t="s">
        <v>2</v>
      </c>
      <c r="G3" s="264" t="s">
        <v>107</v>
      </c>
      <c r="H3" s="264" t="s">
        <v>108</v>
      </c>
      <c r="I3" s="264" t="s">
        <v>109</v>
      </c>
      <c r="J3" s="264" t="s">
        <v>110</v>
      </c>
      <c r="K3" s="257" t="s">
        <v>111</v>
      </c>
      <c r="L3" s="45"/>
      <c r="M3" s="46"/>
      <c r="N3" s="47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</row>
    <row r="4" spans="1:38" x14ac:dyDescent="0.35">
      <c r="A4" s="44">
        <v>39057</v>
      </c>
      <c r="B4" s="29">
        <v>100846</v>
      </c>
      <c r="C4" s="29">
        <v>484</v>
      </c>
      <c r="D4" s="29">
        <v>0.30980000000000002</v>
      </c>
      <c r="E4" s="29">
        <v>11.71</v>
      </c>
      <c r="F4" s="48">
        <v>8</v>
      </c>
      <c r="G4" s="29">
        <v>4.1100000000000003</v>
      </c>
      <c r="H4" s="34" t="s">
        <v>112</v>
      </c>
      <c r="I4" s="29">
        <v>0.26</v>
      </c>
      <c r="J4" s="29">
        <v>7.1</v>
      </c>
      <c r="K4" s="29">
        <v>2075</v>
      </c>
    </row>
    <row r="5" spans="1:38" x14ac:dyDescent="0.35">
      <c r="A5" s="44">
        <v>39065</v>
      </c>
      <c r="B5" s="29">
        <v>92143</v>
      </c>
      <c r="C5" s="29">
        <v>435.4</v>
      </c>
      <c r="D5" s="29">
        <v>0.2787</v>
      </c>
      <c r="E5" s="29">
        <v>11.8</v>
      </c>
      <c r="F5" s="48">
        <v>8.11</v>
      </c>
      <c r="G5" s="29">
        <v>4.4400000000000004</v>
      </c>
      <c r="H5" s="34" t="s">
        <v>112</v>
      </c>
      <c r="I5" s="29">
        <v>0.14000000000000001</v>
      </c>
      <c r="J5" s="29">
        <v>7.4</v>
      </c>
      <c r="K5" s="29">
        <v>448</v>
      </c>
    </row>
    <row r="6" spans="1:38" x14ac:dyDescent="0.35">
      <c r="A6" s="44">
        <v>39070</v>
      </c>
      <c r="B6" s="29">
        <v>102650</v>
      </c>
      <c r="C6" s="29">
        <v>508</v>
      </c>
      <c r="D6" s="29">
        <v>0.32500000000000001</v>
      </c>
      <c r="E6" s="29">
        <v>9.65</v>
      </c>
      <c r="F6" s="48">
        <v>8.0500000000000007</v>
      </c>
      <c r="G6" s="29">
        <v>5.4</v>
      </c>
      <c r="H6" s="34" t="s">
        <v>112</v>
      </c>
      <c r="I6" s="29">
        <v>0.6</v>
      </c>
      <c r="J6" s="29">
        <v>7.8</v>
      </c>
      <c r="K6" s="29">
        <v>10</v>
      </c>
    </row>
    <row r="7" spans="1:38" x14ac:dyDescent="0.35">
      <c r="A7" s="44">
        <v>39071</v>
      </c>
      <c r="B7" s="29">
        <v>95550</v>
      </c>
      <c r="C7" s="29">
        <v>518.9</v>
      </c>
      <c r="D7" s="29">
        <v>0.33210000000000001</v>
      </c>
      <c r="E7" s="29">
        <v>11.8</v>
      </c>
      <c r="F7" s="48">
        <v>7.85</v>
      </c>
      <c r="G7" s="29">
        <v>4.1399999999999997</v>
      </c>
      <c r="H7" s="34" t="s">
        <v>112</v>
      </c>
      <c r="I7" s="29">
        <v>0.06</v>
      </c>
      <c r="J7" s="29">
        <v>7.4</v>
      </c>
      <c r="K7" s="257">
        <v>41</v>
      </c>
      <c r="L7" s="257">
        <f>AVERAGE(K4:K7)</f>
        <v>643.5</v>
      </c>
      <c r="M7" s="46">
        <f>GEOMEAN(K4:K7)</f>
        <v>139.72367276394618</v>
      </c>
      <c r="N7" s="47" t="s">
        <v>470</v>
      </c>
    </row>
    <row r="8" spans="1:38" x14ac:dyDescent="0.35">
      <c r="A8" s="44">
        <v>39086</v>
      </c>
      <c r="B8" s="29">
        <v>112914</v>
      </c>
      <c r="C8" s="29">
        <v>539.9</v>
      </c>
      <c r="D8" s="29">
        <v>0.34560000000000002</v>
      </c>
      <c r="E8" s="29">
        <v>11.09</v>
      </c>
      <c r="F8" s="48">
        <v>8.1</v>
      </c>
      <c r="G8" s="29">
        <v>6.34</v>
      </c>
      <c r="H8" s="34" t="s">
        <v>112</v>
      </c>
      <c r="I8" s="29">
        <v>0.16</v>
      </c>
      <c r="J8" s="29">
        <v>7.6</v>
      </c>
      <c r="K8" s="257">
        <v>168</v>
      </c>
    </row>
    <row r="9" spans="1:38" x14ac:dyDescent="0.35">
      <c r="A9" s="44">
        <v>39091</v>
      </c>
      <c r="B9" s="29">
        <v>101210</v>
      </c>
      <c r="C9" s="29">
        <v>500.8</v>
      </c>
      <c r="D9" s="29">
        <v>0.32050000000000001</v>
      </c>
      <c r="E9" s="29">
        <v>11.68</v>
      </c>
      <c r="F9" s="48">
        <v>8.2200000000000006</v>
      </c>
      <c r="G9" s="29">
        <v>5.66</v>
      </c>
      <c r="H9" s="34" t="s">
        <v>112</v>
      </c>
      <c r="I9" s="29">
        <v>0.18</v>
      </c>
      <c r="J9" s="29">
        <v>7.4</v>
      </c>
      <c r="K9" s="257">
        <v>148</v>
      </c>
    </row>
    <row r="10" spans="1:38" x14ac:dyDescent="0.35">
      <c r="A10" s="44">
        <v>39093</v>
      </c>
      <c r="B10" s="29">
        <v>103216</v>
      </c>
      <c r="C10" s="29">
        <v>518</v>
      </c>
      <c r="D10" s="29">
        <v>0.33200000000000002</v>
      </c>
      <c r="E10" s="29">
        <v>10.15</v>
      </c>
      <c r="F10" s="48">
        <v>8.18</v>
      </c>
      <c r="G10" s="29">
        <v>4.83</v>
      </c>
      <c r="H10" s="34" t="s">
        <v>112</v>
      </c>
      <c r="I10" s="29">
        <v>0.4</v>
      </c>
      <c r="J10" s="29">
        <v>7.8</v>
      </c>
      <c r="K10" s="257">
        <v>74</v>
      </c>
    </row>
    <row r="11" spans="1:38" x14ac:dyDescent="0.35">
      <c r="A11" s="44">
        <v>39100</v>
      </c>
      <c r="B11" s="29">
        <v>102832</v>
      </c>
      <c r="C11" s="29">
        <v>406</v>
      </c>
      <c r="D11" s="29">
        <v>0.25979999999999998</v>
      </c>
      <c r="E11" s="29">
        <v>10.18</v>
      </c>
      <c r="F11" s="48">
        <v>8.09</v>
      </c>
      <c r="G11" s="29">
        <v>4.32</v>
      </c>
      <c r="H11" s="34" t="s">
        <v>112</v>
      </c>
      <c r="I11" s="29">
        <v>0.47</v>
      </c>
      <c r="J11" s="29">
        <v>7.5</v>
      </c>
      <c r="K11" s="257">
        <v>496</v>
      </c>
    </row>
    <row r="12" spans="1:38" x14ac:dyDescent="0.35">
      <c r="A12" s="44">
        <v>39105</v>
      </c>
      <c r="B12" s="29">
        <v>100350</v>
      </c>
      <c r="C12" s="29">
        <v>453</v>
      </c>
      <c r="D12" s="29">
        <v>0.28999999999999998</v>
      </c>
      <c r="E12" s="29">
        <v>12.44</v>
      </c>
      <c r="F12" s="48">
        <v>8.0500000000000007</v>
      </c>
      <c r="G12" s="29">
        <v>3.03</v>
      </c>
      <c r="H12" s="34" t="s">
        <v>112</v>
      </c>
      <c r="I12" s="29">
        <v>0.1</v>
      </c>
      <c r="J12" s="29">
        <v>7.4</v>
      </c>
      <c r="K12" s="257">
        <v>201</v>
      </c>
      <c r="L12" s="257">
        <f>AVERAGE(K8:K12)</f>
        <v>217.4</v>
      </c>
      <c r="M12" s="46">
        <f>GEOMEAN(K8:K12)</f>
        <v>178.93532652609125</v>
      </c>
      <c r="N12" s="47" t="s">
        <v>471</v>
      </c>
    </row>
    <row r="13" spans="1:38" x14ac:dyDescent="0.35">
      <c r="A13" s="44">
        <v>39120</v>
      </c>
      <c r="C13" s="29" t="s">
        <v>472</v>
      </c>
    </row>
    <row r="14" spans="1:38" x14ac:dyDescent="0.35">
      <c r="A14" s="44">
        <v>39128</v>
      </c>
      <c r="C14" s="29" t="s">
        <v>472</v>
      </c>
    </row>
    <row r="15" spans="1:38" x14ac:dyDescent="0.35">
      <c r="A15" s="44">
        <v>39132</v>
      </c>
      <c r="C15" s="29" t="s">
        <v>472</v>
      </c>
    </row>
    <row r="16" spans="1:38" x14ac:dyDescent="0.35">
      <c r="A16" s="44">
        <v>39134</v>
      </c>
      <c r="C16" s="29" t="s">
        <v>472</v>
      </c>
    </row>
    <row r="17" spans="1:31" x14ac:dyDescent="0.35">
      <c r="A17" s="44">
        <v>39140</v>
      </c>
      <c r="B17" s="29">
        <v>102055</v>
      </c>
      <c r="C17" s="29">
        <v>534</v>
      </c>
      <c r="D17" s="29">
        <v>0.34200000000000003</v>
      </c>
      <c r="E17" s="29">
        <v>13.38</v>
      </c>
      <c r="F17" s="48">
        <v>8</v>
      </c>
      <c r="G17" s="29">
        <v>1.56</v>
      </c>
      <c r="H17" s="34" t="s">
        <v>112</v>
      </c>
      <c r="I17" s="29">
        <v>0.2</v>
      </c>
      <c r="J17" s="29">
        <v>7.7</v>
      </c>
      <c r="K17" s="29">
        <v>197</v>
      </c>
      <c r="L17" s="257">
        <f>AVERAGE(K13:K17)</f>
        <v>197</v>
      </c>
      <c r="M17" s="46">
        <f>GEOMEAN(K13:K17)</f>
        <v>197</v>
      </c>
      <c r="N17" s="47" t="s">
        <v>473</v>
      </c>
    </row>
    <row r="18" spans="1:31" x14ac:dyDescent="0.35">
      <c r="A18" s="44">
        <v>39147</v>
      </c>
      <c r="B18" s="29">
        <v>95031</v>
      </c>
      <c r="C18" s="29">
        <v>360.9</v>
      </c>
      <c r="D18" s="29">
        <v>0.23100000000000001</v>
      </c>
      <c r="E18" s="29">
        <v>14.11</v>
      </c>
      <c r="F18" s="48">
        <v>8.91</v>
      </c>
      <c r="G18" s="29">
        <v>0.65</v>
      </c>
      <c r="H18" s="34" t="s">
        <v>112</v>
      </c>
      <c r="I18" s="29">
        <v>0.66</v>
      </c>
      <c r="J18" s="29">
        <v>7.3</v>
      </c>
      <c r="K18" s="29">
        <v>354</v>
      </c>
      <c r="O18" s="39">
        <v>1.2</v>
      </c>
      <c r="P18" s="39">
        <v>51.1</v>
      </c>
      <c r="Q18" s="39" t="s">
        <v>115</v>
      </c>
      <c r="R18" s="39" t="s">
        <v>115</v>
      </c>
      <c r="S18" s="39" t="s">
        <v>115</v>
      </c>
      <c r="T18" s="39" t="s">
        <v>115</v>
      </c>
      <c r="U18" s="39" t="s">
        <v>115</v>
      </c>
      <c r="V18" s="39" t="s">
        <v>115</v>
      </c>
      <c r="W18" s="39" t="s">
        <v>115</v>
      </c>
      <c r="X18" s="39">
        <v>27.1</v>
      </c>
      <c r="Y18" s="39" t="s">
        <v>115</v>
      </c>
      <c r="Z18" s="39">
        <v>1.3</v>
      </c>
      <c r="AA18" s="39" t="s">
        <v>115</v>
      </c>
      <c r="AB18" s="39">
        <v>15.8</v>
      </c>
      <c r="AC18" s="39" t="s">
        <v>115</v>
      </c>
      <c r="AD18" s="39">
        <v>159</v>
      </c>
      <c r="AE18" s="39" t="s">
        <v>115</v>
      </c>
    </row>
    <row r="19" spans="1:31" x14ac:dyDescent="0.35">
      <c r="A19" s="44">
        <v>39153</v>
      </c>
      <c r="B19" s="29">
        <v>105014</v>
      </c>
      <c r="C19" s="29">
        <v>433.6</v>
      </c>
      <c r="D19" s="29">
        <v>0.27750000000000002</v>
      </c>
      <c r="E19" s="29">
        <v>12.66</v>
      </c>
      <c r="F19" s="48">
        <v>7.73</v>
      </c>
      <c r="G19" s="29">
        <v>3.94</v>
      </c>
      <c r="H19" s="34" t="s">
        <v>112</v>
      </c>
      <c r="I19" s="29">
        <v>0.52</v>
      </c>
      <c r="J19" s="29">
        <v>7.2</v>
      </c>
      <c r="K19" s="29">
        <v>20</v>
      </c>
    </row>
    <row r="20" spans="1:31" x14ac:dyDescent="0.35">
      <c r="A20" s="44">
        <v>39160</v>
      </c>
      <c r="B20" s="29">
        <v>112137</v>
      </c>
      <c r="C20" s="29">
        <v>344.1</v>
      </c>
      <c r="D20" s="29">
        <v>0.21990000000000001</v>
      </c>
      <c r="E20" s="29">
        <v>11.64</v>
      </c>
      <c r="F20" s="48">
        <v>7.79</v>
      </c>
      <c r="G20" s="29">
        <v>6.03</v>
      </c>
      <c r="H20" s="34" t="s">
        <v>112</v>
      </c>
      <c r="I20" s="29">
        <v>0.51</v>
      </c>
      <c r="J20" s="29">
        <v>7.2</v>
      </c>
      <c r="K20" s="29">
        <v>1785</v>
      </c>
    </row>
    <row r="21" spans="1:31" x14ac:dyDescent="0.35">
      <c r="A21" s="44">
        <v>39162</v>
      </c>
      <c r="B21" s="29">
        <v>102041</v>
      </c>
      <c r="C21" s="29">
        <v>430.4</v>
      </c>
      <c r="D21" s="29">
        <v>0.27550000000000002</v>
      </c>
      <c r="E21" s="29">
        <v>11</v>
      </c>
      <c r="F21" s="48">
        <v>7.93</v>
      </c>
      <c r="G21" s="29">
        <v>7.95</v>
      </c>
      <c r="H21" s="34" t="s">
        <v>112</v>
      </c>
      <c r="I21" s="29">
        <v>0.06</v>
      </c>
      <c r="J21" s="29">
        <v>7</v>
      </c>
      <c r="K21" s="29">
        <v>161</v>
      </c>
    </row>
    <row r="22" spans="1:31" x14ac:dyDescent="0.35">
      <c r="A22" s="44">
        <v>39170</v>
      </c>
      <c r="B22" s="29">
        <v>94207</v>
      </c>
      <c r="C22" s="29">
        <v>401.6</v>
      </c>
      <c r="D22" s="29">
        <v>0.25700000000000001</v>
      </c>
      <c r="E22" s="29">
        <v>9.2799999999999994</v>
      </c>
      <c r="F22" s="48">
        <v>7.75</v>
      </c>
      <c r="G22" s="29">
        <v>13.76</v>
      </c>
      <c r="H22" s="34" t="s">
        <v>112</v>
      </c>
      <c r="I22" s="29">
        <v>0.31</v>
      </c>
      <c r="J22" s="29">
        <v>7.7</v>
      </c>
      <c r="K22" s="29">
        <v>368</v>
      </c>
      <c r="L22" s="257">
        <f>AVERAGE(K18:K22)</f>
        <v>537.6</v>
      </c>
      <c r="M22" s="46">
        <f>GEOMEAN(K18:K22)</f>
        <v>237.06587042730567</v>
      </c>
      <c r="N22" s="47" t="s">
        <v>474</v>
      </c>
    </row>
    <row r="23" spans="1:31" x14ac:dyDescent="0.35">
      <c r="A23" s="44">
        <v>39175</v>
      </c>
      <c r="B23" s="29">
        <v>104040</v>
      </c>
      <c r="C23" s="29">
        <v>459</v>
      </c>
      <c r="D23" s="29">
        <v>0.29380000000000001</v>
      </c>
      <c r="E23" s="29">
        <v>9.4499999999999993</v>
      </c>
      <c r="F23" s="48">
        <v>7.94</v>
      </c>
      <c r="G23" s="29">
        <v>15.03</v>
      </c>
      <c r="H23" s="34" t="s">
        <v>112</v>
      </c>
      <c r="I23" s="29">
        <v>0.02</v>
      </c>
      <c r="J23" s="29">
        <v>7.4</v>
      </c>
      <c r="K23" s="29">
        <v>158</v>
      </c>
    </row>
    <row r="24" spans="1:31" x14ac:dyDescent="0.35">
      <c r="A24" s="44">
        <v>39182</v>
      </c>
      <c r="B24" s="29">
        <v>103056</v>
      </c>
      <c r="C24" s="29">
        <v>495.8</v>
      </c>
      <c r="D24" s="29">
        <v>0.31730000000000003</v>
      </c>
      <c r="E24" s="29">
        <v>11.1</v>
      </c>
      <c r="F24" s="48">
        <v>7.67</v>
      </c>
      <c r="G24" s="29">
        <v>8.1</v>
      </c>
      <c r="H24" s="34" t="s">
        <v>112</v>
      </c>
      <c r="I24" s="29">
        <v>0.44</v>
      </c>
      <c r="J24" s="29">
        <v>7.1</v>
      </c>
      <c r="K24" s="29">
        <v>31</v>
      </c>
    </row>
    <row r="25" spans="1:31" x14ac:dyDescent="0.35">
      <c r="A25" s="44">
        <v>39191</v>
      </c>
      <c r="B25" s="29">
        <v>92159</v>
      </c>
      <c r="C25" s="29">
        <v>519.6</v>
      </c>
      <c r="D25" s="29">
        <v>0.33250000000000002</v>
      </c>
      <c r="E25" s="29">
        <v>6.96</v>
      </c>
      <c r="F25" s="48">
        <v>8.17</v>
      </c>
      <c r="G25" s="29">
        <v>9.51</v>
      </c>
      <c r="H25" s="34" t="s">
        <v>112</v>
      </c>
      <c r="I25" s="29">
        <v>0.38</v>
      </c>
      <c r="J25" s="29">
        <v>7.8</v>
      </c>
      <c r="K25" s="29">
        <v>10</v>
      </c>
    </row>
    <row r="26" spans="1:31" x14ac:dyDescent="0.35">
      <c r="A26" s="44">
        <v>39197</v>
      </c>
      <c r="B26" s="29">
        <v>102134</v>
      </c>
      <c r="C26" s="29">
        <v>561.70000000000005</v>
      </c>
      <c r="D26" s="29">
        <v>0.35949999999999999</v>
      </c>
      <c r="E26" s="29">
        <v>8.39</v>
      </c>
      <c r="F26" s="48">
        <v>7.79</v>
      </c>
      <c r="G26" s="29">
        <v>16.82</v>
      </c>
      <c r="H26" s="34" t="s">
        <v>112</v>
      </c>
      <c r="I26" s="29">
        <v>7.0000000000000007E-2</v>
      </c>
      <c r="J26" s="29">
        <v>7.3</v>
      </c>
      <c r="K26" s="29">
        <v>12033</v>
      </c>
    </row>
    <row r="27" spans="1:31" x14ac:dyDescent="0.35">
      <c r="A27" s="44">
        <v>39202</v>
      </c>
      <c r="B27" s="29">
        <v>105859</v>
      </c>
      <c r="C27" s="29">
        <v>549.29999999999995</v>
      </c>
      <c r="D27" s="29">
        <v>0.35160000000000002</v>
      </c>
      <c r="E27" s="29">
        <v>8.25</v>
      </c>
      <c r="F27" s="48">
        <v>8.08</v>
      </c>
      <c r="G27" s="29">
        <v>16.05</v>
      </c>
      <c r="H27" s="34" t="s">
        <v>112</v>
      </c>
      <c r="I27" s="29">
        <v>0.39</v>
      </c>
      <c r="J27" s="29">
        <v>7.7</v>
      </c>
      <c r="K27" s="29">
        <v>153</v>
      </c>
      <c r="L27" s="257">
        <f>AVERAGE(K23:K27)</f>
        <v>2477</v>
      </c>
      <c r="M27" s="46">
        <f>GEOMEAN(K23:K27)</f>
        <v>155.24471545038909</v>
      </c>
      <c r="N27" s="47" t="s">
        <v>475</v>
      </c>
    </row>
    <row r="28" spans="1:31" x14ac:dyDescent="0.35">
      <c r="A28" s="44">
        <v>39211</v>
      </c>
      <c r="B28" s="29">
        <v>95818</v>
      </c>
      <c r="C28" s="29">
        <v>573</v>
      </c>
      <c r="D28" s="29">
        <v>0.36599999999999999</v>
      </c>
      <c r="E28" s="29">
        <v>6.51</v>
      </c>
      <c r="F28" s="48">
        <v>7.84</v>
      </c>
      <c r="G28" s="29">
        <v>20.77</v>
      </c>
      <c r="H28" s="34" t="s">
        <v>112</v>
      </c>
      <c r="I28" s="29">
        <v>0.2</v>
      </c>
      <c r="J28" s="29">
        <v>7.9</v>
      </c>
      <c r="K28" s="29">
        <v>2187</v>
      </c>
    </row>
    <row r="29" spans="1:31" x14ac:dyDescent="0.35">
      <c r="A29" s="44">
        <v>39219</v>
      </c>
      <c r="B29" s="29">
        <v>103004</v>
      </c>
      <c r="C29" s="29">
        <v>589</v>
      </c>
      <c r="D29" s="29">
        <v>0.377</v>
      </c>
      <c r="E29" s="29">
        <v>7.61</v>
      </c>
      <c r="F29" s="48">
        <v>7.7</v>
      </c>
      <c r="G29" s="29">
        <v>17.239999999999998</v>
      </c>
      <c r="H29" s="34" t="s">
        <v>112</v>
      </c>
      <c r="I29" s="29">
        <v>0.14000000000000001</v>
      </c>
      <c r="J29" s="29">
        <v>7.6</v>
      </c>
      <c r="K29" s="29">
        <v>1935</v>
      </c>
    </row>
    <row r="30" spans="1:31" x14ac:dyDescent="0.35">
      <c r="A30" s="44">
        <v>39223</v>
      </c>
      <c r="B30" s="29">
        <v>110848</v>
      </c>
      <c r="C30" s="29">
        <v>642.20000000000005</v>
      </c>
      <c r="D30" s="29">
        <v>0.41099999999999998</v>
      </c>
      <c r="E30" s="29">
        <v>7.68</v>
      </c>
      <c r="F30" s="48">
        <v>7.73</v>
      </c>
      <c r="G30" s="29">
        <v>20.07</v>
      </c>
      <c r="H30" s="34" t="s">
        <v>112</v>
      </c>
      <c r="I30" s="29">
        <v>0.2</v>
      </c>
      <c r="J30" s="29">
        <v>7.7</v>
      </c>
      <c r="K30" s="29">
        <v>416</v>
      </c>
    </row>
    <row r="31" spans="1:31" x14ac:dyDescent="0.35">
      <c r="A31" s="44">
        <v>39225</v>
      </c>
      <c r="B31" s="29">
        <v>104406</v>
      </c>
      <c r="C31" s="29">
        <v>681.2</v>
      </c>
      <c r="D31" s="29">
        <v>0.43590000000000001</v>
      </c>
      <c r="E31" s="29">
        <v>7.28</v>
      </c>
      <c r="F31" s="48">
        <v>7.41</v>
      </c>
      <c r="G31" s="29">
        <v>20.41</v>
      </c>
      <c r="H31" s="34" t="s">
        <v>112</v>
      </c>
      <c r="I31" s="29">
        <v>0.76</v>
      </c>
      <c r="J31" s="29">
        <v>7.6</v>
      </c>
      <c r="K31" s="29">
        <v>134</v>
      </c>
    </row>
    <row r="32" spans="1:31" x14ac:dyDescent="0.35">
      <c r="A32" s="44">
        <v>39240</v>
      </c>
      <c r="B32" s="29">
        <v>103735</v>
      </c>
      <c r="C32" s="29">
        <v>678.3</v>
      </c>
      <c r="D32" s="29">
        <v>0.43409999999999999</v>
      </c>
      <c r="E32" s="29">
        <v>6.98</v>
      </c>
      <c r="F32" s="48">
        <v>7.67</v>
      </c>
      <c r="G32" s="29">
        <v>21.15</v>
      </c>
      <c r="H32" s="34" t="s">
        <v>112</v>
      </c>
      <c r="I32" s="29">
        <v>0.05</v>
      </c>
      <c r="J32" s="29">
        <v>7.3</v>
      </c>
      <c r="K32" s="29">
        <v>173</v>
      </c>
      <c r="L32" s="257">
        <f>AVERAGE(K28:K32)</f>
        <v>969</v>
      </c>
      <c r="M32" s="46">
        <f>GEOMEAN(K28:K32)</f>
        <v>527.41781706009135</v>
      </c>
      <c r="N32" s="47" t="s">
        <v>476</v>
      </c>
    </row>
    <row r="33" spans="1:31" x14ac:dyDescent="0.35">
      <c r="A33" s="44">
        <v>39244</v>
      </c>
      <c r="B33" s="29">
        <v>115201</v>
      </c>
      <c r="C33" s="29">
        <v>701.3</v>
      </c>
      <c r="D33" s="29">
        <v>0.44879999999999998</v>
      </c>
      <c r="E33" s="29">
        <v>8.5299999999999994</v>
      </c>
      <c r="F33" s="48">
        <v>7.51</v>
      </c>
      <c r="G33" s="29">
        <v>22.5</v>
      </c>
      <c r="H33" s="34" t="s">
        <v>112</v>
      </c>
      <c r="I33" s="29">
        <v>0.61</v>
      </c>
      <c r="J33" s="29">
        <v>7.9</v>
      </c>
      <c r="K33" s="29">
        <v>355</v>
      </c>
    </row>
    <row r="34" spans="1:31" x14ac:dyDescent="0.35">
      <c r="A34" s="44">
        <v>39253</v>
      </c>
      <c r="B34" s="29">
        <v>103313</v>
      </c>
      <c r="C34" s="29">
        <v>730.7</v>
      </c>
      <c r="D34" s="29">
        <v>0.4677</v>
      </c>
      <c r="E34" s="29">
        <v>4.67</v>
      </c>
      <c r="F34" s="48">
        <v>7.3</v>
      </c>
      <c r="G34" s="29">
        <v>21.12</v>
      </c>
      <c r="H34" s="34" t="s">
        <v>112</v>
      </c>
      <c r="I34" s="29">
        <v>0.5</v>
      </c>
      <c r="J34" s="29">
        <v>7.4</v>
      </c>
      <c r="K34" s="29">
        <v>24192</v>
      </c>
    </row>
    <row r="35" spans="1:31" x14ac:dyDescent="0.35">
      <c r="A35" s="44">
        <v>39258</v>
      </c>
      <c r="B35" s="29">
        <v>115845</v>
      </c>
      <c r="C35" s="29">
        <v>581</v>
      </c>
      <c r="D35" s="29">
        <v>0.372</v>
      </c>
      <c r="E35" s="29">
        <v>7.28</v>
      </c>
      <c r="F35" s="48">
        <v>7.22</v>
      </c>
      <c r="G35" s="29">
        <v>22.11</v>
      </c>
      <c r="H35" s="34" t="s">
        <v>112</v>
      </c>
      <c r="I35" s="29">
        <v>0.6</v>
      </c>
      <c r="J35" s="29">
        <v>7.7</v>
      </c>
      <c r="K35" s="29">
        <v>1034</v>
      </c>
    </row>
    <row r="36" spans="1:31" x14ac:dyDescent="0.35">
      <c r="A36" s="44">
        <v>39261</v>
      </c>
      <c r="B36" s="29">
        <v>103759</v>
      </c>
      <c r="C36" s="29">
        <v>1</v>
      </c>
      <c r="D36" s="29">
        <v>0.32600000000000001</v>
      </c>
      <c r="E36" s="29">
        <v>7.49</v>
      </c>
      <c r="F36" s="48">
        <v>7.72</v>
      </c>
      <c r="G36" s="29">
        <v>24.26</v>
      </c>
      <c r="H36" s="34" t="s">
        <v>112</v>
      </c>
      <c r="I36" s="29">
        <v>0.4</v>
      </c>
      <c r="J36" s="29">
        <v>7.7</v>
      </c>
      <c r="K36" s="29">
        <v>1850</v>
      </c>
    </row>
    <row r="37" spans="1:31" x14ac:dyDescent="0.35">
      <c r="A37" s="44">
        <v>39268</v>
      </c>
      <c r="B37" s="29">
        <v>92634</v>
      </c>
      <c r="C37" s="29">
        <v>674.7</v>
      </c>
      <c r="D37" s="29">
        <v>0.43180000000000002</v>
      </c>
      <c r="E37" s="29">
        <v>5.31</v>
      </c>
      <c r="F37" s="48">
        <v>7.64</v>
      </c>
      <c r="G37" s="29">
        <v>22.27</v>
      </c>
      <c r="H37" s="34" t="s">
        <v>112</v>
      </c>
      <c r="I37" s="29">
        <v>0.11</v>
      </c>
      <c r="J37" s="29">
        <v>7.2</v>
      </c>
      <c r="K37" s="29">
        <v>24192</v>
      </c>
      <c r="L37" s="257">
        <f>AVERAGE(K32:K36)</f>
        <v>5520.8</v>
      </c>
      <c r="M37" s="46">
        <f>GEOMEAN(K32:K36)</f>
        <v>1232.3319247156667</v>
      </c>
      <c r="N37" s="47" t="s">
        <v>477</v>
      </c>
    </row>
    <row r="38" spans="1:31" x14ac:dyDescent="0.35">
      <c r="A38" s="44">
        <v>39273</v>
      </c>
      <c r="B38" s="29">
        <v>93236</v>
      </c>
      <c r="C38" s="29">
        <v>759.3</v>
      </c>
      <c r="D38" s="29">
        <v>0.48599999999999999</v>
      </c>
      <c r="E38" s="29">
        <v>6.75</v>
      </c>
      <c r="F38" s="48">
        <v>7.67</v>
      </c>
      <c r="G38" s="29">
        <v>24.23</v>
      </c>
      <c r="H38" s="34" t="s">
        <v>112</v>
      </c>
      <c r="I38" s="29">
        <v>0.31</v>
      </c>
      <c r="J38" s="29">
        <v>7</v>
      </c>
      <c r="K38" s="29">
        <v>173</v>
      </c>
    </row>
    <row r="39" spans="1:31" x14ac:dyDescent="0.35">
      <c r="A39" s="44">
        <v>39281</v>
      </c>
      <c r="B39" s="29">
        <v>100450</v>
      </c>
      <c r="C39" s="29">
        <v>621.20000000000005</v>
      </c>
      <c r="D39" s="29">
        <v>0.39750000000000002</v>
      </c>
      <c r="E39" s="29">
        <v>5.2</v>
      </c>
      <c r="F39" s="48">
        <v>7.64</v>
      </c>
      <c r="G39" s="29">
        <v>21.99</v>
      </c>
      <c r="H39" s="34" t="s">
        <v>112</v>
      </c>
      <c r="I39" s="29">
        <v>0.06</v>
      </c>
      <c r="J39" s="29">
        <v>7.4</v>
      </c>
      <c r="K39" s="29">
        <v>9208</v>
      </c>
    </row>
    <row r="40" spans="1:31" x14ac:dyDescent="0.35">
      <c r="A40" s="44">
        <v>39287</v>
      </c>
      <c r="B40" s="29">
        <v>103655</v>
      </c>
      <c r="C40" s="29">
        <v>721.8</v>
      </c>
      <c r="D40" s="29">
        <v>0.46200000000000002</v>
      </c>
      <c r="E40" s="29">
        <v>6.72</v>
      </c>
      <c r="F40" s="48">
        <v>7.54</v>
      </c>
      <c r="G40" s="29">
        <v>21.01</v>
      </c>
      <c r="H40" s="34" t="s">
        <v>112</v>
      </c>
      <c r="I40" s="29">
        <v>0.24</v>
      </c>
      <c r="J40" s="29">
        <v>7.6</v>
      </c>
      <c r="K40" s="29">
        <v>288</v>
      </c>
    </row>
    <row r="41" spans="1:31" x14ac:dyDescent="0.35">
      <c r="A41" s="44">
        <v>39288</v>
      </c>
      <c r="B41" s="29">
        <v>103437</v>
      </c>
      <c r="C41" s="29">
        <v>714</v>
      </c>
      <c r="D41" s="29">
        <v>0.45700000000000002</v>
      </c>
      <c r="E41" s="29">
        <v>6.4</v>
      </c>
      <c r="F41" s="48">
        <v>7.62</v>
      </c>
      <c r="G41" s="29">
        <v>21.73</v>
      </c>
      <c r="H41" s="34" t="s">
        <v>112</v>
      </c>
      <c r="I41" s="29">
        <v>0.4</v>
      </c>
      <c r="J41" s="29">
        <v>7.6</v>
      </c>
      <c r="K41" s="29">
        <v>259</v>
      </c>
      <c r="L41" s="257">
        <f>AVERAGE(K37:K41)</f>
        <v>6824</v>
      </c>
      <c r="M41" s="46">
        <f>GEOMEAN(K37:K41)</f>
        <v>1235.1368753241525</v>
      </c>
      <c r="N41" s="47" t="s">
        <v>478</v>
      </c>
      <c r="O41" s="39">
        <v>3</v>
      </c>
      <c r="P41" s="39">
        <v>72.7</v>
      </c>
      <c r="Q41" s="39" t="s">
        <v>115</v>
      </c>
      <c r="R41" s="39" t="s">
        <v>115</v>
      </c>
      <c r="S41" s="39" t="s">
        <v>115</v>
      </c>
      <c r="T41" s="39" t="s">
        <v>115</v>
      </c>
      <c r="U41" s="39" t="s">
        <v>115</v>
      </c>
      <c r="V41" s="39" t="s">
        <v>115</v>
      </c>
      <c r="W41" s="39" t="s">
        <v>115</v>
      </c>
      <c r="X41" s="39">
        <v>59</v>
      </c>
      <c r="Y41" s="39" t="s">
        <v>115</v>
      </c>
      <c r="Z41" s="39">
        <v>0.27</v>
      </c>
      <c r="AA41" s="39" t="s">
        <v>115</v>
      </c>
      <c r="AB41" s="39">
        <v>49.5</v>
      </c>
      <c r="AC41" s="39" t="s">
        <v>115</v>
      </c>
      <c r="AD41" s="39">
        <v>309</v>
      </c>
      <c r="AE41" s="39" t="s">
        <v>115</v>
      </c>
    </row>
    <row r="42" spans="1:31" x14ac:dyDescent="0.35">
      <c r="A42" s="44">
        <v>39296</v>
      </c>
      <c r="B42" s="29">
        <v>102959</v>
      </c>
      <c r="C42" s="29">
        <v>532.70000000000005</v>
      </c>
      <c r="D42" s="29">
        <v>0.34100000000000003</v>
      </c>
      <c r="E42" s="29">
        <v>6.36</v>
      </c>
      <c r="F42" s="48">
        <v>7.69</v>
      </c>
      <c r="G42" s="29">
        <v>24.42</v>
      </c>
      <c r="H42" s="34" t="s">
        <v>112</v>
      </c>
      <c r="I42" s="29">
        <v>0.26</v>
      </c>
      <c r="J42" s="29">
        <v>7.3</v>
      </c>
      <c r="K42" s="29">
        <v>265</v>
      </c>
    </row>
    <row r="43" spans="1:31" x14ac:dyDescent="0.35">
      <c r="A43" s="44">
        <v>39302</v>
      </c>
      <c r="B43" s="29">
        <v>103230</v>
      </c>
      <c r="C43" s="29">
        <v>663.5</v>
      </c>
      <c r="D43" s="29">
        <v>0.42459999999999998</v>
      </c>
      <c r="E43" s="29">
        <v>4.9800000000000004</v>
      </c>
      <c r="F43" s="48">
        <v>7.67</v>
      </c>
      <c r="G43" s="29">
        <v>28.24</v>
      </c>
      <c r="H43" s="34" t="s">
        <v>112</v>
      </c>
      <c r="I43" s="29">
        <v>7.0000000000000007E-2</v>
      </c>
      <c r="J43" s="29">
        <v>7.2</v>
      </c>
      <c r="K43" s="29">
        <v>504</v>
      </c>
    </row>
    <row r="44" spans="1:31" x14ac:dyDescent="0.35">
      <c r="A44" s="44">
        <v>39307</v>
      </c>
      <c r="B44" s="29">
        <v>93224</v>
      </c>
      <c r="C44" s="29">
        <v>796.2</v>
      </c>
      <c r="D44" s="29">
        <v>0.50960000000000005</v>
      </c>
      <c r="E44" s="29">
        <v>5.76</v>
      </c>
      <c r="F44" s="48">
        <v>7.37</v>
      </c>
      <c r="G44" s="29">
        <v>23.93</v>
      </c>
      <c r="H44" s="34" t="s">
        <v>112</v>
      </c>
      <c r="I44" s="29">
        <v>0.38</v>
      </c>
      <c r="J44" s="29">
        <v>7.2</v>
      </c>
      <c r="K44" s="29">
        <v>428</v>
      </c>
    </row>
    <row r="45" spans="1:31" x14ac:dyDescent="0.35">
      <c r="A45" s="44">
        <v>39316</v>
      </c>
      <c r="B45" s="29">
        <v>95354</v>
      </c>
      <c r="C45" s="29">
        <v>451.7</v>
      </c>
      <c r="D45" s="29">
        <v>0.28910000000000002</v>
      </c>
      <c r="E45" s="29">
        <v>6.31</v>
      </c>
      <c r="F45" s="48">
        <v>7.66</v>
      </c>
      <c r="G45" s="29">
        <v>24.32</v>
      </c>
      <c r="H45" s="34" t="s">
        <v>112</v>
      </c>
      <c r="I45" s="29">
        <v>0.33</v>
      </c>
      <c r="J45" s="29">
        <v>7.3</v>
      </c>
      <c r="K45" s="29">
        <v>2489</v>
      </c>
    </row>
    <row r="46" spans="1:31" x14ac:dyDescent="0.35">
      <c r="A46" s="44">
        <v>39323</v>
      </c>
      <c r="B46" s="29">
        <v>95658</v>
      </c>
      <c r="C46" s="29">
        <v>667.5</v>
      </c>
      <c r="D46" s="29">
        <v>0.42720000000000002</v>
      </c>
      <c r="E46" s="29">
        <v>6.66</v>
      </c>
      <c r="F46" s="48">
        <v>7.67</v>
      </c>
      <c r="G46" s="29">
        <v>23.74</v>
      </c>
      <c r="H46" s="34" t="s">
        <v>112</v>
      </c>
      <c r="I46" s="29">
        <v>0.48</v>
      </c>
      <c r="J46" s="29">
        <v>7.7</v>
      </c>
      <c r="K46" s="29">
        <v>594</v>
      </c>
      <c r="L46" s="257">
        <f>AVERAGE(K42:K46)</f>
        <v>856</v>
      </c>
      <c r="M46" s="46">
        <f>GEOMEAN(K42:K46)</f>
        <v>610.07932047172108</v>
      </c>
      <c r="N46" s="47" t="s">
        <v>479</v>
      </c>
    </row>
    <row r="47" spans="1:31" x14ac:dyDescent="0.35">
      <c r="A47" s="44">
        <v>39331</v>
      </c>
      <c r="B47" s="29">
        <v>101940</v>
      </c>
      <c r="C47" s="29">
        <v>748.4</v>
      </c>
      <c r="D47" s="29">
        <v>0.47899999999999998</v>
      </c>
      <c r="E47" s="29">
        <v>6.02</v>
      </c>
      <c r="F47" s="48">
        <v>7.56</v>
      </c>
      <c r="G47" s="29">
        <v>22.43</v>
      </c>
      <c r="H47" s="34" t="s">
        <v>112</v>
      </c>
      <c r="I47" s="29">
        <v>0.27</v>
      </c>
      <c r="J47" s="29">
        <v>7.3</v>
      </c>
      <c r="K47" s="29">
        <v>187</v>
      </c>
    </row>
    <row r="48" spans="1:31" x14ac:dyDescent="0.35">
      <c r="A48" s="44">
        <v>39335</v>
      </c>
      <c r="B48" s="29">
        <v>103308</v>
      </c>
      <c r="C48" s="29">
        <v>594</v>
      </c>
      <c r="D48" s="29">
        <v>0.38</v>
      </c>
      <c r="E48" s="29">
        <v>5.1100000000000003</v>
      </c>
      <c r="F48" s="48">
        <v>7.7</v>
      </c>
      <c r="G48" s="29">
        <v>22.38</v>
      </c>
      <c r="H48" s="34" t="s">
        <v>112</v>
      </c>
      <c r="I48" s="29">
        <v>0.4</v>
      </c>
      <c r="J48" s="29">
        <v>7.7</v>
      </c>
      <c r="K48" s="29">
        <v>1565</v>
      </c>
    </row>
    <row r="49" spans="1:31" x14ac:dyDescent="0.35">
      <c r="A49" s="44">
        <v>39337</v>
      </c>
      <c r="B49" s="29">
        <v>92334</v>
      </c>
      <c r="C49" s="29">
        <v>689</v>
      </c>
      <c r="D49" s="29">
        <v>0.441</v>
      </c>
      <c r="E49" s="29">
        <v>6.36</v>
      </c>
      <c r="F49" s="48">
        <v>7.53</v>
      </c>
      <c r="G49" s="29">
        <v>18.68</v>
      </c>
      <c r="H49" s="34" t="s">
        <v>112</v>
      </c>
      <c r="I49" s="29">
        <v>0.4</v>
      </c>
      <c r="J49" s="29">
        <v>7.7</v>
      </c>
      <c r="K49" s="29">
        <v>441</v>
      </c>
    </row>
    <row r="50" spans="1:31" x14ac:dyDescent="0.35">
      <c r="A50" s="44">
        <v>39351</v>
      </c>
      <c r="B50" s="29">
        <v>100901</v>
      </c>
      <c r="C50" s="29">
        <v>563.70000000000005</v>
      </c>
      <c r="D50" s="29">
        <v>0.36080000000000001</v>
      </c>
      <c r="E50" s="29">
        <v>6.2</v>
      </c>
      <c r="F50" s="48">
        <v>7.69</v>
      </c>
      <c r="G50" s="29">
        <v>22.72</v>
      </c>
      <c r="H50" s="34" t="s">
        <v>112</v>
      </c>
      <c r="I50" s="29">
        <v>0.34</v>
      </c>
      <c r="J50" s="29">
        <v>6.8</v>
      </c>
      <c r="K50" s="29">
        <v>24192</v>
      </c>
    </row>
    <row r="51" spans="1:31" x14ac:dyDescent="0.35">
      <c r="A51" s="44">
        <v>39352</v>
      </c>
      <c r="C51" s="29">
        <v>631.1</v>
      </c>
      <c r="D51" s="29">
        <v>0.40389999999999998</v>
      </c>
      <c r="E51" s="29">
        <v>4.5</v>
      </c>
      <c r="F51" s="48">
        <v>7.82</v>
      </c>
      <c r="G51" s="29">
        <v>20.45</v>
      </c>
      <c r="H51" s="34" t="s">
        <v>112</v>
      </c>
      <c r="I51" s="29">
        <v>0.22</v>
      </c>
      <c r="J51" s="29">
        <v>7.4</v>
      </c>
      <c r="K51" s="29">
        <v>4611</v>
      </c>
      <c r="L51" s="257">
        <f>AVERAGE(K47:K51)</f>
        <v>6199.2</v>
      </c>
      <c r="M51" s="46">
        <f>GEOMEAN(K47:K51)</f>
        <v>1704.7169791274605</v>
      </c>
      <c r="N51" s="47" t="s">
        <v>480</v>
      </c>
    </row>
    <row r="52" spans="1:31" x14ac:dyDescent="0.35">
      <c r="A52" s="44">
        <v>39359</v>
      </c>
      <c r="B52" s="29">
        <v>103223</v>
      </c>
      <c r="C52" s="29">
        <v>639.1</v>
      </c>
      <c r="D52" s="29">
        <v>0.40899999999999997</v>
      </c>
      <c r="E52" s="29">
        <v>7.11</v>
      </c>
      <c r="F52" s="48">
        <v>7.6</v>
      </c>
      <c r="G52" s="29">
        <v>19.489999999999998</v>
      </c>
      <c r="H52" s="34" t="s">
        <v>112</v>
      </c>
      <c r="I52" s="29">
        <v>0.55000000000000004</v>
      </c>
      <c r="J52" s="29">
        <v>7.3</v>
      </c>
      <c r="K52" s="29">
        <v>450</v>
      </c>
    </row>
    <row r="53" spans="1:31" x14ac:dyDescent="0.35">
      <c r="A53" s="44">
        <v>39363</v>
      </c>
      <c r="B53" s="29">
        <v>102814</v>
      </c>
      <c r="C53" s="29">
        <v>694.6</v>
      </c>
      <c r="D53" s="29">
        <v>0.44450000000000001</v>
      </c>
      <c r="E53" s="29">
        <v>5.81</v>
      </c>
      <c r="F53" s="48">
        <v>7.45</v>
      </c>
      <c r="G53" s="29">
        <v>21.24</v>
      </c>
      <c r="H53" s="34" t="s">
        <v>112</v>
      </c>
      <c r="I53" s="29">
        <v>0.46</v>
      </c>
      <c r="J53" s="29">
        <v>7.4</v>
      </c>
      <c r="K53" s="29">
        <v>173</v>
      </c>
    </row>
    <row r="54" spans="1:31" x14ac:dyDescent="0.35">
      <c r="A54" s="44">
        <v>39372</v>
      </c>
      <c r="B54" s="29">
        <v>100822</v>
      </c>
      <c r="C54" s="29">
        <v>672.4</v>
      </c>
      <c r="D54" s="29">
        <v>0.43030000000000002</v>
      </c>
      <c r="E54" s="29">
        <v>6.51</v>
      </c>
      <c r="F54" s="48">
        <v>7.05</v>
      </c>
      <c r="G54" s="29">
        <v>16.489999999999998</v>
      </c>
      <c r="H54" s="34" t="s">
        <v>112</v>
      </c>
      <c r="I54" s="29">
        <v>0.19</v>
      </c>
      <c r="J54" s="29">
        <v>7.3</v>
      </c>
      <c r="K54" s="29">
        <v>6131</v>
      </c>
    </row>
    <row r="55" spans="1:31" x14ac:dyDescent="0.35">
      <c r="A55" s="44">
        <v>39378</v>
      </c>
      <c r="B55" s="29">
        <v>103649</v>
      </c>
      <c r="C55" s="29">
        <v>482.3</v>
      </c>
      <c r="D55" s="29">
        <v>0.30869999999999997</v>
      </c>
      <c r="E55" s="29">
        <v>7.66</v>
      </c>
      <c r="F55" s="48">
        <v>7.28</v>
      </c>
      <c r="G55" s="29">
        <v>14.4</v>
      </c>
      <c r="H55" s="34" t="s">
        <v>112</v>
      </c>
      <c r="I55" s="29">
        <v>0.25</v>
      </c>
      <c r="J55" s="29">
        <v>6.7</v>
      </c>
      <c r="K55" s="29">
        <v>12997</v>
      </c>
      <c r="O55" s="39">
        <v>2.6</v>
      </c>
      <c r="P55" s="39">
        <v>43.7</v>
      </c>
      <c r="Q55" s="39" t="s">
        <v>115</v>
      </c>
      <c r="R55" s="39" t="s">
        <v>115</v>
      </c>
      <c r="S55" s="39" t="s">
        <v>115</v>
      </c>
      <c r="T55" s="39" t="s">
        <v>115</v>
      </c>
      <c r="U55" s="39" t="s">
        <v>115</v>
      </c>
      <c r="V55" s="39" t="s">
        <v>115</v>
      </c>
      <c r="W55" s="39" t="s">
        <v>115</v>
      </c>
      <c r="X55" s="39">
        <v>41.2</v>
      </c>
      <c r="Y55" s="39" t="s">
        <v>115</v>
      </c>
      <c r="Z55" s="39">
        <v>0.48</v>
      </c>
      <c r="AA55" s="39" t="s">
        <v>115</v>
      </c>
      <c r="AB55" s="39">
        <v>26.9</v>
      </c>
      <c r="AC55" s="39" t="s">
        <v>115</v>
      </c>
      <c r="AD55" s="39">
        <v>192</v>
      </c>
      <c r="AE55" s="39" t="s">
        <v>115</v>
      </c>
    </row>
    <row r="56" spans="1:31" x14ac:dyDescent="0.35">
      <c r="A56" s="44">
        <v>39384</v>
      </c>
      <c r="B56" s="29">
        <v>103412</v>
      </c>
      <c r="C56" s="29">
        <v>647</v>
      </c>
      <c r="D56" s="29">
        <v>0.41399999999999998</v>
      </c>
      <c r="E56" s="29">
        <v>8.14</v>
      </c>
      <c r="F56" s="48">
        <v>7.38</v>
      </c>
      <c r="G56" s="29">
        <v>10.98</v>
      </c>
      <c r="H56" s="34" t="s">
        <v>112</v>
      </c>
      <c r="I56" s="29">
        <v>0</v>
      </c>
      <c r="J56" s="29">
        <v>7.6</v>
      </c>
      <c r="K56" s="29">
        <v>292</v>
      </c>
      <c r="L56" s="257">
        <f>AVERAGE(K52:K56)</f>
        <v>4008.6</v>
      </c>
      <c r="M56" s="46">
        <f>GEOMEAN(K52:K56)</f>
        <v>1126.1679947004159</v>
      </c>
      <c r="N56" s="47" t="s">
        <v>482</v>
      </c>
    </row>
    <row r="57" spans="1:31" x14ac:dyDescent="0.35">
      <c r="A57" s="44">
        <v>39387</v>
      </c>
      <c r="B57" s="29">
        <v>100528</v>
      </c>
      <c r="C57" s="29">
        <v>774</v>
      </c>
      <c r="D57" s="29">
        <v>0.49540000000000001</v>
      </c>
      <c r="E57" s="29">
        <v>7.76</v>
      </c>
      <c r="F57" s="48">
        <v>7.33</v>
      </c>
      <c r="G57" s="29">
        <v>11.21</v>
      </c>
      <c r="H57" s="34" t="s">
        <v>112</v>
      </c>
      <c r="I57" s="29">
        <v>0.24</v>
      </c>
      <c r="J57" s="29">
        <v>7.2</v>
      </c>
      <c r="K57" s="29">
        <v>487</v>
      </c>
    </row>
    <row r="58" spans="1:31" x14ac:dyDescent="0.35">
      <c r="A58" s="44">
        <v>39392</v>
      </c>
      <c r="B58" s="29">
        <v>103231</v>
      </c>
      <c r="C58" s="29">
        <v>761.2</v>
      </c>
      <c r="D58" s="29">
        <v>0.48720000000000002</v>
      </c>
      <c r="E58" s="29">
        <v>9.14</v>
      </c>
      <c r="F58" s="48">
        <v>7.29</v>
      </c>
      <c r="G58" s="29">
        <v>8.65</v>
      </c>
      <c r="H58" s="34" t="s">
        <v>112</v>
      </c>
      <c r="I58" s="29">
        <v>0.23</v>
      </c>
      <c r="J58" s="29">
        <v>7.5</v>
      </c>
      <c r="K58" s="29">
        <v>185</v>
      </c>
    </row>
    <row r="59" spans="1:31" x14ac:dyDescent="0.35">
      <c r="A59" s="44">
        <v>39398</v>
      </c>
      <c r="B59" s="29">
        <v>111029</v>
      </c>
      <c r="C59" s="29">
        <v>516.79999999999995</v>
      </c>
      <c r="D59" s="29">
        <v>0.33069999999999999</v>
      </c>
      <c r="E59" s="29">
        <v>9.73</v>
      </c>
      <c r="F59" s="48">
        <v>7.69</v>
      </c>
      <c r="G59" s="29">
        <v>9.8800000000000008</v>
      </c>
      <c r="H59" s="34" t="s">
        <v>112</v>
      </c>
      <c r="I59" s="29">
        <v>0.31</v>
      </c>
      <c r="J59" s="29">
        <v>7.1</v>
      </c>
      <c r="K59" s="29">
        <v>5475</v>
      </c>
    </row>
    <row r="60" spans="1:31" x14ac:dyDescent="0.35">
      <c r="A60" s="44">
        <v>39400</v>
      </c>
      <c r="B60" s="29">
        <v>103135</v>
      </c>
      <c r="C60" s="29">
        <v>541.6</v>
      </c>
      <c r="D60" s="29">
        <v>0.34670000000000001</v>
      </c>
      <c r="E60" s="29">
        <v>7.53</v>
      </c>
      <c r="F60" s="48">
        <v>7.47</v>
      </c>
      <c r="G60" s="29">
        <v>12.84</v>
      </c>
      <c r="H60" s="34" t="s">
        <v>112</v>
      </c>
      <c r="I60" s="29">
        <v>0.56000000000000005</v>
      </c>
      <c r="J60" s="29">
        <v>7.3</v>
      </c>
      <c r="K60" s="29">
        <v>2602</v>
      </c>
    </row>
    <row r="61" spans="1:31" x14ac:dyDescent="0.35">
      <c r="A61" s="44">
        <v>39414</v>
      </c>
      <c r="B61" s="29">
        <v>111312</v>
      </c>
      <c r="C61" s="29">
        <v>590.5</v>
      </c>
      <c r="D61" s="29">
        <v>0.37790000000000001</v>
      </c>
      <c r="E61" s="29">
        <v>10.99</v>
      </c>
      <c r="F61" s="48">
        <v>7.39</v>
      </c>
      <c r="G61" s="29">
        <v>5.67</v>
      </c>
      <c r="H61" s="34" t="s">
        <v>112</v>
      </c>
      <c r="I61" s="29">
        <v>0.14000000000000001</v>
      </c>
      <c r="J61" s="29">
        <v>6.7</v>
      </c>
      <c r="K61" s="29">
        <v>298</v>
      </c>
      <c r="L61" s="257">
        <f>AVERAGE(K57:K61)</f>
        <v>1809.4</v>
      </c>
      <c r="M61" s="46">
        <f>GEOMEAN(K57:K61)</f>
        <v>825.1286632955929</v>
      </c>
      <c r="N61" s="47" t="s">
        <v>483</v>
      </c>
    </row>
    <row r="62" spans="1:31" x14ac:dyDescent="0.35">
      <c r="A62" s="44">
        <v>39419</v>
      </c>
      <c r="C62" s="39" t="s">
        <v>119</v>
      </c>
      <c r="D62" s="39" t="s">
        <v>119</v>
      </c>
      <c r="E62" s="39" t="s">
        <v>119</v>
      </c>
      <c r="F62" s="39" t="s">
        <v>119</v>
      </c>
      <c r="G62" s="39" t="s">
        <v>119</v>
      </c>
      <c r="H62" s="34" t="s">
        <v>112</v>
      </c>
      <c r="I62" s="39" t="s">
        <v>119</v>
      </c>
      <c r="J62" s="39" t="s">
        <v>119</v>
      </c>
      <c r="K62" s="29">
        <v>3654</v>
      </c>
    </row>
    <row r="63" spans="1:31" x14ac:dyDescent="0.35">
      <c r="A63" s="44">
        <v>39421</v>
      </c>
      <c r="B63" s="29">
        <v>105236</v>
      </c>
      <c r="C63" s="29">
        <v>598</v>
      </c>
      <c r="D63" s="29">
        <v>0.38269999999999998</v>
      </c>
      <c r="E63" s="29">
        <v>12.09</v>
      </c>
      <c r="F63" s="48">
        <v>7.56</v>
      </c>
      <c r="G63" s="29">
        <v>2.81</v>
      </c>
      <c r="H63" s="34" t="s">
        <v>112</v>
      </c>
      <c r="I63" s="29">
        <v>0.59</v>
      </c>
      <c r="J63" s="29">
        <v>7.2</v>
      </c>
      <c r="K63" s="29">
        <v>1081</v>
      </c>
    </row>
    <row r="64" spans="1:31" x14ac:dyDescent="0.35">
      <c r="A64" s="44">
        <v>39429</v>
      </c>
      <c r="B64" s="29">
        <v>93149</v>
      </c>
      <c r="C64" s="29">
        <v>511.6</v>
      </c>
      <c r="D64" s="29">
        <v>0.32740000000000002</v>
      </c>
      <c r="E64" s="29">
        <v>10.76</v>
      </c>
      <c r="F64" s="48">
        <v>7.89</v>
      </c>
      <c r="G64" s="29">
        <v>5.97</v>
      </c>
      <c r="H64" s="34" t="s">
        <v>112</v>
      </c>
      <c r="I64" s="29">
        <v>0.49</v>
      </c>
      <c r="J64" s="29">
        <v>7.1</v>
      </c>
      <c r="K64" s="29">
        <v>14136</v>
      </c>
    </row>
    <row r="65" spans="1:31" x14ac:dyDescent="0.35">
      <c r="A65" s="44">
        <v>39434</v>
      </c>
      <c r="B65" s="29">
        <v>104517</v>
      </c>
      <c r="C65" s="29">
        <v>632</v>
      </c>
      <c r="D65" s="29">
        <v>0.40450000000000003</v>
      </c>
      <c r="E65" s="29">
        <v>12.9</v>
      </c>
      <c r="F65" s="48">
        <v>8.08</v>
      </c>
      <c r="G65" s="29">
        <v>1.68</v>
      </c>
      <c r="H65" s="34" t="s">
        <v>112</v>
      </c>
      <c r="I65" s="29">
        <v>0.13</v>
      </c>
      <c r="J65" s="29">
        <v>6.9</v>
      </c>
      <c r="K65" s="29">
        <v>110</v>
      </c>
    </row>
    <row r="66" spans="1:31" x14ac:dyDescent="0.35">
      <c r="A66" s="44">
        <v>39435</v>
      </c>
      <c r="B66" s="29">
        <v>104623</v>
      </c>
      <c r="C66" s="29">
        <v>651.4</v>
      </c>
      <c r="D66" s="29">
        <v>0.41689999999999999</v>
      </c>
      <c r="E66" s="29">
        <v>13.5</v>
      </c>
      <c r="F66" s="48">
        <v>8.6300000000000008</v>
      </c>
      <c r="G66" s="29">
        <v>2.63</v>
      </c>
      <c r="H66" s="34" t="s">
        <v>112</v>
      </c>
      <c r="I66" s="29">
        <v>0.24</v>
      </c>
      <c r="J66" s="29">
        <v>7.4</v>
      </c>
      <c r="K66" s="29">
        <v>109</v>
      </c>
      <c r="L66" s="257">
        <f>AVERAGE(K62:K66)</f>
        <v>3818</v>
      </c>
      <c r="M66" s="46">
        <f>GEOMEAN(K62:K66)</f>
        <v>922.88585855605413</v>
      </c>
      <c r="N66" s="47" t="s">
        <v>484</v>
      </c>
    </row>
    <row r="67" spans="1:31" x14ac:dyDescent="0.35">
      <c r="A67" s="44">
        <v>39450</v>
      </c>
      <c r="B67" s="29">
        <v>111043</v>
      </c>
      <c r="C67" s="29">
        <v>641.29999999999995</v>
      </c>
      <c r="D67" s="29">
        <v>0.41039999999999999</v>
      </c>
      <c r="E67" s="29">
        <v>12.79</v>
      </c>
      <c r="F67" s="48">
        <v>7.88</v>
      </c>
      <c r="G67" s="29">
        <v>0.02</v>
      </c>
      <c r="H67" s="34" t="s">
        <v>112</v>
      </c>
      <c r="I67" s="29">
        <v>0.4</v>
      </c>
      <c r="J67" s="29">
        <v>7.6</v>
      </c>
      <c r="K67" s="29">
        <v>41</v>
      </c>
    </row>
    <row r="68" spans="1:31" x14ac:dyDescent="0.35">
      <c r="A68" s="44">
        <v>39455</v>
      </c>
      <c r="B68" s="29">
        <v>103550</v>
      </c>
      <c r="C68" s="29">
        <v>653</v>
      </c>
      <c r="D68" s="29">
        <v>0.41789999999999999</v>
      </c>
      <c r="E68" s="29">
        <v>11.52</v>
      </c>
      <c r="F68" s="48">
        <v>8.34</v>
      </c>
      <c r="G68" s="29">
        <v>7.1</v>
      </c>
      <c r="H68" s="34" t="s">
        <v>112</v>
      </c>
      <c r="I68" s="29">
        <v>0.02</v>
      </c>
      <c r="J68" s="29">
        <v>7.4</v>
      </c>
      <c r="K68" s="29">
        <v>63</v>
      </c>
    </row>
    <row r="69" spans="1:31" x14ac:dyDescent="0.35">
      <c r="A69" s="44">
        <v>39457</v>
      </c>
      <c r="B69" s="29">
        <v>103025</v>
      </c>
      <c r="C69" s="29">
        <v>548</v>
      </c>
      <c r="D69" s="29">
        <v>0.35</v>
      </c>
      <c r="E69" s="29">
        <v>12.5</v>
      </c>
      <c r="F69" s="48">
        <v>8.49</v>
      </c>
      <c r="G69" s="29">
        <v>4.43</v>
      </c>
      <c r="H69" s="34" t="s">
        <v>112</v>
      </c>
      <c r="I69" s="29">
        <v>0</v>
      </c>
      <c r="J69" s="29">
        <v>7.6</v>
      </c>
      <c r="K69" s="29">
        <v>288</v>
      </c>
    </row>
    <row r="70" spans="1:31" x14ac:dyDescent="0.35">
      <c r="A70" s="44">
        <v>39464</v>
      </c>
      <c r="B70" s="29">
        <v>110446</v>
      </c>
      <c r="C70" s="29">
        <v>613.29999999999995</v>
      </c>
      <c r="D70" s="29">
        <v>0.39250000000000002</v>
      </c>
      <c r="E70" s="29">
        <v>10.93</v>
      </c>
      <c r="F70" s="48">
        <v>8.15</v>
      </c>
      <c r="G70" s="29">
        <v>3.93</v>
      </c>
      <c r="H70" s="34" t="s">
        <v>112</v>
      </c>
      <c r="I70" s="29">
        <v>0.13</v>
      </c>
      <c r="J70" s="29">
        <v>7.2</v>
      </c>
      <c r="K70" s="29">
        <v>143</v>
      </c>
    </row>
    <row r="71" spans="1:31" x14ac:dyDescent="0.35">
      <c r="A71" s="44">
        <v>39477</v>
      </c>
      <c r="B71" s="29">
        <v>111351</v>
      </c>
      <c r="C71" s="29">
        <v>635</v>
      </c>
      <c r="D71" s="29">
        <v>0.40600000000000003</v>
      </c>
      <c r="E71" s="29">
        <v>10.94</v>
      </c>
      <c r="F71" s="48">
        <v>7.88</v>
      </c>
      <c r="G71" s="29">
        <v>1.95</v>
      </c>
      <c r="H71" s="34" t="s">
        <v>112</v>
      </c>
      <c r="I71" s="29">
        <v>0.8</v>
      </c>
      <c r="J71" s="29">
        <v>7.8</v>
      </c>
      <c r="K71" s="29">
        <v>1169</v>
      </c>
      <c r="L71" s="257">
        <f>AVERAGE(K67:K71)</f>
        <v>340.8</v>
      </c>
      <c r="M71" s="46">
        <f>GEOMEAN(K67:K71)</f>
        <v>165.55164044299431</v>
      </c>
      <c r="N71" s="47" t="s">
        <v>485</v>
      </c>
    </row>
    <row r="72" spans="1:31" x14ac:dyDescent="0.35">
      <c r="A72" s="44">
        <v>39484</v>
      </c>
      <c r="B72" s="29">
        <v>102423</v>
      </c>
      <c r="C72" s="29">
        <v>459</v>
      </c>
      <c r="D72" s="29">
        <v>0.29380000000000001</v>
      </c>
      <c r="E72" s="29">
        <v>11.48</v>
      </c>
      <c r="F72" s="48">
        <v>7.79</v>
      </c>
      <c r="G72" s="29">
        <v>4.37</v>
      </c>
      <c r="H72" s="34" t="s">
        <v>112</v>
      </c>
      <c r="I72" s="29">
        <v>0.27</v>
      </c>
      <c r="J72" s="29">
        <v>6.8</v>
      </c>
      <c r="K72" s="29">
        <v>5172</v>
      </c>
    </row>
    <row r="73" spans="1:31" x14ac:dyDescent="0.35">
      <c r="A73" s="44">
        <v>39492</v>
      </c>
      <c r="B73" s="29">
        <v>103324</v>
      </c>
      <c r="C73" s="29">
        <v>461.9</v>
      </c>
      <c r="D73" s="29">
        <v>0.29559999999999997</v>
      </c>
      <c r="E73" s="29">
        <v>11.58</v>
      </c>
      <c r="F73" s="48">
        <v>8.1199999999999992</v>
      </c>
      <c r="G73" s="29">
        <v>0.06</v>
      </c>
      <c r="H73" s="34" t="s">
        <v>112</v>
      </c>
      <c r="I73" s="29">
        <v>0.23</v>
      </c>
      <c r="J73" s="29">
        <v>7.1</v>
      </c>
      <c r="K73" s="29">
        <v>307</v>
      </c>
    </row>
    <row r="74" spans="1:31" x14ac:dyDescent="0.35">
      <c r="A74" s="44">
        <v>39496</v>
      </c>
      <c r="B74" s="29">
        <v>105342</v>
      </c>
      <c r="C74" s="29">
        <v>408.7</v>
      </c>
      <c r="D74" s="29">
        <v>0.26150000000000001</v>
      </c>
      <c r="E74" s="29">
        <v>8.31</v>
      </c>
      <c r="F74" s="48">
        <v>8.24</v>
      </c>
      <c r="G74" s="29">
        <v>7.95</v>
      </c>
      <c r="H74" s="34" t="s">
        <v>112</v>
      </c>
      <c r="I74" s="29">
        <v>0.22</v>
      </c>
      <c r="J74" s="29">
        <v>7.1</v>
      </c>
      <c r="K74" s="29">
        <v>185</v>
      </c>
    </row>
    <row r="75" spans="1:31" x14ac:dyDescent="0.35">
      <c r="A75" s="44">
        <v>39498</v>
      </c>
      <c r="B75" s="29">
        <v>110552</v>
      </c>
      <c r="C75" s="29">
        <v>468.4</v>
      </c>
      <c r="D75" s="29">
        <v>0.29980000000000001</v>
      </c>
      <c r="E75" s="29">
        <v>13.04</v>
      </c>
      <c r="F75" s="48">
        <v>7.9</v>
      </c>
      <c r="G75" s="29">
        <v>1.05</v>
      </c>
      <c r="H75" s="34" t="s">
        <v>112</v>
      </c>
      <c r="I75" s="29">
        <v>0.28999999999999998</v>
      </c>
      <c r="J75" s="29">
        <v>6.9</v>
      </c>
      <c r="K75" s="29">
        <v>73</v>
      </c>
    </row>
    <row r="76" spans="1:31" x14ac:dyDescent="0.35">
      <c r="A76" s="44">
        <v>39504</v>
      </c>
      <c r="B76" s="29">
        <v>101134</v>
      </c>
      <c r="C76" s="29">
        <v>659</v>
      </c>
      <c r="D76" s="29">
        <v>0.42199999999999999</v>
      </c>
      <c r="E76" s="29">
        <v>14.34</v>
      </c>
      <c r="F76" s="48">
        <v>8.02</v>
      </c>
      <c r="G76" s="29">
        <v>3.24</v>
      </c>
      <c r="H76" s="34" t="s">
        <v>112</v>
      </c>
      <c r="I76" s="29">
        <v>0.3</v>
      </c>
      <c r="J76" s="29">
        <v>7.6</v>
      </c>
      <c r="K76" s="40">
        <v>9804</v>
      </c>
      <c r="L76" s="257">
        <f>AVERAGE(K72:K76)</f>
        <v>3108.2</v>
      </c>
      <c r="M76" s="46">
        <f>GEOMEAN(K72:K76)</f>
        <v>732.04698544717735</v>
      </c>
      <c r="N76" s="47" t="s">
        <v>486</v>
      </c>
    </row>
    <row r="77" spans="1:31" s="39" customFormat="1" x14ac:dyDescent="0.35">
      <c r="A77" s="44">
        <v>39511</v>
      </c>
      <c r="B77" s="39">
        <v>110104</v>
      </c>
      <c r="C77" s="39" t="s">
        <v>119</v>
      </c>
      <c r="D77" s="39" t="s">
        <v>119</v>
      </c>
      <c r="E77" s="39">
        <v>11.21</v>
      </c>
      <c r="F77" s="49">
        <v>7.86</v>
      </c>
      <c r="G77" s="39">
        <v>4.34</v>
      </c>
      <c r="H77" s="34" t="s">
        <v>112</v>
      </c>
      <c r="I77" s="39">
        <v>1.55</v>
      </c>
      <c r="J77" s="39">
        <v>7.4</v>
      </c>
      <c r="K77" s="40">
        <v>6131</v>
      </c>
      <c r="M77" s="43"/>
      <c r="N77" s="38"/>
      <c r="O77" s="39" t="s">
        <v>115</v>
      </c>
      <c r="P77" s="39">
        <v>34.9</v>
      </c>
      <c r="Q77" s="39" t="s">
        <v>115</v>
      </c>
      <c r="R77" s="39" t="s">
        <v>115</v>
      </c>
      <c r="S77" s="39" t="s">
        <v>115</v>
      </c>
      <c r="T77" s="39" t="s">
        <v>115</v>
      </c>
      <c r="U77" s="39" t="s">
        <v>115</v>
      </c>
      <c r="V77" s="39" t="s">
        <v>115</v>
      </c>
      <c r="W77" s="39" t="s">
        <v>115</v>
      </c>
      <c r="X77" s="39">
        <v>57.2</v>
      </c>
      <c r="Y77" s="39" t="s">
        <v>115</v>
      </c>
      <c r="Z77" s="39">
        <v>2.8</v>
      </c>
      <c r="AA77" s="39" t="s">
        <v>115</v>
      </c>
      <c r="AB77" s="39">
        <v>29.1</v>
      </c>
      <c r="AC77" s="39" t="s">
        <v>115</v>
      </c>
      <c r="AD77" s="39">
        <v>171</v>
      </c>
      <c r="AE77" s="39" t="s">
        <v>115</v>
      </c>
    </row>
    <row r="78" spans="1:31" x14ac:dyDescent="0.35">
      <c r="A78" s="44">
        <v>39517</v>
      </c>
      <c r="B78" s="29">
        <v>101942</v>
      </c>
      <c r="C78" s="29">
        <v>547.9</v>
      </c>
      <c r="D78" s="29">
        <v>0.35070000000000001</v>
      </c>
      <c r="E78" s="29">
        <v>12.75</v>
      </c>
      <c r="F78" s="48">
        <v>7.94</v>
      </c>
      <c r="G78" s="29">
        <v>3.01</v>
      </c>
      <c r="H78" s="34" t="s">
        <v>112</v>
      </c>
      <c r="I78" s="29">
        <v>0.11</v>
      </c>
      <c r="J78" s="29">
        <v>7.2</v>
      </c>
      <c r="K78" s="40">
        <v>135</v>
      </c>
    </row>
    <row r="79" spans="1:31" x14ac:dyDescent="0.35">
      <c r="A79" s="44">
        <v>39524</v>
      </c>
      <c r="B79" s="29">
        <v>105047</v>
      </c>
      <c r="C79" s="29">
        <v>545.29999999999995</v>
      </c>
      <c r="D79" s="29">
        <v>0.34899999999999998</v>
      </c>
      <c r="E79" s="29">
        <v>12.4</v>
      </c>
      <c r="F79" s="48">
        <v>7.63</v>
      </c>
      <c r="G79" s="29">
        <v>5.0999999999999996</v>
      </c>
      <c r="H79" s="34" t="s">
        <v>112</v>
      </c>
      <c r="I79" s="29">
        <v>0.68</v>
      </c>
      <c r="J79" s="29">
        <v>6.7</v>
      </c>
      <c r="K79" s="40">
        <v>10</v>
      </c>
    </row>
    <row r="80" spans="1:31" x14ac:dyDescent="0.35">
      <c r="A80" s="44">
        <v>39526</v>
      </c>
      <c r="B80" s="29">
        <v>105922</v>
      </c>
      <c r="C80" s="29">
        <v>412</v>
      </c>
      <c r="D80" s="29">
        <v>0.26400000000000001</v>
      </c>
      <c r="E80" s="29">
        <v>13.1</v>
      </c>
      <c r="F80" s="48">
        <v>7.74</v>
      </c>
      <c r="G80" s="29">
        <v>7.13</v>
      </c>
      <c r="H80" s="34" t="s">
        <v>112</v>
      </c>
      <c r="I80" s="29">
        <v>0.5</v>
      </c>
      <c r="J80" s="29">
        <v>7.5</v>
      </c>
      <c r="K80" s="40">
        <v>9208</v>
      </c>
    </row>
    <row r="81" spans="1:14" x14ac:dyDescent="0.35">
      <c r="A81" s="44">
        <v>39534</v>
      </c>
      <c r="B81" s="29">
        <v>103024</v>
      </c>
      <c r="C81" s="29">
        <v>154.80000000000001</v>
      </c>
      <c r="D81" s="29">
        <v>9.9099999999999994E-2</v>
      </c>
      <c r="E81" s="29">
        <v>11.06</v>
      </c>
      <c r="F81" s="48">
        <v>7.73</v>
      </c>
      <c r="G81" s="29">
        <v>7.47</v>
      </c>
      <c r="H81" s="34" t="s">
        <v>112</v>
      </c>
      <c r="I81" s="29">
        <v>0.33</v>
      </c>
      <c r="J81" s="29">
        <v>7.2</v>
      </c>
      <c r="K81" s="40">
        <v>435</v>
      </c>
      <c r="L81" s="257">
        <f>AVERAGE(K77:K81)</f>
        <v>3183.8</v>
      </c>
      <c r="M81" s="46">
        <f>GEOMEAN(K77:K81)</f>
        <v>505.94572472100526</v>
      </c>
      <c r="N81" s="47" t="s">
        <v>487</v>
      </c>
    </row>
    <row r="82" spans="1:14" x14ac:dyDescent="0.35">
      <c r="A82" s="44">
        <v>39541</v>
      </c>
      <c r="B82" s="29">
        <v>104345</v>
      </c>
      <c r="C82" s="29">
        <v>447.3</v>
      </c>
      <c r="D82" s="29">
        <v>0.2863</v>
      </c>
      <c r="E82" s="29">
        <v>10.33</v>
      </c>
      <c r="F82" s="48">
        <v>6.31</v>
      </c>
      <c r="G82" s="29">
        <v>7.62</v>
      </c>
      <c r="H82" s="34" t="s">
        <v>112</v>
      </c>
      <c r="I82" s="29">
        <v>0.36</v>
      </c>
      <c r="J82" s="29">
        <v>7.2</v>
      </c>
      <c r="K82" s="36">
        <v>52</v>
      </c>
    </row>
    <row r="83" spans="1:14" x14ac:dyDescent="0.35">
      <c r="A83" s="44">
        <v>39546</v>
      </c>
      <c r="B83" s="29">
        <v>102110</v>
      </c>
      <c r="C83" s="29">
        <v>513</v>
      </c>
      <c r="D83" s="29">
        <v>0.32800000000000001</v>
      </c>
      <c r="E83" s="29">
        <v>9.64</v>
      </c>
      <c r="F83" s="48">
        <v>8.1</v>
      </c>
      <c r="G83" s="29">
        <v>11.15</v>
      </c>
      <c r="H83" s="34" t="s">
        <v>112</v>
      </c>
      <c r="I83" s="29">
        <v>0.2</v>
      </c>
      <c r="J83" s="29">
        <v>7.8</v>
      </c>
      <c r="K83" s="36">
        <v>63</v>
      </c>
    </row>
    <row r="84" spans="1:14" x14ac:dyDescent="0.35">
      <c r="A84" s="44">
        <v>39555</v>
      </c>
      <c r="B84" s="29">
        <v>103012</v>
      </c>
      <c r="C84" s="29">
        <v>557</v>
      </c>
      <c r="D84" s="29">
        <v>0.35599999999999998</v>
      </c>
      <c r="E84" s="29">
        <v>10.41</v>
      </c>
      <c r="F84" s="48">
        <v>8.24</v>
      </c>
      <c r="G84" s="29">
        <v>12.09</v>
      </c>
      <c r="H84" s="34" t="s">
        <v>112</v>
      </c>
      <c r="I84" s="29">
        <v>0.2</v>
      </c>
      <c r="J84" s="29">
        <v>7.7</v>
      </c>
      <c r="K84" s="36">
        <v>134</v>
      </c>
    </row>
    <row r="85" spans="1:14" x14ac:dyDescent="0.35">
      <c r="A85" s="44">
        <v>39560</v>
      </c>
      <c r="B85" s="29">
        <v>110314</v>
      </c>
      <c r="C85" s="29">
        <v>591</v>
      </c>
      <c r="D85" s="29">
        <v>0.37819999999999998</v>
      </c>
      <c r="E85" s="29">
        <v>9.31</v>
      </c>
      <c r="F85" s="48">
        <v>8.1</v>
      </c>
      <c r="G85" s="29">
        <v>15.96</v>
      </c>
      <c r="H85" s="34" t="s">
        <v>112</v>
      </c>
      <c r="I85" s="29">
        <v>0.28000000000000003</v>
      </c>
      <c r="J85" s="29">
        <v>7</v>
      </c>
      <c r="K85" s="36">
        <v>31</v>
      </c>
    </row>
    <row r="86" spans="1:14" x14ac:dyDescent="0.35">
      <c r="A86" s="44">
        <v>39566</v>
      </c>
      <c r="B86" s="29">
        <v>102809</v>
      </c>
      <c r="C86" s="29">
        <v>632</v>
      </c>
      <c r="D86" s="29">
        <v>0.40500000000000003</v>
      </c>
      <c r="E86" s="29">
        <v>9.98</v>
      </c>
      <c r="F86" s="48">
        <v>8.27</v>
      </c>
      <c r="G86" s="29">
        <v>14.02</v>
      </c>
      <c r="H86" s="34" t="s">
        <v>112</v>
      </c>
      <c r="I86" s="29">
        <v>0</v>
      </c>
      <c r="J86" s="29">
        <v>7.5</v>
      </c>
      <c r="K86" s="36">
        <v>109</v>
      </c>
      <c r="L86" s="257">
        <f>AVERAGE(K82:K86)</f>
        <v>77.8</v>
      </c>
      <c r="M86" s="46">
        <f>GEOMEAN(K82:K86)</f>
        <v>68.272746891708536</v>
      </c>
      <c r="N86" s="47" t="s">
        <v>488</v>
      </c>
    </row>
    <row r="87" spans="1:14" x14ac:dyDescent="0.35">
      <c r="A87" s="44">
        <v>39581</v>
      </c>
      <c r="B87" s="29">
        <v>105856</v>
      </c>
      <c r="C87" s="29">
        <v>518</v>
      </c>
      <c r="D87" s="29">
        <v>0.33200000000000002</v>
      </c>
      <c r="E87" s="29">
        <v>11.73</v>
      </c>
      <c r="F87" s="48">
        <v>8.23</v>
      </c>
      <c r="G87" s="29">
        <v>15.61</v>
      </c>
      <c r="H87" s="34" t="s">
        <v>112</v>
      </c>
      <c r="I87" s="29">
        <v>0.3</v>
      </c>
      <c r="J87" s="29">
        <v>7.7</v>
      </c>
      <c r="K87" s="36">
        <v>305</v>
      </c>
    </row>
    <row r="88" spans="1:14" x14ac:dyDescent="0.35">
      <c r="A88" s="44">
        <v>39583</v>
      </c>
      <c r="B88" s="29">
        <v>101054</v>
      </c>
      <c r="C88" s="29">
        <v>405.6</v>
      </c>
      <c r="D88" s="29">
        <v>0.2596</v>
      </c>
      <c r="E88" s="29">
        <v>9.57</v>
      </c>
      <c r="F88" s="48">
        <v>8.23</v>
      </c>
      <c r="G88" s="29">
        <v>15</v>
      </c>
      <c r="H88" s="34" t="s">
        <v>112</v>
      </c>
      <c r="I88" s="29">
        <v>0.11</v>
      </c>
      <c r="J88" s="29">
        <v>7.6</v>
      </c>
      <c r="K88" s="36">
        <v>723</v>
      </c>
    </row>
    <row r="89" spans="1:14" x14ac:dyDescent="0.35">
      <c r="A89" s="44">
        <v>39587</v>
      </c>
      <c r="B89" s="29">
        <v>103219</v>
      </c>
      <c r="C89" s="29">
        <v>588</v>
      </c>
      <c r="D89" s="29">
        <v>0.376</v>
      </c>
      <c r="E89" s="29">
        <v>9.56</v>
      </c>
      <c r="F89" s="48">
        <v>8.0500000000000007</v>
      </c>
      <c r="G89" s="29">
        <v>14.99</v>
      </c>
      <c r="H89" s="34" t="s">
        <v>112</v>
      </c>
      <c r="I89" s="29">
        <v>0.3</v>
      </c>
      <c r="J89" s="29">
        <v>7.6</v>
      </c>
      <c r="K89" s="36">
        <v>52</v>
      </c>
    </row>
    <row r="90" spans="1:14" x14ac:dyDescent="0.35">
      <c r="A90" s="44">
        <v>39589</v>
      </c>
      <c r="B90" s="29">
        <v>105041</v>
      </c>
      <c r="C90" s="29">
        <v>598</v>
      </c>
      <c r="D90" s="29">
        <v>0.38300000000000001</v>
      </c>
      <c r="E90" s="29">
        <v>9.1199999999999992</v>
      </c>
      <c r="F90" s="48">
        <v>8.06</v>
      </c>
      <c r="G90" s="29">
        <v>15.35</v>
      </c>
      <c r="H90" s="34" t="s">
        <v>112</v>
      </c>
      <c r="I90" s="29">
        <v>0.1</v>
      </c>
      <c r="J90" s="29">
        <v>7.6</v>
      </c>
      <c r="K90" s="36">
        <v>189</v>
      </c>
    </row>
    <row r="91" spans="1:14" x14ac:dyDescent="0.35">
      <c r="A91" s="44">
        <v>39597</v>
      </c>
      <c r="B91" s="29">
        <v>105834</v>
      </c>
      <c r="C91" s="29">
        <v>622.79999999999995</v>
      </c>
      <c r="D91" s="29">
        <v>0.39860000000000001</v>
      </c>
      <c r="E91" s="29">
        <v>8.2799999999999994</v>
      </c>
      <c r="F91" s="48">
        <v>7.89</v>
      </c>
      <c r="G91" s="29">
        <v>17.87</v>
      </c>
      <c r="H91" s="34" t="s">
        <v>112</v>
      </c>
      <c r="I91" s="29">
        <v>0.5</v>
      </c>
      <c r="J91" s="29">
        <v>7.1</v>
      </c>
      <c r="K91" s="36">
        <v>63</v>
      </c>
      <c r="L91" s="257">
        <f>AVERAGE(K87:K91)</f>
        <v>266.39999999999998</v>
      </c>
      <c r="M91" s="46">
        <f>GEOMEAN(K87:K91)</f>
        <v>168.67424184911789</v>
      </c>
      <c r="N91" s="47" t="s">
        <v>489</v>
      </c>
    </row>
    <row r="92" spans="1:14" x14ac:dyDescent="0.35">
      <c r="A92" s="44">
        <v>39604</v>
      </c>
      <c r="B92" s="29">
        <v>104011</v>
      </c>
      <c r="C92" s="29">
        <v>446.2</v>
      </c>
      <c r="D92" s="29">
        <v>0.28560000000000002</v>
      </c>
      <c r="E92" s="29">
        <v>7.61</v>
      </c>
      <c r="F92" s="48">
        <v>7.92</v>
      </c>
      <c r="G92" s="29">
        <v>22.06</v>
      </c>
      <c r="H92" s="34" t="s">
        <v>112</v>
      </c>
      <c r="I92" s="29">
        <v>0.36</v>
      </c>
      <c r="J92" s="29">
        <v>7</v>
      </c>
      <c r="K92" s="36">
        <v>6131</v>
      </c>
    </row>
    <row r="93" spans="1:14" x14ac:dyDescent="0.35">
      <c r="A93" s="44">
        <v>39608</v>
      </c>
      <c r="B93" s="29">
        <v>104544</v>
      </c>
      <c r="C93" s="29">
        <v>386</v>
      </c>
      <c r="D93" s="29">
        <v>0.247</v>
      </c>
      <c r="E93" s="29">
        <v>6.96</v>
      </c>
      <c r="F93" s="48">
        <v>7.82</v>
      </c>
      <c r="G93" s="29">
        <v>23.88</v>
      </c>
      <c r="H93" s="34" t="s">
        <v>112</v>
      </c>
      <c r="I93" s="29">
        <v>0.5</v>
      </c>
      <c r="J93" s="29">
        <v>7.7</v>
      </c>
      <c r="K93" s="36">
        <v>318</v>
      </c>
    </row>
    <row r="94" spans="1:14" x14ac:dyDescent="0.35">
      <c r="A94" s="44">
        <v>39617</v>
      </c>
      <c r="B94" s="29">
        <v>95342</v>
      </c>
      <c r="C94" s="29">
        <v>494</v>
      </c>
      <c r="D94" s="29">
        <v>0.316</v>
      </c>
      <c r="E94" s="29">
        <v>6.69</v>
      </c>
      <c r="F94" s="48">
        <v>8.0500000000000007</v>
      </c>
      <c r="G94" s="29">
        <v>21.44</v>
      </c>
      <c r="H94" s="34" t="s">
        <v>112</v>
      </c>
      <c r="I94" s="29">
        <v>0.2</v>
      </c>
      <c r="J94" s="29">
        <v>7.7</v>
      </c>
      <c r="K94" s="36">
        <v>108</v>
      </c>
    </row>
    <row r="95" spans="1:14" x14ac:dyDescent="0.35">
      <c r="A95" s="44">
        <v>39622</v>
      </c>
      <c r="B95" s="29">
        <v>105809</v>
      </c>
      <c r="C95" s="29">
        <v>539.1</v>
      </c>
      <c r="D95" s="29">
        <v>0.34499999999999997</v>
      </c>
      <c r="E95" s="29">
        <v>7.42</v>
      </c>
      <c r="F95" s="48">
        <v>7.65</v>
      </c>
      <c r="G95" s="29">
        <v>21.85</v>
      </c>
      <c r="H95" s="34" t="s">
        <v>112</v>
      </c>
      <c r="I95" s="29">
        <v>0.27</v>
      </c>
      <c r="J95" s="29">
        <v>7.3</v>
      </c>
      <c r="K95" s="36">
        <v>594</v>
      </c>
    </row>
    <row r="96" spans="1:14" x14ac:dyDescent="0.35">
      <c r="A96" s="44">
        <v>39625</v>
      </c>
      <c r="B96" s="29">
        <v>103349</v>
      </c>
      <c r="C96" s="29">
        <v>561</v>
      </c>
      <c r="D96" s="29">
        <v>0.35899999999999999</v>
      </c>
      <c r="E96" s="29">
        <v>8.1</v>
      </c>
      <c r="F96" s="48">
        <v>7.82</v>
      </c>
      <c r="G96" s="29">
        <v>23.52</v>
      </c>
      <c r="H96" s="34" t="s">
        <v>112</v>
      </c>
      <c r="I96" s="29">
        <v>0.3</v>
      </c>
      <c r="J96" s="29">
        <v>7.7</v>
      </c>
      <c r="K96" s="36">
        <v>408</v>
      </c>
      <c r="L96" s="45">
        <f>AVERAGE(K92:K96)</f>
        <v>1511.8</v>
      </c>
      <c r="M96" s="46">
        <f>GEOMEAN(K92:K96)</f>
        <v>551.52570689277638</v>
      </c>
      <c r="N96" s="47" t="s">
        <v>490</v>
      </c>
    </row>
    <row r="97" spans="1:31" x14ac:dyDescent="0.35">
      <c r="A97" s="44">
        <v>39631</v>
      </c>
      <c r="B97" s="29">
        <v>112850</v>
      </c>
      <c r="C97" s="29">
        <v>459</v>
      </c>
      <c r="D97" s="29">
        <v>0.29399999999999998</v>
      </c>
      <c r="E97" s="29">
        <v>6.56</v>
      </c>
      <c r="F97" s="48">
        <v>8.1</v>
      </c>
      <c r="G97" s="29">
        <v>26.26</v>
      </c>
      <c r="H97" s="34" t="s">
        <v>112</v>
      </c>
      <c r="I97" s="29">
        <v>0.6</v>
      </c>
      <c r="J97" s="29">
        <v>7.3</v>
      </c>
      <c r="K97" s="36">
        <v>300</v>
      </c>
    </row>
    <row r="98" spans="1:31" x14ac:dyDescent="0.35">
      <c r="A98" s="44">
        <v>39637</v>
      </c>
      <c r="B98" s="29">
        <v>102810</v>
      </c>
      <c r="C98" s="29">
        <v>482.7</v>
      </c>
      <c r="D98" s="29">
        <v>0.30890000000000001</v>
      </c>
      <c r="E98" s="29">
        <v>6.96</v>
      </c>
      <c r="F98" s="48">
        <v>7.8</v>
      </c>
      <c r="G98" s="29">
        <v>23.55</v>
      </c>
      <c r="H98" s="34" t="s">
        <v>112</v>
      </c>
      <c r="I98" s="29">
        <v>0.38</v>
      </c>
      <c r="J98" s="29">
        <v>6.8</v>
      </c>
      <c r="K98" s="36">
        <v>272</v>
      </c>
    </row>
    <row r="99" spans="1:31" x14ac:dyDescent="0.35">
      <c r="A99" s="44">
        <v>39645</v>
      </c>
      <c r="B99" s="29">
        <v>103348</v>
      </c>
      <c r="C99" s="29">
        <v>519.5</v>
      </c>
      <c r="D99" s="29">
        <v>0.33250000000000002</v>
      </c>
      <c r="E99" s="29">
        <v>7.66</v>
      </c>
      <c r="F99" s="48">
        <v>7.98</v>
      </c>
      <c r="G99" s="29">
        <v>25.16</v>
      </c>
      <c r="H99" s="34" t="s">
        <v>112</v>
      </c>
      <c r="I99" s="29">
        <v>0.21</v>
      </c>
      <c r="J99" s="29">
        <v>7.2</v>
      </c>
      <c r="K99" s="36">
        <v>213</v>
      </c>
    </row>
    <row r="100" spans="1:31" x14ac:dyDescent="0.35">
      <c r="A100" s="44">
        <v>39651</v>
      </c>
      <c r="B100" s="29">
        <v>114402</v>
      </c>
      <c r="C100" s="29">
        <v>395</v>
      </c>
      <c r="D100" s="29">
        <v>0.253</v>
      </c>
      <c r="E100" s="29">
        <v>5.89</v>
      </c>
      <c r="F100" s="48">
        <v>7.76</v>
      </c>
      <c r="G100" s="29">
        <v>24.32</v>
      </c>
      <c r="H100" s="34" t="s">
        <v>112</v>
      </c>
      <c r="I100" s="29">
        <v>0.4</v>
      </c>
      <c r="J100" s="29">
        <v>7.8</v>
      </c>
      <c r="K100" s="36">
        <v>19863</v>
      </c>
    </row>
    <row r="101" spans="1:31" x14ac:dyDescent="0.35">
      <c r="A101" s="44">
        <v>39658</v>
      </c>
      <c r="B101" s="29">
        <v>101936</v>
      </c>
      <c r="C101" s="29">
        <v>550.79999999999995</v>
      </c>
      <c r="D101" s="29">
        <v>0.35249999999999998</v>
      </c>
      <c r="E101" s="29">
        <v>6.29</v>
      </c>
      <c r="F101" s="48">
        <v>7.78</v>
      </c>
      <c r="G101" s="29">
        <v>25.05</v>
      </c>
      <c r="H101" s="34" t="s">
        <v>112</v>
      </c>
      <c r="I101" s="29">
        <v>0.51</v>
      </c>
      <c r="J101" s="29">
        <v>6.8</v>
      </c>
      <c r="K101" s="36">
        <v>1789</v>
      </c>
      <c r="L101" s="257">
        <f>AVERAGE(K97:K101)</f>
        <v>4487.3999999999996</v>
      </c>
      <c r="M101" s="46">
        <f>GEOMEAN(K97:K101)</f>
        <v>908.12365636477352</v>
      </c>
      <c r="N101" s="47" t="s">
        <v>491</v>
      </c>
      <c r="O101" s="39">
        <v>2.6</v>
      </c>
      <c r="P101" s="39">
        <v>52</v>
      </c>
      <c r="Q101" s="39" t="s">
        <v>115</v>
      </c>
      <c r="R101" s="39" t="s">
        <v>115</v>
      </c>
      <c r="S101" s="39" t="s">
        <v>115</v>
      </c>
      <c r="T101" s="39" t="s">
        <v>115</v>
      </c>
      <c r="U101" s="39" t="s">
        <v>115</v>
      </c>
      <c r="V101" s="39" t="s">
        <v>115</v>
      </c>
      <c r="W101" s="39">
        <v>15.1</v>
      </c>
      <c r="X101" s="39">
        <v>38.6</v>
      </c>
      <c r="Y101" s="39" t="s">
        <v>115</v>
      </c>
      <c r="Z101" s="39">
        <v>0.44</v>
      </c>
      <c r="AA101" s="39" t="s">
        <v>115</v>
      </c>
      <c r="AB101" s="39">
        <v>32.299999999999997</v>
      </c>
      <c r="AC101" s="39" t="s">
        <v>115</v>
      </c>
      <c r="AD101" s="39">
        <v>201</v>
      </c>
      <c r="AE101" s="39" t="s">
        <v>115</v>
      </c>
    </row>
    <row r="102" spans="1:31" x14ac:dyDescent="0.35">
      <c r="A102" s="44">
        <v>39666</v>
      </c>
      <c r="B102" s="40"/>
      <c r="C102" s="39" t="s">
        <v>119</v>
      </c>
      <c r="D102" s="39" t="s">
        <v>119</v>
      </c>
      <c r="E102" s="39" t="s">
        <v>119</v>
      </c>
      <c r="F102" s="39" t="s">
        <v>119</v>
      </c>
      <c r="G102" s="39" t="s">
        <v>119</v>
      </c>
      <c r="H102" s="34" t="s">
        <v>112</v>
      </c>
      <c r="I102" s="39" t="s">
        <v>119</v>
      </c>
      <c r="J102" s="39" t="s">
        <v>119</v>
      </c>
      <c r="K102" s="36">
        <v>4611</v>
      </c>
    </row>
    <row r="103" spans="1:31" x14ac:dyDescent="0.35">
      <c r="A103" s="44">
        <v>39671</v>
      </c>
      <c r="B103" s="29">
        <v>103617</v>
      </c>
      <c r="C103" s="29">
        <v>573.79999999999995</v>
      </c>
      <c r="D103" s="29">
        <v>0.36720000000000003</v>
      </c>
      <c r="E103" s="29">
        <v>8.26</v>
      </c>
      <c r="F103" s="48">
        <v>7.74</v>
      </c>
      <c r="G103" s="29">
        <v>21.64</v>
      </c>
      <c r="H103" s="34" t="s">
        <v>112</v>
      </c>
      <c r="I103" s="29">
        <v>0.11</v>
      </c>
      <c r="J103" s="29">
        <v>6.8</v>
      </c>
      <c r="K103" s="36">
        <v>327</v>
      </c>
    </row>
    <row r="104" spans="1:31" x14ac:dyDescent="0.35">
      <c r="A104" s="44">
        <v>39673</v>
      </c>
      <c r="B104" s="29">
        <v>114959</v>
      </c>
      <c r="C104" s="29">
        <v>606</v>
      </c>
      <c r="D104" s="29">
        <v>0.38800000000000001</v>
      </c>
      <c r="E104" s="29">
        <v>8.3800000000000008</v>
      </c>
      <c r="F104" s="48">
        <v>7.49</v>
      </c>
      <c r="G104" s="29">
        <v>22.18</v>
      </c>
      <c r="H104" s="34" t="s">
        <v>112</v>
      </c>
      <c r="I104" s="29">
        <v>0</v>
      </c>
      <c r="J104" s="29">
        <v>7.5</v>
      </c>
      <c r="K104" s="36">
        <v>226</v>
      </c>
    </row>
    <row r="105" spans="1:31" x14ac:dyDescent="0.35">
      <c r="A105" s="44">
        <v>39678</v>
      </c>
      <c r="B105" s="29">
        <v>105343</v>
      </c>
      <c r="C105" s="29">
        <v>608</v>
      </c>
      <c r="D105" s="29">
        <v>0.3891</v>
      </c>
      <c r="E105" s="29">
        <v>7.76</v>
      </c>
      <c r="F105" s="48">
        <v>7.5</v>
      </c>
      <c r="G105" s="29">
        <v>22.27</v>
      </c>
      <c r="H105" s="34" t="s">
        <v>112</v>
      </c>
      <c r="I105" s="29">
        <v>0.19</v>
      </c>
      <c r="J105" s="29">
        <v>7.7</v>
      </c>
      <c r="K105" s="36">
        <v>691</v>
      </c>
    </row>
    <row r="106" spans="1:31" x14ac:dyDescent="0.35">
      <c r="A106" s="44">
        <v>39681</v>
      </c>
      <c r="B106" s="29">
        <v>104153</v>
      </c>
      <c r="C106" s="29">
        <v>616.9</v>
      </c>
      <c r="D106" s="29">
        <v>0.39479999999999998</v>
      </c>
      <c r="E106" s="29">
        <v>7.62</v>
      </c>
      <c r="F106" s="48">
        <v>7.77</v>
      </c>
      <c r="G106" s="29">
        <v>22.48</v>
      </c>
      <c r="H106" s="34" t="s">
        <v>112</v>
      </c>
      <c r="I106" s="29">
        <v>0.08</v>
      </c>
      <c r="J106" s="29">
        <v>7.5</v>
      </c>
      <c r="K106" s="36">
        <v>161</v>
      </c>
      <c r="L106" s="257">
        <f>AVERAGE(K102:K106)</f>
        <v>1203.2</v>
      </c>
      <c r="M106" s="46">
        <f>GEOMEAN(K102:K106)</f>
        <v>519.69800238684104</v>
      </c>
      <c r="N106" s="47" t="s">
        <v>492</v>
      </c>
    </row>
    <row r="107" spans="1:31" x14ac:dyDescent="0.35">
      <c r="A107" s="44">
        <v>39699</v>
      </c>
      <c r="B107" s="29">
        <v>112207</v>
      </c>
      <c r="C107" s="29">
        <v>640</v>
      </c>
      <c r="D107" s="29">
        <v>0.40960000000000002</v>
      </c>
      <c r="E107" s="29">
        <v>5.79</v>
      </c>
      <c r="F107" s="48">
        <v>7.6</v>
      </c>
      <c r="G107" s="29">
        <v>20.67</v>
      </c>
      <c r="H107" s="34" t="s">
        <v>112</v>
      </c>
      <c r="I107" s="29">
        <v>0.19</v>
      </c>
      <c r="J107" s="29">
        <v>7.5</v>
      </c>
      <c r="K107" s="36">
        <v>389</v>
      </c>
    </row>
    <row r="108" spans="1:31" x14ac:dyDescent="0.35">
      <c r="A108" s="44">
        <v>39707</v>
      </c>
      <c r="B108" s="29">
        <v>105504</v>
      </c>
      <c r="C108" s="29">
        <v>640</v>
      </c>
      <c r="D108" s="29">
        <v>0.40899999999999997</v>
      </c>
      <c r="E108" s="29">
        <v>7.94</v>
      </c>
      <c r="F108" s="48">
        <v>7.48</v>
      </c>
      <c r="G108" s="29">
        <v>19.32</v>
      </c>
      <c r="H108" s="34" t="s">
        <v>112</v>
      </c>
      <c r="I108" s="29">
        <v>0.3</v>
      </c>
      <c r="J108" s="29">
        <v>7.8</v>
      </c>
      <c r="K108" s="36">
        <v>1421</v>
      </c>
    </row>
    <row r="109" spans="1:31" x14ac:dyDescent="0.35">
      <c r="A109" s="44">
        <v>39709</v>
      </c>
      <c r="B109" s="29">
        <v>102150</v>
      </c>
      <c r="C109" s="29">
        <v>673.6</v>
      </c>
      <c r="D109" s="29">
        <v>0.43109999999999998</v>
      </c>
      <c r="E109" s="29">
        <v>5.41</v>
      </c>
      <c r="F109" s="48">
        <v>7.44</v>
      </c>
      <c r="G109" s="29">
        <v>18.420000000000002</v>
      </c>
      <c r="H109" s="34" t="s">
        <v>112</v>
      </c>
      <c r="I109" s="29">
        <v>0.38</v>
      </c>
      <c r="J109" s="29">
        <v>7.6</v>
      </c>
      <c r="K109" s="36">
        <v>435</v>
      </c>
    </row>
    <row r="110" spans="1:31" x14ac:dyDescent="0.35">
      <c r="A110" s="44">
        <v>39714</v>
      </c>
      <c r="B110" s="29">
        <v>105805</v>
      </c>
      <c r="C110" s="29">
        <v>643</v>
      </c>
      <c r="D110" s="29">
        <v>0.41149999999999998</v>
      </c>
      <c r="E110" s="29">
        <v>7.51</v>
      </c>
      <c r="F110" s="48">
        <v>7.4</v>
      </c>
      <c r="G110" s="29">
        <v>19.41</v>
      </c>
      <c r="H110" s="34" t="s">
        <v>112</v>
      </c>
      <c r="I110" s="29">
        <v>0.63</v>
      </c>
      <c r="J110" s="29">
        <v>7.4</v>
      </c>
      <c r="K110" s="36">
        <v>1239</v>
      </c>
    </row>
    <row r="111" spans="1:31" x14ac:dyDescent="0.35">
      <c r="A111" s="44">
        <v>39720</v>
      </c>
      <c r="B111" s="29">
        <v>103317</v>
      </c>
      <c r="C111" s="29">
        <v>629</v>
      </c>
      <c r="D111" s="29">
        <v>0.40300000000000002</v>
      </c>
      <c r="E111" s="29">
        <v>6.87</v>
      </c>
      <c r="F111" s="48">
        <v>7.65</v>
      </c>
      <c r="G111" s="29">
        <v>18.850000000000001</v>
      </c>
      <c r="H111" s="34" t="s">
        <v>112</v>
      </c>
      <c r="I111" s="29">
        <v>0.1</v>
      </c>
      <c r="J111" s="29">
        <v>7.6</v>
      </c>
      <c r="K111" s="36">
        <v>259</v>
      </c>
      <c r="L111" s="257">
        <f>AVERAGE(K107:K111)</f>
        <v>748.6</v>
      </c>
      <c r="M111" s="46">
        <f>GEOMEAN(K107:K111)</f>
        <v>599.07445500252027</v>
      </c>
      <c r="N111" s="47" t="s">
        <v>493</v>
      </c>
    </row>
    <row r="112" spans="1:31" x14ac:dyDescent="0.35">
      <c r="A112" s="44">
        <v>39723</v>
      </c>
      <c r="B112" s="29">
        <v>95700</v>
      </c>
      <c r="C112" s="29">
        <v>633.70000000000005</v>
      </c>
      <c r="D112" s="29">
        <v>0.40560000000000002</v>
      </c>
      <c r="E112" s="29">
        <v>8.81</v>
      </c>
      <c r="F112" s="48">
        <v>7.64</v>
      </c>
      <c r="G112" s="29">
        <v>14.75</v>
      </c>
      <c r="H112" s="34" t="s">
        <v>112</v>
      </c>
      <c r="I112" s="29">
        <v>0.2</v>
      </c>
      <c r="J112" s="29">
        <v>7.5</v>
      </c>
      <c r="K112" s="36">
        <v>345</v>
      </c>
    </row>
    <row r="113" spans="1:31" x14ac:dyDescent="0.35">
      <c r="A113" s="44">
        <v>39729</v>
      </c>
      <c r="B113" s="29">
        <v>103140</v>
      </c>
      <c r="C113" s="29">
        <v>502</v>
      </c>
      <c r="D113" s="29">
        <v>0.32100000000000001</v>
      </c>
      <c r="E113" s="29">
        <v>6.98</v>
      </c>
      <c r="F113" s="48">
        <v>7.79</v>
      </c>
      <c r="G113" s="29">
        <v>17.07</v>
      </c>
      <c r="H113" s="34" t="s">
        <v>112</v>
      </c>
      <c r="I113" s="29">
        <v>0</v>
      </c>
      <c r="J113" s="29">
        <v>7.6</v>
      </c>
      <c r="K113" s="36">
        <v>24192</v>
      </c>
    </row>
    <row r="114" spans="1:31" x14ac:dyDescent="0.35">
      <c r="A114" s="44">
        <v>39734</v>
      </c>
      <c r="B114" s="29">
        <v>110807</v>
      </c>
      <c r="C114" s="29">
        <v>680</v>
      </c>
      <c r="D114" s="29">
        <v>0.435</v>
      </c>
      <c r="E114" s="29">
        <v>7.22</v>
      </c>
      <c r="F114" s="48">
        <v>7.53</v>
      </c>
      <c r="G114" s="29">
        <v>17.05</v>
      </c>
      <c r="H114" s="34" t="s">
        <v>112</v>
      </c>
      <c r="I114" s="29">
        <v>0.5</v>
      </c>
      <c r="J114" s="29">
        <v>7.8</v>
      </c>
      <c r="K114" s="36">
        <v>432</v>
      </c>
    </row>
    <row r="115" spans="1:31" x14ac:dyDescent="0.35">
      <c r="A115" s="44">
        <v>39742</v>
      </c>
      <c r="B115" s="29">
        <v>103828</v>
      </c>
      <c r="C115" s="29">
        <v>679.4</v>
      </c>
      <c r="D115" s="29">
        <v>0.43480000000000002</v>
      </c>
      <c r="E115" s="29">
        <v>7.58</v>
      </c>
      <c r="F115" s="48">
        <v>7.58</v>
      </c>
      <c r="G115" s="29">
        <v>12.48</v>
      </c>
      <c r="H115" s="34" t="s">
        <v>112</v>
      </c>
      <c r="I115" s="29">
        <v>0.52</v>
      </c>
      <c r="J115" s="29">
        <v>7.4</v>
      </c>
      <c r="K115" s="36">
        <v>109</v>
      </c>
      <c r="O115" s="39">
        <v>2.1</v>
      </c>
      <c r="P115" s="39">
        <v>79.2</v>
      </c>
      <c r="Q115" s="39" t="s">
        <v>115</v>
      </c>
      <c r="R115" s="39" t="s">
        <v>115</v>
      </c>
      <c r="S115" s="39" t="s">
        <v>115</v>
      </c>
      <c r="T115" s="39" t="s">
        <v>115</v>
      </c>
      <c r="U115" s="39" t="s">
        <v>115</v>
      </c>
      <c r="V115" s="39" t="s">
        <v>115</v>
      </c>
      <c r="W115" s="39" t="s">
        <v>115</v>
      </c>
      <c r="X115" s="39">
        <v>58.1</v>
      </c>
      <c r="Y115" s="39" t="s">
        <v>115</v>
      </c>
      <c r="Z115" s="39">
        <v>0.43</v>
      </c>
      <c r="AA115" s="39" t="s">
        <v>115</v>
      </c>
      <c r="AB115" s="39">
        <v>43.6</v>
      </c>
      <c r="AC115" s="39" t="s">
        <v>115</v>
      </c>
      <c r="AD115" s="39">
        <v>271</v>
      </c>
      <c r="AE115" s="39" t="s">
        <v>115</v>
      </c>
    </row>
    <row r="116" spans="1:31" x14ac:dyDescent="0.35">
      <c r="A116" s="44">
        <v>39751</v>
      </c>
      <c r="B116" s="29">
        <v>104835</v>
      </c>
      <c r="C116" s="29">
        <v>667.2</v>
      </c>
      <c r="D116" s="29">
        <v>0.42699999999999999</v>
      </c>
      <c r="E116" s="29">
        <v>10.14</v>
      </c>
      <c r="F116" s="48">
        <v>7.58</v>
      </c>
      <c r="G116" s="29">
        <v>8.02</v>
      </c>
      <c r="H116" s="34" t="s">
        <v>112</v>
      </c>
      <c r="I116" s="29">
        <v>0.56999999999999995</v>
      </c>
      <c r="J116" s="29">
        <v>7.1</v>
      </c>
      <c r="K116" s="36">
        <v>189</v>
      </c>
      <c r="L116" s="257">
        <f>AVERAGE(K112:K116)</f>
        <v>5053.3999999999996</v>
      </c>
      <c r="M116" s="46">
        <f>GEOMEAN(K112:K116)</f>
        <v>594.52837032265472</v>
      </c>
      <c r="N116" s="47" t="s">
        <v>494</v>
      </c>
    </row>
    <row r="117" spans="1:31" x14ac:dyDescent="0.35">
      <c r="A117" s="44">
        <v>39755</v>
      </c>
      <c r="B117" s="29">
        <v>103637</v>
      </c>
      <c r="C117" s="29">
        <v>676.8</v>
      </c>
      <c r="D117" s="29">
        <v>0.43319999999999997</v>
      </c>
      <c r="E117" s="29">
        <v>7.91</v>
      </c>
      <c r="F117" s="48">
        <v>7.59</v>
      </c>
      <c r="G117" s="29">
        <v>12.76</v>
      </c>
      <c r="H117" s="34" t="s">
        <v>112</v>
      </c>
      <c r="I117" s="29">
        <v>0.48</v>
      </c>
      <c r="J117" s="29">
        <v>7.5</v>
      </c>
      <c r="K117" s="36">
        <v>161</v>
      </c>
    </row>
    <row r="118" spans="1:31" x14ac:dyDescent="0.35">
      <c r="A118" s="44">
        <v>39763</v>
      </c>
      <c r="B118" s="29">
        <v>110812</v>
      </c>
      <c r="C118" s="29">
        <v>670</v>
      </c>
      <c r="D118" s="29">
        <v>0.42899999999999999</v>
      </c>
      <c r="E118" s="29">
        <v>9.32</v>
      </c>
      <c r="F118" s="48">
        <v>7.56</v>
      </c>
      <c r="G118" s="29">
        <v>7.24</v>
      </c>
      <c r="H118" s="34" t="s">
        <v>112</v>
      </c>
      <c r="I118" s="29">
        <v>0.4</v>
      </c>
      <c r="J118" s="29">
        <v>7.6</v>
      </c>
      <c r="K118" s="36">
        <v>110</v>
      </c>
    </row>
    <row r="119" spans="1:31" x14ac:dyDescent="0.35">
      <c r="A119" s="44">
        <v>39765</v>
      </c>
      <c r="B119" s="29">
        <v>105121</v>
      </c>
      <c r="C119" s="29">
        <v>560.9</v>
      </c>
      <c r="D119" s="29">
        <v>0.35899999999999999</v>
      </c>
      <c r="E119" s="29">
        <v>9.5299999999999994</v>
      </c>
      <c r="F119" s="48">
        <v>7.58</v>
      </c>
      <c r="G119" s="29">
        <v>9.43</v>
      </c>
      <c r="H119" s="34" t="s">
        <v>112</v>
      </c>
      <c r="I119" s="29">
        <v>0.09</v>
      </c>
      <c r="J119" s="29">
        <v>7.4</v>
      </c>
      <c r="K119" s="36">
        <v>8664</v>
      </c>
    </row>
    <row r="120" spans="1:31" x14ac:dyDescent="0.35">
      <c r="A120" s="44">
        <v>39771</v>
      </c>
      <c r="B120" s="29">
        <v>102240</v>
      </c>
      <c r="C120" s="29">
        <v>641</v>
      </c>
      <c r="D120" s="29">
        <v>0.41</v>
      </c>
      <c r="E120" s="29">
        <v>14.83</v>
      </c>
      <c r="F120" s="48">
        <v>7.56</v>
      </c>
      <c r="G120" s="29">
        <v>4.3899999999999997</v>
      </c>
      <c r="H120" s="34" t="s">
        <v>112</v>
      </c>
      <c r="I120" s="29">
        <v>0.2</v>
      </c>
      <c r="J120" s="29">
        <v>7.6</v>
      </c>
      <c r="K120" s="36">
        <v>52</v>
      </c>
    </row>
    <row r="121" spans="1:31" x14ac:dyDescent="0.35">
      <c r="A121" s="44">
        <v>39776</v>
      </c>
      <c r="B121" s="29">
        <v>110614</v>
      </c>
      <c r="C121" s="29">
        <v>678</v>
      </c>
      <c r="D121" s="29">
        <v>0.434</v>
      </c>
      <c r="E121" s="29">
        <v>10.63</v>
      </c>
      <c r="F121" s="48">
        <v>7.48</v>
      </c>
      <c r="G121" s="29">
        <v>5.09</v>
      </c>
      <c r="H121" s="34" t="s">
        <v>112</v>
      </c>
      <c r="I121" s="29">
        <v>0.2</v>
      </c>
      <c r="J121" s="29">
        <v>7.6</v>
      </c>
      <c r="K121" s="36">
        <v>63</v>
      </c>
      <c r="L121" s="257">
        <f>AVERAGE(K117:K121)</f>
        <v>1810</v>
      </c>
      <c r="M121" s="46">
        <f>GEOMEAN(K117:K121)</f>
        <v>218.90525111439902</v>
      </c>
      <c r="N121" s="47" t="s">
        <v>495</v>
      </c>
    </row>
    <row r="122" spans="1:31" x14ac:dyDescent="0.35">
      <c r="A122" s="44">
        <v>39783</v>
      </c>
      <c r="B122" s="29">
        <v>102429</v>
      </c>
      <c r="C122" s="29">
        <v>646.29999999999995</v>
      </c>
      <c r="D122" s="29">
        <v>0.41360000000000002</v>
      </c>
      <c r="E122" s="29">
        <v>11.16</v>
      </c>
      <c r="F122" s="48">
        <v>7.65</v>
      </c>
      <c r="G122" s="29">
        <v>4.0199999999999996</v>
      </c>
      <c r="H122" s="34" t="s">
        <v>112</v>
      </c>
      <c r="I122" s="29">
        <v>0.61</v>
      </c>
      <c r="J122" s="29">
        <v>7.8</v>
      </c>
      <c r="K122" s="36">
        <v>63</v>
      </c>
    </row>
    <row r="123" spans="1:31" x14ac:dyDescent="0.35">
      <c r="A123" s="44">
        <v>39785</v>
      </c>
      <c r="B123" s="29">
        <v>105653</v>
      </c>
      <c r="C123" s="29">
        <v>688</v>
      </c>
      <c r="D123" s="29">
        <v>0.44</v>
      </c>
      <c r="E123" s="29">
        <v>11.35</v>
      </c>
      <c r="F123" s="48">
        <v>7.67</v>
      </c>
      <c r="G123" s="29">
        <v>3.27</v>
      </c>
      <c r="H123" s="34" t="s">
        <v>112</v>
      </c>
      <c r="I123" s="29">
        <v>0.5</v>
      </c>
      <c r="J123" s="29">
        <v>7.3</v>
      </c>
      <c r="K123" s="36">
        <v>10</v>
      </c>
    </row>
    <row r="124" spans="1:31" x14ac:dyDescent="0.35">
      <c r="A124" s="44">
        <v>39791</v>
      </c>
      <c r="B124" s="29">
        <v>104851</v>
      </c>
      <c r="C124" s="29">
        <v>706</v>
      </c>
      <c r="D124" s="29">
        <v>0.45200000000000001</v>
      </c>
      <c r="E124" s="29">
        <v>11.44</v>
      </c>
      <c r="F124" s="48">
        <v>7.63</v>
      </c>
      <c r="G124" s="29">
        <v>3.93</v>
      </c>
      <c r="H124" s="34" t="s">
        <v>112</v>
      </c>
      <c r="I124" s="29">
        <v>0.3</v>
      </c>
      <c r="J124" s="29">
        <v>7.6</v>
      </c>
      <c r="K124" s="36">
        <v>24192</v>
      </c>
    </row>
    <row r="125" spans="1:31" x14ac:dyDescent="0.35">
      <c r="A125" s="44">
        <v>39793</v>
      </c>
      <c r="B125" s="29">
        <v>102001</v>
      </c>
      <c r="C125" s="29">
        <v>543.1</v>
      </c>
      <c r="D125" s="29">
        <v>0.34760000000000002</v>
      </c>
      <c r="E125" s="29">
        <v>12.32</v>
      </c>
      <c r="F125" s="48">
        <v>7.95</v>
      </c>
      <c r="G125" s="29">
        <v>1.95</v>
      </c>
      <c r="H125" s="34" t="s">
        <v>112</v>
      </c>
      <c r="I125" s="29">
        <v>0.09</v>
      </c>
      <c r="J125" s="29">
        <v>7.7</v>
      </c>
      <c r="K125" s="36">
        <v>780</v>
      </c>
    </row>
    <row r="126" spans="1:31" x14ac:dyDescent="0.35">
      <c r="A126" s="44">
        <v>39798</v>
      </c>
      <c r="B126" s="29">
        <v>103401</v>
      </c>
      <c r="C126" s="29">
        <v>556</v>
      </c>
      <c r="D126" s="29">
        <v>0.35599999999999998</v>
      </c>
      <c r="E126" s="29">
        <v>10.1</v>
      </c>
      <c r="F126" s="48">
        <v>7.77</v>
      </c>
      <c r="G126" s="29">
        <v>4.79</v>
      </c>
      <c r="H126" s="34" t="s">
        <v>112</v>
      </c>
      <c r="I126" s="29">
        <v>0.5</v>
      </c>
      <c r="J126" s="29">
        <v>7.6</v>
      </c>
      <c r="K126" s="36">
        <v>221</v>
      </c>
      <c r="L126" s="257">
        <f>AVERAGE(K122:K126)</f>
        <v>5053.2</v>
      </c>
      <c r="M126" s="46">
        <f>GEOMEAN(K122:K126)</f>
        <v>304.71921435450838</v>
      </c>
      <c r="N126" s="47" t="s">
        <v>496</v>
      </c>
    </row>
    <row r="127" spans="1:31" x14ac:dyDescent="0.35">
      <c r="A127" s="44">
        <v>39821</v>
      </c>
      <c r="B127" s="48">
        <v>111040</v>
      </c>
      <c r="C127" s="48">
        <v>638</v>
      </c>
      <c r="D127" s="48">
        <v>0.4083</v>
      </c>
      <c r="E127" s="48">
        <v>13.34</v>
      </c>
      <c r="F127" s="48">
        <v>7.72</v>
      </c>
      <c r="G127" s="48">
        <v>0.63</v>
      </c>
      <c r="H127" s="34" t="s">
        <v>112</v>
      </c>
      <c r="I127" s="48">
        <v>0.06</v>
      </c>
      <c r="J127" s="48">
        <v>7.4</v>
      </c>
      <c r="K127" s="36">
        <v>135</v>
      </c>
    </row>
    <row r="128" spans="1:31" x14ac:dyDescent="0.35">
      <c r="A128" s="44">
        <v>39825</v>
      </c>
      <c r="B128" s="48">
        <v>103058</v>
      </c>
      <c r="C128" s="48">
        <v>636.70000000000005</v>
      </c>
      <c r="D128" s="48">
        <v>0.40749999999999997</v>
      </c>
      <c r="E128" s="48">
        <v>13.14</v>
      </c>
      <c r="F128" s="48">
        <v>7.72</v>
      </c>
      <c r="G128" s="48">
        <v>1.57</v>
      </c>
      <c r="H128" s="34" t="s">
        <v>112</v>
      </c>
      <c r="I128" s="48">
        <v>0.3</v>
      </c>
      <c r="J128" s="48">
        <v>7.5</v>
      </c>
      <c r="K128" s="36">
        <v>63</v>
      </c>
    </row>
    <row r="129" spans="1:31" x14ac:dyDescent="0.35">
      <c r="A129" s="44">
        <v>39828</v>
      </c>
      <c r="B129" s="48">
        <v>110240</v>
      </c>
      <c r="C129" s="48">
        <v>684</v>
      </c>
      <c r="D129" s="48">
        <v>0.438</v>
      </c>
      <c r="E129" s="48">
        <v>11.07</v>
      </c>
      <c r="F129" s="48">
        <v>7.52</v>
      </c>
      <c r="G129" s="48">
        <v>-0.31</v>
      </c>
      <c r="H129" s="34" t="s">
        <v>112</v>
      </c>
      <c r="I129" s="48">
        <v>0.8</v>
      </c>
      <c r="J129" s="48">
        <v>7.6</v>
      </c>
      <c r="K129" s="36">
        <v>2046</v>
      </c>
    </row>
    <row r="130" spans="1:31" x14ac:dyDescent="0.35">
      <c r="A130" s="44">
        <v>39834</v>
      </c>
      <c r="B130" s="48">
        <v>103440</v>
      </c>
      <c r="C130" s="48">
        <v>546.6</v>
      </c>
      <c r="D130" s="48">
        <v>0.3498</v>
      </c>
      <c r="E130" s="48">
        <v>10.46</v>
      </c>
      <c r="F130" s="48">
        <v>7.8</v>
      </c>
      <c r="G130" s="48">
        <v>5.4</v>
      </c>
      <c r="H130" s="34" t="s">
        <v>112</v>
      </c>
      <c r="I130" s="48">
        <v>0.19</v>
      </c>
      <c r="J130" s="48">
        <v>7.3</v>
      </c>
      <c r="K130" s="36">
        <v>228</v>
      </c>
    </row>
    <row r="131" spans="1:31" x14ac:dyDescent="0.35">
      <c r="A131" s="44">
        <v>39846</v>
      </c>
      <c r="B131" s="48">
        <v>104618</v>
      </c>
      <c r="C131" s="48">
        <v>681.7</v>
      </c>
      <c r="D131" s="48">
        <v>0.43630000000000002</v>
      </c>
      <c r="E131" s="48">
        <v>13.02</v>
      </c>
      <c r="F131" s="48">
        <v>6.68</v>
      </c>
      <c r="G131" s="48">
        <v>0.95</v>
      </c>
      <c r="H131" s="34" t="s">
        <v>112</v>
      </c>
      <c r="I131" s="48">
        <v>0.35</v>
      </c>
      <c r="J131" s="48">
        <v>7.3</v>
      </c>
      <c r="K131" s="36">
        <v>31</v>
      </c>
      <c r="L131" s="45">
        <f>AVERAGE(K127:K131)</f>
        <v>500.6</v>
      </c>
      <c r="M131" s="46">
        <f>GEOMEAN(K127:K131)</f>
        <v>165.18678384629655</v>
      </c>
      <c r="N131" s="47" t="s">
        <v>497</v>
      </c>
    </row>
    <row r="132" spans="1:31" x14ac:dyDescent="0.35">
      <c r="A132" s="44">
        <v>39853</v>
      </c>
      <c r="B132" s="48">
        <v>110604</v>
      </c>
      <c r="C132" s="48">
        <v>580.79999999999995</v>
      </c>
      <c r="D132" s="48">
        <v>0.37169999999999997</v>
      </c>
      <c r="E132" s="48">
        <v>11.63</v>
      </c>
      <c r="F132" s="48">
        <v>7.92</v>
      </c>
      <c r="G132" s="48">
        <v>3.63</v>
      </c>
      <c r="H132" s="34" t="s">
        <v>112</v>
      </c>
      <c r="I132" s="48">
        <v>0.43</v>
      </c>
      <c r="J132" s="48">
        <v>7.4</v>
      </c>
      <c r="K132" s="36">
        <v>199</v>
      </c>
    </row>
    <row r="133" spans="1:31" x14ac:dyDescent="0.35">
      <c r="A133" s="44">
        <v>39856</v>
      </c>
      <c r="B133" s="48">
        <v>104649</v>
      </c>
      <c r="C133" s="48">
        <v>547.4</v>
      </c>
      <c r="D133" s="48">
        <v>0.3503</v>
      </c>
      <c r="E133" s="48">
        <v>11.93</v>
      </c>
      <c r="F133" s="48">
        <v>7.74</v>
      </c>
      <c r="G133" s="48">
        <v>4.0199999999999996</v>
      </c>
      <c r="H133" s="34" t="s">
        <v>112</v>
      </c>
      <c r="I133" s="48">
        <v>0.44</v>
      </c>
      <c r="J133" s="48">
        <v>7.6</v>
      </c>
      <c r="K133" s="36">
        <v>4611</v>
      </c>
    </row>
    <row r="134" spans="1:31" x14ac:dyDescent="0.35">
      <c r="A134" s="44">
        <v>39863</v>
      </c>
      <c r="B134" s="48">
        <v>110030</v>
      </c>
      <c r="C134" s="48">
        <v>549</v>
      </c>
      <c r="D134" s="48">
        <v>0.35199999999999998</v>
      </c>
      <c r="E134" s="48">
        <v>11.66</v>
      </c>
      <c r="F134" s="48">
        <v>7.71</v>
      </c>
      <c r="G134" s="48">
        <v>3.16</v>
      </c>
      <c r="H134" s="34" t="s">
        <v>112</v>
      </c>
      <c r="I134" s="48">
        <v>0</v>
      </c>
      <c r="J134" s="48">
        <v>7.6</v>
      </c>
      <c r="K134" s="36">
        <v>31</v>
      </c>
    </row>
    <row r="135" spans="1:31" x14ac:dyDescent="0.35">
      <c r="A135" s="44">
        <v>39867</v>
      </c>
      <c r="B135" s="48">
        <v>112122</v>
      </c>
      <c r="C135" s="48">
        <v>591</v>
      </c>
      <c r="D135" s="48">
        <v>0.37830000000000003</v>
      </c>
      <c r="E135" s="48">
        <v>14.3</v>
      </c>
      <c r="F135" s="48">
        <v>7.41</v>
      </c>
      <c r="G135" s="48">
        <v>1.72</v>
      </c>
      <c r="H135" s="34" t="s">
        <v>112</v>
      </c>
      <c r="I135" s="48">
        <v>0.72</v>
      </c>
      <c r="J135" s="48">
        <v>7.4</v>
      </c>
      <c r="K135" s="36">
        <v>20</v>
      </c>
    </row>
    <row r="136" spans="1:31" x14ac:dyDescent="0.35">
      <c r="A136" s="44">
        <v>39869</v>
      </c>
      <c r="B136" s="48">
        <v>104949</v>
      </c>
      <c r="C136" s="48">
        <v>584.20000000000005</v>
      </c>
      <c r="D136" s="48">
        <v>0.37390000000000001</v>
      </c>
      <c r="E136" s="48">
        <v>12.44</v>
      </c>
      <c r="F136" s="48">
        <v>7.65</v>
      </c>
      <c r="G136" s="48">
        <v>3.5</v>
      </c>
      <c r="H136" s="34" t="s">
        <v>112</v>
      </c>
      <c r="I136" s="48">
        <v>0.36</v>
      </c>
      <c r="J136" s="48">
        <v>7.5</v>
      </c>
      <c r="K136" s="36">
        <v>187</v>
      </c>
      <c r="L136" s="257">
        <f>AVERAGE(K132:K136)</f>
        <v>1009.6</v>
      </c>
      <c r="M136" s="46">
        <f>GEOMEAN(K132:K136)</f>
        <v>160.46351411881361</v>
      </c>
      <c r="N136" s="47" t="s">
        <v>498</v>
      </c>
    </row>
    <row r="137" spans="1:31" x14ac:dyDescent="0.35">
      <c r="A137" s="44">
        <v>39876</v>
      </c>
      <c r="B137" s="48">
        <v>103413</v>
      </c>
      <c r="C137" s="48">
        <v>574</v>
      </c>
      <c r="D137" s="48">
        <v>0.36799999999999999</v>
      </c>
      <c r="E137" s="48">
        <v>13.48</v>
      </c>
      <c r="F137" s="48">
        <v>7.62</v>
      </c>
      <c r="G137" s="48">
        <v>2.23</v>
      </c>
      <c r="H137" s="34" t="s">
        <v>112</v>
      </c>
      <c r="I137" s="48">
        <v>0.6</v>
      </c>
      <c r="J137" s="48">
        <v>7.5</v>
      </c>
      <c r="K137" s="36">
        <v>238</v>
      </c>
    </row>
    <row r="138" spans="1:31" x14ac:dyDescent="0.35">
      <c r="A138" s="44">
        <v>39882</v>
      </c>
      <c r="B138" s="48">
        <v>100937</v>
      </c>
      <c r="C138" s="48">
        <v>564</v>
      </c>
      <c r="D138" s="48">
        <v>0.3609</v>
      </c>
      <c r="E138" s="48">
        <v>10.17</v>
      </c>
      <c r="F138" s="48">
        <v>7.73</v>
      </c>
      <c r="G138" s="48">
        <v>9.15</v>
      </c>
      <c r="H138" s="34" t="s">
        <v>112</v>
      </c>
      <c r="I138" s="48">
        <v>0.16</v>
      </c>
      <c r="J138" s="48">
        <v>6.9</v>
      </c>
      <c r="K138" s="36">
        <v>860</v>
      </c>
      <c r="L138" s="36"/>
      <c r="M138" s="42"/>
      <c r="O138" s="34" t="s">
        <v>115</v>
      </c>
      <c r="P138" s="34">
        <v>57.9</v>
      </c>
      <c r="Q138" s="34" t="s">
        <v>115</v>
      </c>
      <c r="R138" s="34" t="s">
        <v>115</v>
      </c>
      <c r="S138" s="34" t="s">
        <v>115</v>
      </c>
      <c r="T138" s="34" t="s">
        <v>115</v>
      </c>
      <c r="U138" s="34" t="s">
        <v>115</v>
      </c>
      <c r="V138" s="34" t="s">
        <v>115</v>
      </c>
      <c r="W138" s="34" t="s">
        <v>115</v>
      </c>
      <c r="X138" s="34">
        <v>50.1</v>
      </c>
      <c r="Y138" s="34" t="s">
        <v>115</v>
      </c>
      <c r="Z138" s="34">
        <v>1.9</v>
      </c>
      <c r="AA138" s="34" t="s">
        <v>115</v>
      </c>
      <c r="AB138" s="34">
        <v>35.4</v>
      </c>
      <c r="AC138" s="34" t="s">
        <v>115</v>
      </c>
      <c r="AD138" s="34">
        <v>244</v>
      </c>
      <c r="AE138" s="34" t="s">
        <v>115</v>
      </c>
    </row>
    <row r="139" spans="1:31" x14ac:dyDescent="0.35">
      <c r="A139" s="44">
        <v>39888</v>
      </c>
      <c r="B139" s="48">
        <v>115431</v>
      </c>
      <c r="C139" s="48">
        <v>588.9</v>
      </c>
      <c r="D139" s="48">
        <v>0.37690000000000001</v>
      </c>
      <c r="E139" s="48">
        <v>11.37</v>
      </c>
      <c r="F139" s="48">
        <v>8.08</v>
      </c>
      <c r="G139" s="48">
        <v>10.16</v>
      </c>
      <c r="H139" s="34" t="s">
        <v>112</v>
      </c>
      <c r="I139" s="48">
        <v>0.19</v>
      </c>
      <c r="J139" s="48">
        <v>7.7</v>
      </c>
      <c r="K139" s="36">
        <v>404</v>
      </c>
    </row>
    <row r="140" spans="1:31" x14ac:dyDescent="0.35">
      <c r="A140" s="44">
        <v>39898</v>
      </c>
      <c r="B140" s="48">
        <v>112411</v>
      </c>
      <c r="C140" s="48">
        <v>587.79999999999995</v>
      </c>
      <c r="D140" s="48">
        <v>0.37619999999999998</v>
      </c>
      <c r="E140" s="48">
        <v>10.14</v>
      </c>
      <c r="F140" s="48">
        <v>8.1999999999999993</v>
      </c>
      <c r="G140" s="48">
        <v>11.83</v>
      </c>
      <c r="H140" s="34" t="s">
        <v>112</v>
      </c>
      <c r="I140" s="48">
        <v>1.36</v>
      </c>
      <c r="J140" s="48">
        <v>7.3</v>
      </c>
      <c r="K140" s="36">
        <v>1785</v>
      </c>
    </row>
    <row r="141" spans="1:31" x14ac:dyDescent="0.35">
      <c r="A141" s="44">
        <v>39903</v>
      </c>
      <c r="B141" s="48">
        <v>104230</v>
      </c>
      <c r="C141" s="48">
        <v>538.1</v>
      </c>
      <c r="D141" s="48">
        <v>0.34439999999999998</v>
      </c>
      <c r="E141" s="48">
        <v>8.84</v>
      </c>
      <c r="F141" s="48">
        <v>8.11</v>
      </c>
      <c r="G141" s="48">
        <v>11.68</v>
      </c>
      <c r="I141" s="48">
        <v>0.15</v>
      </c>
      <c r="J141" s="48">
        <v>7.5</v>
      </c>
      <c r="K141" s="36">
        <v>457</v>
      </c>
      <c r="L141" s="45">
        <f>AVERAGE(K137:K141)</f>
        <v>748.8</v>
      </c>
      <c r="M141" s="46">
        <f>GEOMEAN(K137:K141)</f>
        <v>583.17948601104933</v>
      </c>
      <c r="N141" s="47" t="s">
        <v>499</v>
      </c>
    </row>
    <row r="142" spans="1:31" x14ac:dyDescent="0.35">
      <c r="A142" s="44">
        <v>39909</v>
      </c>
      <c r="B142" s="48">
        <v>104910</v>
      </c>
      <c r="C142" s="48">
        <v>435.5</v>
      </c>
      <c r="D142" s="48">
        <v>0.2787</v>
      </c>
      <c r="E142" s="48">
        <v>10.67</v>
      </c>
      <c r="F142" s="48">
        <v>7.76</v>
      </c>
      <c r="G142" s="48">
        <v>9.69</v>
      </c>
      <c r="H142" s="34" t="s">
        <v>112</v>
      </c>
      <c r="I142" s="48">
        <v>0.28999999999999998</v>
      </c>
      <c r="J142" s="48">
        <v>7.8</v>
      </c>
      <c r="K142" s="36">
        <v>15531</v>
      </c>
    </row>
    <row r="143" spans="1:31" x14ac:dyDescent="0.35">
      <c r="A143" s="44">
        <v>39912</v>
      </c>
      <c r="B143" s="48">
        <v>110653</v>
      </c>
      <c r="C143" s="48">
        <v>550</v>
      </c>
      <c r="D143" s="48">
        <v>0.35199999999999998</v>
      </c>
      <c r="E143" s="48">
        <v>11.34</v>
      </c>
      <c r="F143" s="48">
        <v>7.76</v>
      </c>
      <c r="G143" s="48">
        <v>9.25</v>
      </c>
      <c r="H143" s="34" t="s">
        <v>112</v>
      </c>
      <c r="I143" s="48">
        <v>0</v>
      </c>
      <c r="J143" s="48">
        <v>7.5</v>
      </c>
      <c r="K143" s="36">
        <v>183</v>
      </c>
    </row>
    <row r="144" spans="1:31" x14ac:dyDescent="0.35">
      <c r="A144" s="44">
        <v>39917</v>
      </c>
      <c r="B144" s="48">
        <v>111252</v>
      </c>
      <c r="C144" s="48">
        <v>487.6</v>
      </c>
      <c r="D144" s="48">
        <v>0.31209999999999999</v>
      </c>
      <c r="E144" s="48">
        <v>9.8699999999999992</v>
      </c>
      <c r="F144" s="48">
        <v>8.43</v>
      </c>
      <c r="G144" s="48">
        <v>9.74</v>
      </c>
      <c r="H144" s="34" t="s">
        <v>112</v>
      </c>
      <c r="I144" s="48">
        <v>1.53</v>
      </c>
      <c r="J144" s="48">
        <v>7.5</v>
      </c>
      <c r="K144" s="36">
        <v>8164</v>
      </c>
    </row>
    <row r="145" spans="1:31" x14ac:dyDescent="0.35">
      <c r="A145" s="44">
        <v>39918</v>
      </c>
      <c r="B145" s="48">
        <v>104704</v>
      </c>
      <c r="C145" s="48">
        <v>455.7</v>
      </c>
      <c r="D145" s="48">
        <v>0.29160000000000003</v>
      </c>
      <c r="E145" s="48">
        <v>10.71</v>
      </c>
      <c r="F145" s="48">
        <v>8.41</v>
      </c>
      <c r="G145" s="48">
        <v>9.24</v>
      </c>
      <c r="H145" s="34" t="s">
        <v>112</v>
      </c>
      <c r="I145" s="48">
        <v>1.07</v>
      </c>
      <c r="J145" s="48">
        <v>7.2</v>
      </c>
      <c r="K145" s="36">
        <v>282</v>
      </c>
    </row>
    <row r="146" spans="1:31" x14ac:dyDescent="0.35">
      <c r="A146" s="44">
        <v>39930</v>
      </c>
      <c r="B146" s="48">
        <v>105426</v>
      </c>
      <c r="C146" s="48">
        <v>579.1</v>
      </c>
      <c r="D146" s="48">
        <v>0.37059999999999998</v>
      </c>
      <c r="E146" s="48">
        <v>9.4</v>
      </c>
      <c r="F146" s="48">
        <v>8.0500000000000007</v>
      </c>
      <c r="G146" s="48">
        <v>17.77</v>
      </c>
      <c r="H146" s="34" t="s">
        <v>112</v>
      </c>
      <c r="I146" s="48">
        <v>0.21</v>
      </c>
      <c r="J146" s="48">
        <v>7.4</v>
      </c>
      <c r="K146" s="36">
        <v>95</v>
      </c>
      <c r="L146" s="45">
        <f>AVERAGE(K142:K146)</f>
        <v>4851</v>
      </c>
      <c r="M146" s="46">
        <f>GEOMEAN(K142:K146)</f>
        <v>909.29592292989787</v>
      </c>
      <c r="N146" s="47" t="s">
        <v>500</v>
      </c>
    </row>
    <row r="147" spans="1:31" x14ac:dyDescent="0.35">
      <c r="A147" s="44">
        <v>39940</v>
      </c>
      <c r="B147" s="48">
        <v>104317</v>
      </c>
      <c r="C147" s="48">
        <v>527</v>
      </c>
      <c r="D147" s="48">
        <v>0.33700000000000002</v>
      </c>
      <c r="E147" s="48">
        <v>7.41</v>
      </c>
      <c r="F147" s="48">
        <v>8.15</v>
      </c>
      <c r="G147" s="48">
        <v>16.600000000000001</v>
      </c>
      <c r="H147" s="34" t="s">
        <v>112</v>
      </c>
      <c r="I147" s="48">
        <v>0.6</v>
      </c>
      <c r="J147" s="48">
        <v>7.7</v>
      </c>
      <c r="K147" s="36">
        <v>404</v>
      </c>
    </row>
    <row r="148" spans="1:31" x14ac:dyDescent="0.35">
      <c r="A148" s="44">
        <v>39951</v>
      </c>
      <c r="B148" s="48">
        <v>103557</v>
      </c>
      <c r="C148" s="48">
        <v>515</v>
      </c>
      <c r="D148" s="48">
        <v>0.32900000000000001</v>
      </c>
      <c r="E148" s="48">
        <v>9.43</v>
      </c>
      <c r="F148" s="48">
        <v>7.92</v>
      </c>
      <c r="G148" s="48">
        <v>16.52</v>
      </c>
      <c r="H148" s="34" t="s">
        <v>112</v>
      </c>
      <c r="I148" s="48">
        <v>0.5</v>
      </c>
      <c r="J148" s="48">
        <v>7.8</v>
      </c>
      <c r="K148" s="36">
        <v>108</v>
      </c>
    </row>
    <row r="149" spans="1:31" x14ac:dyDescent="0.35">
      <c r="A149" s="44">
        <v>39952</v>
      </c>
      <c r="B149" s="48">
        <v>103658</v>
      </c>
      <c r="C149" s="48">
        <v>547.4</v>
      </c>
      <c r="D149" s="48">
        <v>0.35039999999999999</v>
      </c>
      <c r="E149" s="48">
        <v>9.08</v>
      </c>
      <c r="F149" s="48">
        <v>8.02</v>
      </c>
      <c r="G149" s="48">
        <v>16.32</v>
      </c>
      <c r="H149" s="34" t="s">
        <v>112</v>
      </c>
      <c r="I149" s="48">
        <v>1.08</v>
      </c>
      <c r="J149" s="48">
        <v>7.5</v>
      </c>
      <c r="K149" s="36">
        <v>97</v>
      </c>
    </row>
    <row r="150" spans="1:31" x14ac:dyDescent="0.35">
      <c r="A150" s="44">
        <v>39953</v>
      </c>
      <c r="B150" s="48">
        <v>105722</v>
      </c>
      <c r="C150" s="48">
        <v>549</v>
      </c>
      <c r="D150" s="48">
        <v>0.35099999999999998</v>
      </c>
      <c r="E150" s="48">
        <v>6.64</v>
      </c>
      <c r="F150" s="48">
        <v>8.2100000000000009</v>
      </c>
      <c r="G150" s="48">
        <v>17.04</v>
      </c>
      <c r="H150" s="34" t="s">
        <v>112</v>
      </c>
      <c r="I150" s="48">
        <v>1.1000000000000001</v>
      </c>
      <c r="J150" s="48">
        <v>7.9</v>
      </c>
      <c r="K150" s="36">
        <v>63</v>
      </c>
    </row>
    <row r="151" spans="1:31" x14ac:dyDescent="0.35">
      <c r="A151" s="44">
        <v>39960</v>
      </c>
      <c r="B151" s="48">
        <v>103129</v>
      </c>
      <c r="C151" s="48">
        <v>561.29999999999995</v>
      </c>
      <c r="D151" s="48">
        <v>0.3594</v>
      </c>
      <c r="E151" s="48">
        <v>7.33</v>
      </c>
      <c r="F151" s="48">
        <v>7.75</v>
      </c>
      <c r="G151" s="48">
        <v>22.07</v>
      </c>
      <c r="H151" s="34" t="s">
        <v>112</v>
      </c>
      <c r="I151" s="48">
        <v>0.1</v>
      </c>
      <c r="J151" s="48">
        <v>7.7</v>
      </c>
      <c r="K151" s="36">
        <v>594</v>
      </c>
      <c r="L151" s="45">
        <f>AVERAGE(K147:K151)</f>
        <v>253.2</v>
      </c>
      <c r="M151" s="46">
        <f>GEOMEAN(K147:K151)</f>
        <v>173.75638393964198</v>
      </c>
      <c r="N151" s="47" t="s">
        <v>501</v>
      </c>
    </row>
    <row r="152" spans="1:31" x14ac:dyDescent="0.35">
      <c r="A152" s="44">
        <v>39965</v>
      </c>
      <c r="B152" s="48">
        <v>103543</v>
      </c>
      <c r="C152" s="48">
        <v>562.70000000000005</v>
      </c>
      <c r="D152" s="48">
        <v>0.36009999999999998</v>
      </c>
      <c r="E152" s="48">
        <v>7.83</v>
      </c>
      <c r="F152" s="48">
        <v>7.8</v>
      </c>
      <c r="G152" s="48">
        <v>20.54</v>
      </c>
      <c r="H152" s="34" t="s">
        <v>112</v>
      </c>
      <c r="I152" s="48">
        <v>0.04</v>
      </c>
      <c r="J152" s="48">
        <v>7.4</v>
      </c>
      <c r="K152" s="36">
        <v>1071</v>
      </c>
    </row>
    <row r="153" spans="1:31" x14ac:dyDescent="0.35">
      <c r="A153" s="44">
        <v>39973</v>
      </c>
      <c r="B153" s="48">
        <v>104200</v>
      </c>
      <c r="C153" s="48">
        <v>596.29999999999995</v>
      </c>
      <c r="D153" s="48">
        <v>0.38159999999999999</v>
      </c>
      <c r="E153" s="48">
        <v>7.79</v>
      </c>
      <c r="F153" s="48">
        <v>7.89</v>
      </c>
      <c r="G153" s="48">
        <v>21.41</v>
      </c>
      <c r="H153" s="34" t="s">
        <v>112</v>
      </c>
      <c r="I153" s="48">
        <v>0.3</v>
      </c>
      <c r="J153" s="48">
        <v>7.5</v>
      </c>
      <c r="K153" s="36">
        <v>882</v>
      </c>
    </row>
    <row r="154" spans="1:31" x14ac:dyDescent="0.35">
      <c r="A154" s="44">
        <v>39975</v>
      </c>
      <c r="B154" s="48">
        <v>93323</v>
      </c>
      <c r="C154" s="48">
        <v>363.6</v>
      </c>
      <c r="D154" s="48">
        <v>0.23269999999999999</v>
      </c>
      <c r="E154" s="48">
        <v>7.06</v>
      </c>
      <c r="F154" s="48">
        <v>7.43</v>
      </c>
      <c r="G154" s="48">
        <v>20.440000000000001</v>
      </c>
      <c r="H154" s="34" t="s">
        <v>112</v>
      </c>
      <c r="I154" s="48">
        <v>0.27</v>
      </c>
      <c r="J154" s="48">
        <v>7.3</v>
      </c>
      <c r="K154" s="36">
        <v>24192</v>
      </c>
    </row>
    <row r="155" spans="1:31" x14ac:dyDescent="0.35">
      <c r="A155" s="44">
        <v>39979</v>
      </c>
      <c r="B155" s="48">
        <v>104223</v>
      </c>
      <c r="C155" s="48">
        <v>509</v>
      </c>
      <c r="D155" s="48">
        <v>0.32600000000000001</v>
      </c>
      <c r="E155" s="48">
        <v>7.91</v>
      </c>
      <c r="F155" s="48">
        <v>7.94</v>
      </c>
      <c r="G155" s="48">
        <v>22.18</v>
      </c>
      <c r="H155" s="34" t="s">
        <v>112</v>
      </c>
      <c r="I155" s="48">
        <v>0.2</v>
      </c>
      <c r="J155" s="48">
        <v>7.5</v>
      </c>
      <c r="K155" s="36">
        <v>780</v>
      </c>
    </row>
    <row r="156" spans="1:31" x14ac:dyDescent="0.35">
      <c r="A156" s="44">
        <v>39989</v>
      </c>
      <c r="B156" s="48">
        <v>94605</v>
      </c>
      <c r="C156" s="48">
        <v>535.70000000000005</v>
      </c>
      <c r="D156" s="48">
        <v>0.34289999999999998</v>
      </c>
      <c r="E156" s="48">
        <v>6.74</v>
      </c>
      <c r="F156" s="48">
        <v>7.94</v>
      </c>
      <c r="G156" s="48">
        <v>26.51</v>
      </c>
      <c r="H156" s="34" t="s">
        <v>112</v>
      </c>
      <c r="I156" s="48">
        <v>0</v>
      </c>
      <c r="J156" s="48">
        <v>7.6</v>
      </c>
      <c r="K156" s="36">
        <v>233</v>
      </c>
      <c r="L156" s="45">
        <f>AVERAGE(K152:K156)</f>
        <v>5431.6</v>
      </c>
      <c r="M156" s="46">
        <f>GEOMEAN(K152:K156)</f>
        <v>1329.4624355793917</v>
      </c>
      <c r="N156" s="47" t="s">
        <v>502</v>
      </c>
    </row>
    <row r="157" spans="1:31" x14ac:dyDescent="0.35">
      <c r="A157" s="44">
        <v>39995</v>
      </c>
      <c r="B157" s="48">
        <v>101847</v>
      </c>
      <c r="C157" s="48">
        <v>633</v>
      </c>
      <c r="D157" s="48">
        <v>0.40500000000000003</v>
      </c>
      <c r="E157" s="48">
        <v>7.31</v>
      </c>
      <c r="F157" s="48">
        <v>7.75</v>
      </c>
      <c r="G157" s="48">
        <v>21.24</v>
      </c>
      <c r="H157" s="34" t="s">
        <v>112</v>
      </c>
      <c r="I157" s="48">
        <v>0.5</v>
      </c>
      <c r="J157" s="48">
        <v>7.6</v>
      </c>
      <c r="K157" s="36">
        <v>350</v>
      </c>
    </row>
    <row r="158" spans="1:31" x14ac:dyDescent="0.35">
      <c r="A158" s="44">
        <v>40000</v>
      </c>
      <c r="B158" s="48">
        <v>111728</v>
      </c>
      <c r="C158" s="48">
        <v>603</v>
      </c>
      <c r="D158" s="48">
        <v>0.38600000000000001</v>
      </c>
      <c r="E158" s="48">
        <v>7.13</v>
      </c>
      <c r="F158" s="48">
        <v>7.88</v>
      </c>
      <c r="G158" s="48">
        <v>22.18</v>
      </c>
      <c r="H158" s="34" t="s">
        <v>112</v>
      </c>
      <c r="I158" s="48">
        <v>0.6</v>
      </c>
      <c r="J158" s="48">
        <v>7.5</v>
      </c>
      <c r="K158" s="36">
        <v>1274</v>
      </c>
    </row>
    <row r="159" spans="1:31" x14ac:dyDescent="0.35">
      <c r="A159" s="44">
        <v>40002</v>
      </c>
      <c r="B159" s="48">
        <v>112643</v>
      </c>
      <c r="C159" s="48">
        <v>643</v>
      </c>
      <c r="D159" s="48">
        <v>0.41199999999999998</v>
      </c>
      <c r="E159" s="48">
        <v>8.49</v>
      </c>
      <c r="F159" s="48">
        <v>7.92</v>
      </c>
      <c r="G159" s="48">
        <v>22.02</v>
      </c>
      <c r="H159" s="34" t="s">
        <v>112</v>
      </c>
      <c r="I159" s="48">
        <v>0.4</v>
      </c>
      <c r="J159" s="48">
        <v>7.5</v>
      </c>
      <c r="K159" s="36">
        <v>2723</v>
      </c>
      <c r="O159" s="39">
        <v>1.9</v>
      </c>
      <c r="P159" s="39">
        <v>69.7</v>
      </c>
      <c r="Q159" s="39" t="s">
        <v>115</v>
      </c>
      <c r="R159" s="39" t="s">
        <v>115</v>
      </c>
      <c r="S159" s="39" t="s">
        <v>115</v>
      </c>
      <c r="T159" s="39" t="s">
        <v>115</v>
      </c>
      <c r="U159" s="39" t="s">
        <v>115</v>
      </c>
      <c r="V159" s="39" t="s">
        <v>115</v>
      </c>
      <c r="W159" s="39" t="s">
        <v>115</v>
      </c>
      <c r="X159" s="39">
        <v>47.2</v>
      </c>
      <c r="Y159" s="39" t="s">
        <v>115</v>
      </c>
      <c r="Z159" s="39">
        <v>0.78</v>
      </c>
      <c r="AA159" s="39" t="s">
        <v>115</v>
      </c>
      <c r="AB159" s="39">
        <v>38.200000000000003</v>
      </c>
      <c r="AC159" s="39" t="s">
        <v>115</v>
      </c>
      <c r="AD159" s="39">
        <v>284</v>
      </c>
      <c r="AE159" s="39" t="s">
        <v>115</v>
      </c>
    </row>
    <row r="160" spans="1:31" x14ac:dyDescent="0.35">
      <c r="A160" s="44">
        <v>40014</v>
      </c>
      <c r="B160" s="48">
        <v>102035</v>
      </c>
      <c r="C160" s="48">
        <v>653</v>
      </c>
      <c r="D160" s="48">
        <v>0.41799999999999998</v>
      </c>
      <c r="E160" s="48">
        <v>7.64</v>
      </c>
      <c r="F160" s="48">
        <v>7.82</v>
      </c>
      <c r="G160" s="48">
        <v>20</v>
      </c>
      <c r="H160" s="34" t="s">
        <v>112</v>
      </c>
      <c r="I160" s="48">
        <v>0.9</v>
      </c>
      <c r="J160" s="48">
        <v>7.5</v>
      </c>
      <c r="K160" s="36">
        <v>465</v>
      </c>
    </row>
    <row r="161" spans="1:31" x14ac:dyDescent="0.35">
      <c r="A161" s="44">
        <v>40016</v>
      </c>
      <c r="B161" s="48">
        <v>101826</v>
      </c>
      <c r="C161" s="48">
        <v>672.5</v>
      </c>
      <c r="D161" s="48">
        <v>0.4304</v>
      </c>
      <c r="E161" s="48">
        <v>7.07</v>
      </c>
      <c r="F161" s="48">
        <v>7.63</v>
      </c>
      <c r="G161" s="48">
        <v>20.46</v>
      </c>
      <c r="H161" s="34" t="s">
        <v>112</v>
      </c>
      <c r="I161" s="48">
        <v>0.52</v>
      </c>
      <c r="J161" s="48">
        <v>7.5</v>
      </c>
      <c r="K161" s="36">
        <v>10462</v>
      </c>
      <c r="L161" s="45">
        <f>AVERAGE(K157:K161)</f>
        <v>3054.8</v>
      </c>
      <c r="M161" s="46">
        <f>GEOMEAN(K157:K161)</f>
        <v>1426.4959942622343</v>
      </c>
      <c r="N161" s="47" t="s">
        <v>503</v>
      </c>
    </row>
    <row r="162" spans="1:31" x14ac:dyDescent="0.35">
      <c r="A162" s="44">
        <v>40028</v>
      </c>
      <c r="B162" s="48">
        <v>102430</v>
      </c>
      <c r="C162" s="48">
        <v>647</v>
      </c>
      <c r="D162" s="48">
        <v>0.41410000000000002</v>
      </c>
      <c r="E162" s="48">
        <v>6.88</v>
      </c>
      <c r="F162" s="48">
        <v>7.89</v>
      </c>
      <c r="G162" s="48">
        <v>21.17</v>
      </c>
      <c r="H162" s="34" t="s">
        <v>112</v>
      </c>
      <c r="I162" s="48">
        <v>0.47</v>
      </c>
      <c r="J162" s="49">
        <v>7.9</v>
      </c>
      <c r="K162" s="36">
        <v>243</v>
      </c>
    </row>
    <row r="163" spans="1:31" x14ac:dyDescent="0.35">
      <c r="A163" s="44">
        <v>40031</v>
      </c>
      <c r="B163" s="48">
        <v>100815</v>
      </c>
      <c r="C163" s="48">
        <v>434.6</v>
      </c>
      <c r="D163" s="48">
        <v>0.2782</v>
      </c>
      <c r="E163" s="48">
        <v>7.81</v>
      </c>
      <c r="F163" s="48">
        <v>7.81</v>
      </c>
      <c r="G163" s="48">
        <v>22.11</v>
      </c>
      <c r="H163" s="34" t="s">
        <v>112</v>
      </c>
      <c r="I163" s="48">
        <v>0.74</v>
      </c>
      <c r="J163" s="48">
        <v>7.6</v>
      </c>
      <c r="K163" s="36">
        <v>2359</v>
      </c>
    </row>
    <row r="164" spans="1:31" x14ac:dyDescent="0.35">
      <c r="A164" s="44">
        <v>40043</v>
      </c>
      <c r="B164" s="48">
        <v>101133</v>
      </c>
      <c r="C164" s="48">
        <v>692.8</v>
      </c>
      <c r="D164" s="48">
        <v>0.44340000000000002</v>
      </c>
      <c r="E164" s="48">
        <v>5.66</v>
      </c>
      <c r="F164" s="48">
        <v>7.58</v>
      </c>
      <c r="G164" s="48">
        <v>23.64</v>
      </c>
      <c r="H164" s="34" t="s">
        <v>112</v>
      </c>
      <c r="I164" s="48">
        <v>0.22</v>
      </c>
      <c r="J164" s="49">
        <v>7.4</v>
      </c>
      <c r="K164" s="36">
        <v>265</v>
      </c>
    </row>
    <row r="165" spans="1:31" x14ac:dyDescent="0.35">
      <c r="A165" s="44">
        <v>40045</v>
      </c>
      <c r="B165" s="48">
        <v>102744</v>
      </c>
      <c r="C165" s="48">
        <v>575.1</v>
      </c>
      <c r="D165" s="48">
        <v>0.36809999999999998</v>
      </c>
      <c r="E165" s="48">
        <v>3.71</v>
      </c>
      <c r="F165" s="48">
        <v>7.57</v>
      </c>
      <c r="G165" s="48">
        <v>22.98</v>
      </c>
      <c r="H165" s="34" t="s">
        <v>112</v>
      </c>
      <c r="I165" s="48">
        <v>0.13</v>
      </c>
      <c r="J165" s="48">
        <v>7.6</v>
      </c>
      <c r="K165" s="36">
        <v>24192</v>
      </c>
    </row>
    <row r="166" spans="1:31" x14ac:dyDescent="0.35">
      <c r="A166" s="44">
        <v>40051</v>
      </c>
      <c r="B166" s="48">
        <v>105517</v>
      </c>
      <c r="C166" s="48">
        <v>733.5</v>
      </c>
      <c r="D166" s="48">
        <v>0.46939999999999998</v>
      </c>
      <c r="E166" s="48">
        <v>5.53</v>
      </c>
      <c r="F166" s="48">
        <v>7.77</v>
      </c>
      <c r="G166" s="48">
        <v>20.88</v>
      </c>
      <c r="H166" s="34" t="s">
        <v>112</v>
      </c>
      <c r="I166" s="48">
        <v>0.53</v>
      </c>
      <c r="J166" s="48">
        <v>7.8</v>
      </c>
      <c r="K166" s="36">
        <v>309</v>
      </c>
      <c r="L166" s="45">
        <f>AVERAGE(K162:K166)</f>
        <v>5473.6</v>
      </c>
      <c r="M166" s="46">
        <f>GEOMEAN(K162:K166)</f>
        <v>1025.7512817779955</v>
      </c>
      <c r="N166" s="47" t="s">
        <v>504</v>
      </c>
    </row>
    <row r="167" spans="1:31" x14ac:dyDescent="0.35">
      <c r="A167" s="44">
        <v>40071</v>
      </c>
      <c r="B167" s="48">
        <v>103121</v>
      </c>
      <c r="C167" s="48">
        <v>750.8</v>
      </c>
      <c r="D167" s="48">
        <v>0.48049999999999998</v>
      </c>
      <c r="E167" s="48">
        <v>6.11</v>
      </c>
      <c r="F167" s="48">
        <v>7.69</v>
      </c>
      <c r="G167" s="48">
        <v>19.75</v>
      </c>
      <c r="H167" s="34" t="s">
        <v>112</v>
      </c>
      <c r="I167" s="48">
        <v>0.51</v>
      </c>
      <c r="J167" s="48">
        <v>7.8</v>
      </c>
      <c r="K167" s="36">
        <v>97</v>
      </c>
    </row>
    <row r="168" spans="1:31" x14ac:dyDescent="0.35">
      <c r="A168" s="44">
        <v>40073</v>
      </c>
      <c r="B168" s="48">
        <v>110031</v>
      </c>
      <c r="C168" s="48">
        <v>762</v>
      </c>
      <c r="D168" s="48">
        <v>0.48770000000000002</v>
      </c>
      <c r="E168" s="48">
        <v>5.92</v>
      </c>
      <c r="F168" s="48">
        <v>7.94</v>
      </c>
      <c r="G168" s="48">
        <v>18.63</v>
      </c>
      <c r="H168" s="34" t="s">
        <v>112</v>
      </c>
      <c r="I168" s="48">
        <v>0.36</v>
      </c>
      <c r="J168" s="48">
        <v>7.8</v>
      </c>
      <c r="K168" s="36">
        <v>120</v>
      </c>
    </row>
    <row r="169" spans="1:31" x14ac:dyDescent="0.35">
      <c r="A169" s="44">
        <v>40077</v>
      </c>
      <c r="B169" s="48">
        <v>105709</v>
      </c>
      <c r="C169" s="48">
        <v>712.4</v>
      </c>
      <c r="D169" s="48">
        <v>0.45590000000000003</v>
      </c>
      <c r="E169" s="48">
        <v>5.46</v>
      </c>
      <c r="F169" s="48">
        <v>7.91</v>
      </c>
      <c r="G169" s="48">
        <v>19.36</v>
      </c>
      <c r="H169" s="34" t="s">
        <v>112</v>
      </c>
      <c r="I169" s="48">
        <v>0.26</v>
      </c>
      <c r="J169" s="48">
        <v>7.8</v>
      </c>
      <c r="K169" s="36">
        <v>183</v>
      </c>
    </row>
    <row r="170" spans="1:31" x14ac:dyDescent="0.35">
      <c r="A170" s="44">
        <v>40080</v>
      </c>
      <c r="B170" s="48">
        <v>103023</v>
      </c>
      <c r="C170" s="48">
        <v>665.6</v>
      </c>
      <c r="D170" s="48">
        <v>0.42599999999999999</v>
      </c>
      <c r="E170" s="48">
        <v>5.21</v>
      </c>
      <c r="F170" s="48">
        <v>7.76</v>
      </c>
      <c r="G170" s="48">
        <v>20.86</v>
      </c>
      <c r="H170" s="34" t="s">
        <v>112</v>
      </c>
      <c r="I170" s="48">
        <v>0.42</v>
      </c>
      <c r="J170" s="48">
        <v>7.5</v>
      </c>
      <c r="K170" s="36">
        <v>723</v>
      </c>
    </row>
    <row r="171" spans="1:31" x14ac:dyDescent="0.35">
      <c r="A171" s="44">
        <v>40086</v>
      </c>
      <c r="B171" s="48">
        <v>103209</v>
      </c>
      <c r="C171" s="48">
        <v>667.2</v>
      </c>
      <c r="D171" s="48">
        <v>0.42699999999999999</v>
      </c>
      <c r="E171" s="48">
        <v>7.23</v>
      </c>
      <c r="F171" s="48">
        <v>7.53</v>
      </c>
      <c r="G171" s="48">
        <v>15.43</v>
      </c>
      <c r="H171" s="34" t="s">
        <v>112</v>
      </c>
      <c r="I171" s="48">
        <v>0.18</v>
      </c>
      <c r="J171" s="48">
        <v>7.5</v>
      </c>
      <c r="K171" s="36">
        <v>416</v>
      </c>
      <c r="L171" s="45">
        <f>AVERAGE(K167:K171)</f>
        <v>307.8</v>
      </c>
      <c r="M171" s="46">
        <f>GEOMEAN(K167:K171)</f>
        <v>229.78789121364036</v>
      </c>
      <c r="N171" s="47" t="s">
        <v>505</v>
      </c>
    </row>
    <row r="172" spans="1:31" x14ac:dyDescent="0.35">
      <c r="A172" s="44">
        <v>40087</v>
      </c>
      <c r="B172" s="48">
        <v>110611</v>
      </c>
      <c r="C172" s="48">
        <v>702.3</v>
      </c>
      <c r="D172" s="48">
        <v>0.44940000000000002</v>
      </c>
      <c r="E172" s="48">
        <v>8.09</v>
      </c>
      <c r="F172" s="48">
        <v>7.46</v>
      </c>
      <c r="G172" s="48">
        <v>14.76</v>
      </c>
      <c r="H172" s="34" t="s">
        <v>112</v>
      </c>
      <c r="I172" s="48">
        <v>0.39</v>
      </c>
      <c r="J172" s="48">
        <v>7.5</v>
      </c>
      <c r="K172" s="36">
        <v>295</v>
      </c>
    </row>
    <row r="173" spans="1:31" x14ac:dyDescent="0.35">
      <c r="A173" s="44">
        <v>40092</v>
      </c>
      <c r="B173" s="48">
        <v>103456</v>
      </c>
      <c r="C173" s="48">
        <v>741.2</v>
      </c>
      <c r="D173" s="48">
        <v>0.4743</v>
      </c>
      <c r="E173" s="48">
        <v>7.27</v>
      </c>
      <c r="F173" s="48">
        <v>7.5</v>
      </c>
      <c r="G173" s="48">
        <v>13.08</v>
      </c>
      <c r="H173" s="34" t="s">
        <v>112</v>
      </c>
      <c r="I173" s="48">
        <v>0.12</v>
      </c>
      <c r="J173" s="48">
        <v>7.5</v>
      </c>
      <c r="K173" s="36">
        <v>110</v>
      </c>
      <c r="O173" s="39">
        <v>5</v>
      </c>
      <c r="P173" s="39">
        <v>92.5</v>
      </c>
      <c r="Q173" s="39" t="s">
        <v>115</v>
      </c>
      <c r="R173" s="39" t="s">
        <v>115</v>
      </c>
      <c r="S173" s="39" t="s">
        <v>115</v>
      </c>
      <c r="T173" s="39">
        <v>2.6</v>
      </c>
      <c r="U173" s="39" t="s">
        <v>115</v>
      </c>
      <c r="V173" s="39">
        <v>2.7</v>
      </c>
      <c r="W173" s="39" t="s">
        <v>115</v>
      </c>
      <c r="X173" s="39">
        <v>75.900000000000006</v>
      </c>
      <c r="Y173" s="39" t="s">
        <v>115</v>
      </c>
      <c r="Z173" s="39">
        <v>0.3</v>
      </c>
      <c r="AA173" s="39" t="s">
        <v>115</v>
      </c>
      <c r="AB173" s="39">
        <v>52.8</v>
      </c>
      <c r="AC173" s="39" t="s">
        <v>115</v>
      </c>
      <c r="AD173" s="39">
        <v>289</v>
      </c>
      <c r="AE173" s="39" t="s">
        <v>115</v>
      </c>
    </row>
    <row r="174" spans="1:31" x14ac:dyDescent="0.35">
      <c r="A174" s="44">
        <v>40098</v>
      </c>
      <c r="B174" s="48">
        <v>104915</v>
      </c>
      <c r="C174" s="48">
        <v>620.70000000000005</v>
      </c>
      <c r="D174" s="48">
        <v>0.3972</v>
      </c>
      <c r="E174" s="48">
        <v>9.41</v>
      </c>
      <c r="F174" s="48">
        <v>7.89</v>
      </c>
      <c r="G174" s="48">
        <v>11.13</v>
      </c>
      <c r="H174" s="34" t="s">
        <v>112</v>
      </c>
      <c r="I174" s="48">
        <v>0.02</v>
      </c>
      <c r="J174" s="48">
        <v>7.5</v>
      </c>
      <c r="K174" s="36">
        <v>1374</v>
      </c>
    </row>
    <row r="175" spans="1:31" x14ac:dyDescent="0.35">
      <c r="A175" s="44">
        <v>40107</v>
      </c>
      <c r="B175" s="48">
        <v>102731</v>
      </c>
      <c r="C175" s="48">
        <v>735</v>
      </c>
      <c r="D175" s="48">
        <v>0.47</v>
      </c>
      <c r="E175" s="48">
        <v>9.4600000000000009</v>
      </c>
      <c r="F175" s="48">
        <v>7.29</v>
      </c>
      <c r="G175" s="48">
        <v>11.53</v>
      </c>
      <c r="H175" s="34" t="s">
        <v>112</v>
      </c>
      <c r="I175" s="48">
        <v>0.1</v>
      </c>
      <c r="J175" s="48">
        <v>7.7</v>
      </c>
      <c r="K175" s="36">
        <v>262</v>
      </c>
    </row>
    <row r="176" spans="1:31" x14ac:dyDescent="0.35">
      <c r="A176" s="44">
        <v>40115</v>
      </c>
      <c r="B176" s="48">
        <v>102504</v>
      </c>
      <c r="C176" s="48">
        <v>585</v>
      </c>
      <c r="D176" s="48">
        <v>0.375</v>
      </c>
      <c r="E176" s="48">
        <v>10.71</v>
      </c>
      <c r="F176" s="48">
        <v>7.63</v>
      </c>
      <c r="G176" s="48">
        <v>12.41</v>
      </c>
      <c r="H176" s="34" t="s">
        <v>112</v>
      </c>
      <c r="I176" s="48">
        <v>0.3</v>
      </c>
      <c r="J176" s="48">
        <v>7.4</v>
      </c>
      <c r="K176" s="36">
        <v>2143</v>
      </c>
      <c r="L176" s="45">
        <f>AVERAGE(K172:K176)</f>
        <v>836.8</v>
      </c>
      <c r="M176" s="46">
        <f>GEOMEAN(K172:K176)</f>
        <v>478.30506433588994</v>
      </c>
      <c r="N176" s="47" t="s">
        <v>507</v>
      </c>
    </row>
    <row r="177" spans="1:14" x14ac:dyDescent="0.35">
      <c r="A177" s="44">
        <v>40119</v>
      </c>
      <c r="B177" s="48">
        <v>122206</v>
      </c>
      <c r="C177" s="48">
        <v>528</v>
      </c>
      <c r="D177" s="48">
        <v>0.33800000000000002</v>
      </c>
      <c r="E177" s="48">
        <v>12.14</v>
      </c>
      <c r="F177" s="48">
        <v>8.09</v>
      </c>
      <c r="G177" s="48">
        <v>11.2</v>
      </c>
      <c r="H177" s="34" t="s">
        <v>112</v>
      </c>
      <c r="I177" s="48">
        <v>0.5</v>
      </c>
      <c r="J177" s="49">
        <v>7.6</v>
      </c>
      <c r="K177" s="36">
        <v>462</v>
      </c>
    </row>
    <row r="178" spans="1:14" x14ac:dyDescent="0.35">
      <c r="A178" s="44">
        <v>40122</v>
      </c>
      <c r="B178" s="48">
        <v>104247</v>
      </c>
      <c r="C178" s="48">
        <v>600</v>
      </c>
      <c r="D178" s="48">
        <v>0.38400000000000001</v>
      </c>
      <c r="E178" s="48">
        <v>9.59</v>
      </c>
      <c r="F178" s="48">
        <v>7.7</v>
      </c>
      <c r="G178" s="48">
        <v>9.92</v>
      </c>
      <c r="H178" s="34" t="s">
        <v>112</v>
      </c>
      <c r="I178" s="48">
        <v>0.3</v>
      </c>
      <c r="J178" s="48">
        <v>7.7</v>
      </c>
      <c r="K178" s="36">
        <v>193</v>
      </c>
    </row>
    <row r="179" spans="1:14" x14ac:dyDescent="0.35">
      <c r="A179" s="44">
        <v>40127</v>
      </c>
      <c r="B179" s="48">
        <v>110310</v>
      </c>
      <c r="C179" s="48">
        <v>663</v>
      </c>
      <c r="D179" s="48">
        <v>0.42399999999999999</v>
      </c>
      <c r="E179" s="48">
        <v>9.42</v>
      </c>
      <c r="F179" s="48">
        <v>7.78</v>
      </c>
      <c r="G179" s="48">
        <v>12.91</v>
      </c>
      <c r="H179" s="34" t="s">
        <v>112</v>
      </c>
      <c r="I179" s="48">
        <v>0.4</v>
      </c>
      <c r="J179" s="48">
        <v>7.8</v>
      </c>
      <c r="K179" s="36">
        <v>145</v>
      </c>
    </row>
    <row r="180" spans="1:14" x14ac:dyDescent="0.35">
      <c r="A180" s="44">
        <v>40133</v>
      </c>
      <c r="B180" s="48">
        <v>111026</v>
      </c>
      <c r="C180" s="48">
        <v>673.6</v>
      </c>
      <c r="D180" s="48">
        <v>0.43109999999999998</v>
      </c>
      <c r="E180" s="48">
        <v>8.57</v>
      </c>
      <c r="F180" s="48">
        <v>7.86</v>
      </c>
      <c r="G180" s="48">
        <v>10.4</v>
      </c>
      <c r="H180" s="34" t="s">
        <v>112</v>
      </c>
      <c r="I180" s="48">
        <v>0.33</v>
      </c>
      <c r="J180" s="48">
        <v>7.1</v>
      </c>
      <c r="K180" s="36">
        <v>145</v>
      </c>
    </row>
    <row r="181" spans="1:14" x14ac:dyDescent="0.35">
      <c r="A181" s="44">
        <v>40135</v>
      </c>
      <c r="B181" s="48">
        <v>101834</v>
      </c>
      <c r="C181" s="48">
        <v>616</v>
      </c>
      <c r="D181" s="48">
        <v>0.39419999999999999</v>
      </c>
      <c r="E181" s="48">
        <v>10.199999999999999</v>
      </c>
      <c r="F181" s="48">
        <v>7.78</v>
      </c>
      <c r="G181" s="48">
        <v>9.4700000000000006</v>
      </c>
      <c r="H181" s="34" t="s">
        <v>112</v>
      </c>
      <c r="I181" s="48">
        <v>0.28999999999999998</v>
      </c>
      <c r="J181" s="48">
        <v>7.2</v>
      </c>
      <c r="K181" s="36">
        <v>2613</v>
      </c>
      <c r="L181" s="45">
        <f>AVERAGE(K177:K181)</f>
        <v>711.6</v>
      </c>
      <c r="M181" s="46">
        <f>GEOMEAN(K177:K181)</f>
        <v>345.15561250223658</v>
      </c>
      <c r="N181" s="47" t="s">
        <v>508</v>
      </c>
    </row>
    <row r="182" spans="1:14" x14ac:dyDescent="0.35">
      <c r="A182" s="44">
        <v>40148</v>
      </c>
      <c r="B182" s="48">
        <v>104848</v>
      </c>
      <c r="C182" s="48">
        <v>664.9</v>
      </c>
      <c r="D182" s="48">
        <v>0.42549999999999999</v>
      </c>
      <c r="E182" s="48">
        <v>11.08</v>
      </c>
      <c r="F182" s="48">
        <v>8.09</v>
      </c>
      <c r="G182" s="48">
        <v>6.78</v>
      </c>
      <c r="H182" s="34" t="s">
        <v>112</v>
      </c>
      <c r="I182" s="48">
        <v>0.23</v>
      </c>
      <c r="J182" s="48">
        <v>7.4</v>
      </c>
      <c r="K182" s="36">
        <v>52</v>
      </c>
    </row>
    <row r="183" spans="1:14" x14ac:dyDescent="0.35">
      <c r="A183" s="44">
        <v>40154</v>
      </c>
      <c r="B183" s="48">
        <v>112143</v>
      </c>
      <c r="C183" s="48">
        <v>611.5</v>
      </c>
      <c r="D183" s="48">
        <v>0.39129999999999998</v>
      </c>
      <c r="E183" s="48">
        <v>18.05</v>
      </c>
      <c r="F183" s="48">
        <v>8.0500000000000007</v>
      </c>
      <c r="G183" s="48">
        <v>3.33</v>
      </c>
      <c r="H183" s="34" t="s">
        <v>112</v>
      </c>
      <c r="I183" s="48">
        <v>0.14000000000000001</v>
      </c>
      <c r="J183" s="48">
        <v>7.5</v>
      </c>
      <c r="K183" s="36">
        <v>441</v>
      </c>
    </row>
    <row r="184" spans="1:14" x14ac:dyDescent="0.35">
      <c r="A184" s="44">
        <v>40157</v>
      </c>
      <c r="B184" s="48">
        <v>104531</v>
      </c>
      <c r="C184" s="48">
        <v>567</v>
      </c>
      <c r="D184" s="48">
        <v>0.3629</v>
      </c>
      <c r="E184" s="48">
        <v>12.43</v>
      </c>
      <c r="F184" s="48">
        <v>8.08</v>
      </c>
      <c r="G184" s="48">
        <v>0.78</v>
      </c>
      <c r="H184" s="34" t="s">
        <v>112</v>
      </c>
      <c r="I184" s="48">
        <v>0.4</v>
      </c>
      <c r="J184" s="48">
        <v>7.3</v>
      </c>
      <c r="K184" s="36">
        <v>1414</v>
      </c>
    </row>
    <row r="185" spans="1:14" x14ac:dyDescent="0.35">
      <c r="A185" s="44">
        <v>40161</v>
      </c>
      <c r="B185" s="48">
        <v>104906</v>
      </c>
      <c r="C185" s="48">
        <v>529.9</v>
      </c>
      <c r="D185" s="48">
        <v>0.3392</v>
      </c>
      <c r="E185" s="48">
        <v>12.77</v>
      </c>
      <c r="F185" s="48">
        <v>8.1199999999999992</v>
      </c>
      <c r="G185" s="48">
        <v>3.86</v>
      </c>
      <c r="H185" s="34" t="s">
        <v>112</v>
      </c>
      <c r="I185" s="48">
        <v>0.28999999999999998</v>
      </c>
      <c r="J185" s="48">
        <v>7.3</v>
      </c>
      <c r="K185" s="36">
        <v>801</v>
      </c>
    </row>
    <row r="186" spans="1:14" x14ac:dyDescent="0.35">
      <c r="A186" s="44">
        <v>40164</v>
      </c>
      <c r="B186" s="48">
        <v>104542</v>
      </c>
      <c r="C186" s="48">
        <v>580.9</v>
      </c>
      <c r="D186" s="48">
        <v>0.37180000000000002</v>
      </c>
      <c r="E186" s="48">
        <v>12.34</v>
      </c>
      <c r="F186" s="48">
        <v>8.11</v>
      </c>
      <c r="G186" s="48">
        <v>1.93</v>
      </c>
      <c r="H186" s="34" t="s">
        <v>112</v>
      </c>
      <c r="I186" s="48">
        <v>0.04</v>
      </c>
      <c r="J186" s="48">
        <v>7.3</v>
      </c>
      <c r="K186" s="36">
        <v>156</v>
      </c>
      <c r="L186" s="45">
        <f>AVERAGE(K182:K186)</f>
        <v>572.79999999999995</v>
      </c>
      <c r="M186" s="46">
        <f>GEOMEAN(K182:K186)</f>
        <v>332.29950274664839</v>
      </c>
      <c r="N186" s="47" t="s">
        <v>509</v>
      </c>
    </row>
    <row r="187" spans="1:14" x14ac:dyDescent="0.35">
      <c r="A187" s="44">
        <v>40184</v>
      </c>
      <c r="B187" s="48">
        <v>105849</v>
      </c>
      <c r="C187" s="48">
        <v>618.20000000000005</v>
      </c>
      <c r="D187" s="48">
        <v>0.39560000000000001</v>
      </c>
      <c r="E187" s="48">
        <v>13.37</v>
      </c>
      <c r="F187" s="48">
        <v>5.22</v>
      </c>
      <c r="G187" s="48">
        <v>0.09</v>
      </c>
      <c r="H187" s="34" t="s">
        <v>112</v>
      </c>
      <c r="I187" s="48">
        <v>0.53</v>
      </c>
      <c r="J187" s="48">
        <v>7.5</v>
      </c>
      <c r="K187" s="36">
        <v>41</v>
      </c>
    </row>
    <row r="188" spans="1:14" x14ac:dyDescent="0.35">
      <c r="A188" s="44">
        <v>40189</v>
      </c>
      <c r="B188" s="48">
        <v>111551</v>
      </c>
      <c r="C188" s="48">
        <v>676.8</v>
      </c>
      <c r="D188" s="48">
        <v>0.43319999999999997</v>
      </c>
      <c r="E188" s="48">
        <v>14.26</v>
      </c>
      <c r="F188" s="48">
        <v>7.46</v>
      </c>
      <c r="G188" s="48">
        <v>0.09</v>
      </c>
      <c r="H188" s="34" t="s">
        <v>112</v>
      </c>
      <c r="I188" s="48">
        <v>0.17</v>
      </c>
      <c r="J188" s="48">
        <v>7.2</v>
      </c>
      <c r="K188" s="36">
        <v>146</v>
      </c>
    </row>
    <row r="189" spans="1:14" x14ac:dyDescent="0.35">
      <c r="A189" s="44">
        <v>40192</v>
      </c>
      <c r="B189" s="48">
        <v>105748</v>
      </c>
      <c r="C189" s="48">
        <v>715.4</v>
      </c>
      <c r="D189" s="48">
        <v>0.45789999999999997</v>
      </c>
      <c r="E189" s="48">
        <v>11.89</v>
      </c>
      <c r="F189" s="48">
        <v>7.92</v>
      </c>
      <c r="G189" s="48">
        <v>1.28</v>
      </c>
      <c r="H189" s="34" t="s">
        <v>112</v>
      </c>
      <c r="I189" s="48">
        <v>0.13</v>
      </c>
      <c r="J189" s="48">
        <v>7.7</v>
      </c>
      <c r="K189" s="36">
        <v>84</v>
      </c>
    </row>
    <row r="190" spans="1:14" x14ac:dyDescent="0.35">
      <c r="A190" s="44">
        <v>40198</v>
      </c>
      <c r="C190" s="39"/>
      <c r="D190" s="39"/>
      <c r="E190" s="39"/>
      <c r="F190" s="39"/>
      <c r="G190" s="39" t="s">
        <v>566</v>
      </c>
      <c r="H190" s="34" t="s">
        <v>112</v>
      </c>
      <c r="I190" s="39"/>
      <c r="J190" s="39"/>
    </row>
    <row r="191" spans="1:14" x14ac:dyDescent="0.35">
      <c r="A191" s="44">
        <v>40205</v>
      </c>
      <c r="B191" s="48">
        <v>105543</v>
      </c>
      <c r="C191" s="48">
        <v>671.6</v>
      </c>
      <c r="D191" s="48">
        <v>0.42980000000000002</v>
      </c>
      <c r="E191" s="48">
        <v>14.09</v>
      </c>
      <c r="F191" s="48">
        <v>7.96</v>
      </c>
      <c r="G191" s="48">
        <v>1.1299999999999999</v>
      </c>
      <c r="H191" s="34" t="s">
        <v>112</v>
      </c>
      <c r="I191" s="48">
        <v>0.21</v>
      </c>
      <c r="J191" s="49">
        <v>7.3</v>
      </c>
      <c r="K191" s="36">
        <v>341</v>
      </c>
      <c r="L191" s="45">
        <f>AVERAGE(K187:K191)</f>
        <v>153</v>
      </c>
      <c r="M191" s="46">
        <f>GEOMEAN(K187:K191)</f>
        <v>114.43071047578982</v>
      </c>
      <c r="N191" s="47" t="s">
        <v>510</v>
      </c>
    </row>
    <row r="192" spans="1:14" x14ac:dyDescent="0.35">
      <c r="A192" s="44">
        <v>40211</v>
      </c>
      <c r="B192" s="48">
        <v>105146</v>
      </c>
      <c r="C192" s="48">
        <v>698.4</v>
      </c>
      <c r="D192" s="48">
        <v>0.44700000000000001</v>
      </c>
      <c r="E192" s="48">
        <v>13.19</v>
      </c>
      <c r="F192" s="48">
        <v>7.93</v>
      </c>
      <c r="G192" s="48">
        <v>2.54</v>
      </c>
      <c r="H192" s="34" t="s">
        <v>112</v>
      </c>
      <c r="I192" s="48">
        <v>7.0000000000000007E-2</v>
      </c>
      <c r="J192" s="48">
        <v>6.7</v>
      </c>
      <c r="K192" s="36">
        <v>20</v>
      </c>
    </row>
    <row r="193" spans="1:31" x14ac:dyDescent="0.35">
      <c r="A193" s="44">
        <v>40217</v>
      </c>
      <c r="B193" s="48">
        <v>102236</v>
      </c>
      <c r="C193" s="48">
        <v>782</v>
      </c>
      <c r="D193" s="48">
        <v>0.50049999999999994</v>
      </c>
      <c r="E193" s="48">
        <v>13.75</v>
      </c>
      <c r="F193" s="48">
        <v>8.06</v>
      </c>
      <c r="G193" s="48">
        <v>0.61</v>
      </c>
      <c r="H193" s="34" t="s">
        <v>112</v>
      </c>
      <c r="I193" s="48">
        <v>0.11</v>
      </c>
      <c r="J193" s="48">
        <v>7.6</v>
      </c>
      <c r="K193" s="36">
        <v>10</v>
      </c>
    </row>
    <row r="194" spans="1:31" x14ac:dyDescent="0.35">
      <c r="A194" s="44">
        <v>40227</v>
      </c>
      <c r="B194" s="48">
        <v>112617</v>
      </c>
      <c r="C194" s="48">
        <v>807.6</v>
      </c>
      <c r="D194" s="48">
        <v>0.51680000000000004</v>
      </c>
      <c r="E194" s="48">
        <v>12.04</v>
      </c>
      <c r="F194" s="48">
        <v>8.27</v>
      </c>
      <c r="G194" s="48">
        <v>3.02</v>
      </c>
      <c r="H194" s="34" t="s">
        <v>112</v>
      </c>
      <c r="I194" s="48">
        <v>0.2</v>
      </c>
      <c r="J194" s="48">
        <v>7.5</v>
      </c>
      <c r="K194" s="36">
        <v>134</v>
      </c>
    </row>
    <row r="195" spans="1:31" x14ac:dyDescent="0.35">
      <c r="A195" s="44">
        <v>40231</v>
      </c>
      <c r="B195" s="48">
        <v>105940</v>
      </c>
      <c r="C195" s="48">
        <v>967</v>
      </c>
      <c r="D195" s="48">
        <v>0.61899999999999999</v>
      </c>
      <c r="E195" s="48">
        <v>12.44</v>
      </c>
      <c r="F195" s="48">
        <v>7.95</v>
      </c>
      <c r="G195" s="48">
        <v>3.8</v>
      </c>
      <c r="H195" s="34" t="s">
        <v>112</v>
      </c>
      <c r="I195" s="48">
        <v>0.5</v>
      </c>
      <c r="J195" s="48">
        <v>7.5</v>
      </c>
      <c r="K195" s="36">
        <v>2723</v>
      </c>
    </row>
    <row r="196" spans="1:31" x14ac:dyDescent="0.35">
      <c r="A196" s="44">
        <v>40233</v>
      </c>
      <c r="B196" s="48">
        <v>104806</v>
      </c>
      <c r="C196" s="48">
        <v>772.7</v>
      </c>
      <c r="D196" s="48">
        <v>0.49459999999999998</v>
      </c>
      <c r="E196" s="48">
        <v>13.71</v>
      </c>
      <c r="F196" s="48">
        <v>8.24</v>
      </c>
      <c r="G196" s="48">
        <v>2.06</v>
      </c>
      <c r="H196" s="34" t="s">
        <v>112</v>
      </c>
      <c r="I196" s="48">
        <v>0.32</v>
      </c>
      <c r="J196" s="48">
        <v>7.5</v>
      </c>
      <c r="K196" s="36">
        <v>85</v>
      </c>
      <c r="L196" s="45">
        <f>AVERAGE(K192:K196)</f>
        <v>594.4</v>
      </c>
      <c r="M196" s="46">
        <f>GEOMEAN(K192:K196)</f>
        <v>90.890872457472398</v>
      </c>
      <c r="N196" s="47" t="s">
        <v>114</v>
      </c>
    </row>
    <row r="197" spans="1:31" x14ac:dyDescent="0.35">
      <c r="A197" s="44">
        <v>40239</v>
      </c>
      <c r="B197" s="48">
        <v>104413</v>
      </c>
      <c r="C197" s="48">
        <v>726</v>
      </c>
      <c r="D197" s="48">
        <v>0.46500000000000002</v>
      </c>
      <c r="E197" s="48">
        <v>12.96</v>
      </c>
      <c r="F197" s="48">
        <v>8.1300000000000008</v>
      </c>
      <c r="G197" s="48">
        <v>3.72</v>
      </c>
      <c r="H197" s="34" t="s">
        <v>112</v>
      </c>
      <c r="I197" s="48">
        <v>0.1</v>
      </c>
      <c r="J197" s="48">
        <v>7.6</v>
      </c>
      <c r="K197" s="36">
        <v>41</v>
      </c>
      <c r="O197" s="39" t="s">
        <v>115</v>
      </c>
      <c r="P197" s="39">
        <v>71.7</v>
      </c>
      <c r="Q197" s="39" t="s">
        <v>115</v>
      </c>
      <c r="R197" s="39" t="s">
        <v>115</v>
      </c>
      <c r="S197" s="39" t="s">
        <v>115</v>
      </c>
      <c r="T197" s="39" t="s">
        <v>115</v>
      </c>
      <c r="U197" s="39" t="s">
        <v>115</v>
      </c>
      <c r="V197" s="39" t="s">
        <v>115</v>
      </c>
      <c r="W197" s="39" t="s">
        <v>115</v>
      </c>
      <c r="X197" s="39">
        <v>88.5</v>
      </c>
      <c r="Y197" s="39" t="s">
        <v>115</v>
      </c>
      <c r="Z197" s="39">
        <v>1.8</v>
      </c>
      <c r="AA197" s="39" t="s">
        <v>115</v>
      </c>
      <c r="AB197" s="39">
        <v>45.3</v>
      </c>
      <c r="AC197" s="39" t="s">
        <v>115</v>
      </c>
      <c r="AD197" s="39">
        <v>298</v>
      </c>
      <c r="AE197" s="39" t="s">
        <v>115</v>
      </c>
    </row>
    <row r="198" spans="1:31" x14ac:dyDescent="0.35">
      <c r="A198" s="44">
        <v>40241</v>
      </c>
      <c r="B198" s="48">
        <v>104825</v>
      </c>
      <c r="C198" s="48">
        <v>696</v>
      </c>
      <c r="D198" s="48">
        <v>0.44500000000000001</v>
      </c>
      <c r="E198" s="48">
        <v>13.19</v>
      </c>
      <c r="F198" s="48">
        <v>8.1</v>
      </c>
      <c r="G198" s="48">
        <v>2.86</v>
      </c>
      <c r="H198" s="34" t="s">
        <v>112</v>
      </c>
      <c r="I198" s="48">
        <v>0.1</v>
      </c>
      <c r="J198" s="48">
        <v>7.8</v>
      </c>
      <c r="K198" s="36">
        <v>110</v>
      </c>
    </row>
    <row r="199" spans="1:31" x14ac:dyDescent="0.35">
      <c r="A199" s="44">
        <v>40252</v>
      </c>
      <c r="B199" s="48">
        <v>103259</v>
      </c>
      <c r="C199" s="48">
        <v>610</v>
      </c>
      <c r="D199" s="48">
        <v>0.39</v>
      </c>
      <c r="E199" s="48">
        <v>12.01</v>
      </c>
      <c r="F199" s="48">
        <v>8.15</v>
      </c>
      <c r="G199" s="48">
        <v>5.68</v>
      </c>
      <c r="H199" s="34" t="s">
        <v>112</v>
      </c>
      <c r="I199" s="48">
        <v>0.2</v>
      </c>
      <c r="J199" s="48">
        <v>7.5</v>
      </c>
      <c r="K199" s="36">
        <v>148</v>
      </c>
    </row>
    <row r="200" spans="1:31" x14ac:dyDescent="0.35">
      <c r="A200" s="44">
        <v>40262</v>
      </c>
      <c r="B200" s="48">
        <v>101704</v>
      </c>
      <c r="C200" s="48">
        <v>568.70000000000005</v>
      </c>
      <c r="D200" s="48">
        <v>0.36399999999999999</v>
      </c>
      <c r="E200" s="48">
        <v>9.6</v>
      </c>
      <c r="F200" s="48">
        <v>7.6</v>
      </c>
      <c r="G200" s="48">
        <v>10.32</v>
      </c>
      <c r="H200" s="34" t="s">
        <v>112</v>
      </c>
      <c r="I200" s="48">
        <v>0.14000000000000001</v>
      </c>
      <c r="J200" s="48">
        <v>7.1</v>
      </c>
      <c r="K200" s="36">
        <v>97</v>
      </c>
    </row>
    <row r="201" spans="1:31" x14ac:dyDescent="0.35">
      <c r="A201" s="44">
        <v>40268</v>
      </c>
      <c r="B201" s="48">
        <v>102953</v>
      </c>
      <c r="C201" s="48">
        <v>559.79999999999995</v>
      </c>
      <c r="D201" s="48">
        <v>0.35820000000000002</v>
      </c>
      <c r="E201" s="48">
        <v>9.3699999999999992</v>
      </c>
      <c r="F201" s="48">
        <v>7.52</v>
      </c>
      <c r="G201" s="48">
        <v>11.69</v>
      </c>
      <c r="H201" s="34" t="s">
        <v>112</v>
      </c>
      <c r="I201" s="48">
        <v>0.04</v>
      </c>
      <c r="J201" s="48">
        <v>7.1</v>
      </c>
      <c r="K201" s="36">
        <v>74</v>
      </c>
      <c r="L201" s="45">
        <f>AVERAGE(K197:K201)</f>
        <v>94</v>
      </c>
      <c r="M201" s="46">
        <f>GEOMEAN(K197:K201)</f>
        <v>86.315410888444688</v>
      </c>
      <c r="N201" s="47" t="s">
        <v>116</v>
      </c>
    </row>
    <row r="202" spans="1:31" x14ac:dyDescent="0.35">
      <c r="A202" s="44">
        <v>40273</v>
      </c>
      <c r="B202" s="48">
        <v>105845</v>
      </c>
      <c r="C202" s="48">
        <v>604.6</v>
      </c>
      <c r="D202" s="48">
        <v>0.38690000000000002</v>
      </c>
      <c r="E202" s="48">
        <v>9.9</v>
      </c>
      <c r="F202" s="48">
        <v>8.17</v>
      </c>
      <c r="G202" s="48">
        <v>15.27</v>
      </c>
      <c r="H202" s="34" t="s">
        <v>112</v>
      </c>
      <c r="I202" s="48">
        <v>0.05</v>
      </c>
      <c r="J202" s="48">
        <v>7.2</v>
      </c>
      <c r="K202" s="36">
        <v>41</v>
      </c>
    </row>
    <row r="203" spans="1:31" x14ac:dyDescent="0.35">
      <c r="A203" s="44">
        <v>40276</v>
      </c>
      <c r="B203" s="48">
        <v>104047</v>
      </c>
      <c r="C203" s="48">
        <v>564.79999999999995</v>
      </c>
      <c r="D203" s="48">
        <v>0.3614</v>
      </c>
      <c r="E203" s="48">
        <v>9.09</v>
      </c>
      <c r="F203" s="48">
        <v>8.09</v>
      </c>
      <c r="G203" s="48">
        <v>13.75</v>
      </c>
      <c r="H203" s="34" t="s">
        <v>112</v>
      </c>
      <c r="I203" s="48">
        <v>0.21</v>
      </c>
      <c r="J203" s="48">
        <v>7.7</v>
      </c>
      <c r="K203" s="36">
        <v>6867</v>
      </c>
    </row>
    <row r="204" spans="1:31" x14ac:dyDescent="0.35">
      <c r="A204" s="44">
        <v>40282</v>
      </c>
      <c r="B204" s="48">
        <v>104528</v>
      </c>
      <c r="C204" s="48">
        <v>438.6</v>
      </c>
      <c r="D204" s="48">
        <v>0.28070000000000001</v>
      </c>
      <c r="E204" s="48">
        <v>9.27</v>
      </c>
      <c r="F204" s="48">
        <v>8.07</v>
      </c>
      <c r="G204" s="48">
        <v>16.43</v>
      </c>
      <c r="H204" s="34" t="s">
        <v>112</v>
      </c>
      <c r="I204" s="48">
        <v>0.67</v>
      </c>
      <c r="J204" s="48">
        <v>7.7</v>
      </c>
      <c r="K204" s="36">
        <v>135</v>
      </c>
    </row>
    <row r="205" spans="1:31" x14ac:dyDescent="0.35">
      <c r="A205" s="44">
        <v>40283</v>
      </c>
      <c r="B205" s="48">
        <v>110112</v>
      </c>
      <c r="C205" s="48">
        <v>597.79999999999995</v>
      </c>
      <c r="D205" s="48">
        <v>0.3826</v>
      </c>
      <c r="E205" s="48">
        <v>7.53</v>
      </c>
      <c r="F205" s="48">
        <v>7.9</v>
      </c>
      <c r="G205" s="48">
        <v>18.559999999999999</v>
      </c>
      <c r="H205" s="34" t="s">
        <v>112</v>
      </c>
      <c r="I205" s="48">
        <v>1.06</v>
      </c>
      <c r="J205" s="48">
        <v>7.6</v>
      </c>
      <c r="K205" s="36">
        <v>52</v>
      </c>
    </row>
    <row r="206" spans="1:31" x14ac:dyDescent="0.35">
      <c r="A206" s="44">
        <v>40294</v>
      </c>
      <c r="B206" s="48">
        <v>105032</v>
      </c>
      <c r="C206" s="48">
        <v>593.6</v>
      </c>
      <c r="D206" s="48">
        <v>0.37990000000000002</v>
      </c>
      <c r="E206" s="48">
        <v>8.85</v>
      </c>
      <c r="F206" s="48">
        <v>7.85</v>
      </c>
      <c r="G206" s="48">
        <v>14.96</v>
      </c>
      <c r="H206" s="34" t="s">
        <v>112</v>
      </c>
      <c r="I206" s="48">
        <v>0.47</v>
      </c>
      <c r="J206" s="48">
        <v>7.1</v>
      </c>
      <c r="K206" s="36">
        <v>1259</v>
      </c>
      <c r="L206" s="45">
        <f>AVERAGE(K202:K206)</f>
        <v>1670.8</v>
      </c>
      <c r="M206" s="46">
        <f>GEOMEAN(K202:K206)</f>
        <v>301.42741510950532</v>
      </c>
      <c r="N206" s="47" t="s">
        <v>117</v>
      </c>
    </row>
    <row r="207" spans="1:31" x14ac:dyDescent="0.35">
      <c r="A207" s="44">
        <v>40310</v>
      </c>
      <c r="B207" s="48">
        <v>104618</v>
      </c>
      <c r="C207" s="48">
        <v>565.29999999999995</v>
      </c>
      <c r="D207" s="48">
        <v>0.36180000000000001</v>
      </c>
      <c r="E207" s="48">
        <v>7.87</v>
      </c>
      <c r="F207" s="48">
        <v>7.92</v>
      </c>
      <c r="G207" s="48">
        <v>16.38</v>
      </c>
      <c r="H207" s="34" t="s">
        <v>112</v>
      </c>
      <c r="I207" s="48">
        <v>7.0000000000000007E-2</v>
      </c>
      <c r="J207" s="48">
        <v>7.7</v>
      </c>
      <c r="K207" s="36">
        <v>5298</v>
      </c>
    </row>
    <row r="208" spans="1:31" x14ac:dyDescent="0.35">
      <c r="A208" s="44">
        <v>40315</v>
      </c>
      <c r="B208" s="48">
        <v>105857</v>
      </c>
      <c r="C208" s="48">
        <v>547.9</v>
      </c>
      <c r="D208" s="48">
        <v>0.35060000000000002</v>
      </c>
      <c r="E208" s="48">
        <v>8.69</v>
      </c>
      <c r="F208" s="48">
        <v>7.74</v>
      </c>
      <c r="G208" s="48">
        <v>16.36</v>
      </c>
      <c r="H208" s="34" t="s">
        <v>112</v>
      </c>
      <c r="I208" s="48">
        <v>0.14000000000000001</v>
      </c>
      <c r="J208" s="48">
        <v>7.1</v>
      </c>
      <c r="K208" s="36">
        <v>479</v>
      </c>
    </row>
    <row r="209" spans="1:31" x14ac:dyDescent="0.35">
      <c r="A209" s="44">
        <v>40317</v>
      </c>
      <c r="B209" s="48">
        <v>103021</v>
      </c>
      <c r="C209" s="48">
        <v>589.6</v>
      </c>
      <c r="D209" s="48">
        <v>0.37740000000000001</v>
      </c>
      <c r="E209" s="48">
        <v>9.1199999999999992</v>
      </c>
      <c r="F209" s="48">
        <v>7.91</v>
      </c>
      <c r="G209" s="48">
        <v>16.329999999999998</v>
      </c>
      <c r="H209" s="34" t="s">
        <v>112</v>
      </c>
      <c r="I209" s="48">
        <v>0.16</v>
      </c>
      <c r="J209" s="49">
        <v>7.1</v>
      </c>
      <c r="K209" s="36">
        <v>373</v>
      </c>
    </row>
    <row r="210" spans="1:31" x14ac:dyDescent="0.35">
      <c r="A210" s="44">
        <v>40324</v>
      </c>
      <c r="B210" s="48">
        <v>103128</v>
      </c>
      <c r="C210" s="48">
        <v>622.70000000000005</v>
      </c>
      <c r="D210" s="48">
        <v>0.39850000000000002</v>
      </c>
      <c r="E210" s="48">
        <v>9.43</v>
      </c>
      <c r="F210" s="48">
        <v>7.79</v>
      </c>
      <c r="G210" s="48">
        <v>23.55</v>
      </c>
      <c r="H210" s="34" t="s">
        <v>112</v>
      </c>
      <c r="I210" s="48">
        <v>0.01</v>
      </c>
      <c r="J210" s="48">
        <v>7.6</v>
      </c>
      <c r="K210" s="36">
        <v>122</v>
      </c>
    </row>
    <row r="211" spans="1:31" x14ac:dyDescent="0.35">
      <c r="A211" s="44">
        <v>40325</v>
      </c>
      <c r="B211" s="48">
        <v>103757</v>
      </c>
      <c r="C211" s="48">
        <v>615</v>
      </c>
      <c r="D211" s="48">
        <v>0.39400000000000002</v>
      </c>
      <c r="E211" s="48">
        <v>7.58</v>
      </c>
      <c r="F211" s="48">
        <v>7.95</v>
      </c>
      <c r="G211" s="48">
        <v>24.14</v>
      </c>
      <c r="H211" s="34" t="s">
        <v>112</v>
      </c>
      <c r="I211" s="48">
        <v>0.6</v>
      </c>
      <c r="J211" s="48">
        <v>7.8</v>
      </c>
      <c r="K211" s="36">
        <v>132</v>
      </c>
      <c r="L211" s="45">
        <f>AVERAGE(K207:K211)</f>
        <v>1280.8</v>
      </c>
      <c r="M211" s="46">
        <f>GEOMEAN(K207:K211)</f>
        <v>433.12974746457769</v>
      </c>
      <c r="N211" s="47" t="s">
        <v>118</v>
      </c>
    </row>
    <row r="212" spans="1:31" x14ac:dyDescent="0.35">
      <c r="A212" s="44">
        <v>40337</v>
      </c>
      <c r="B212" s="29">
        <v>102743</v>
      </c>
      <c r="C212" s="29">
        <v>613.20000000000005</v>
      </c>
      <c r="D212" s="29">
        <v>0.39240000000000003</v>
      </c>
      <c r="E212" s="29">
        <v>8.08</v>
      </c>
      <c r="F212" s="29">
        <v>7.93</v>
      </c>
      <c r="G212" s="29">
        <v>22.55</v>
      </c>
      <c r="H212" s="34" t="s">
        <v>112</v>
      </c>
      <c r="I212" s="29">
        <v>0.23</v>
      </c>
      <c r="J212" s="29">
        <v>7.1</v>
      </c>
      <c r="K212" s="36">
        <v>984</v>
      </c>
    </row>
    <row r="213" spans="1:31" x14ac:dyDescent="0.35">
      <c r="A213" s="44">
        <v>40339</v>
      </c>
      <c r="B213" s="48">
        <v>103005</v>
      </c>
      <c r="C213" s="48">
        <v>536.70000000000005</v>
      </c>
      <c r="D213" s="48">
        <v>0.34350000000000003</v>
      </c>
      <c r="E213" s="48">
        <v>7.74</v>
      </c>
      <c r="F213" s="48">
        <v>7.9</v>
      </c>
      <c r="G213" s="48">
        <v>22.66</v>
      </c>
      <c r="H213" s="34" t="s">
        <v>112</v>
      </c>
      <c r="I213" s="48">
        <v>0.09</v>
      </c>
      <c r="J213" s="48">
        <v>7.4</v>
      </c>
      <c r="K213" s="36">
        <v>2909</v>
      </c>
    </row>
    <row r="214" spans="1:31" x14ac:dyDescent="0.35">
      <c r="A214" s="44">
        <v>40343</v>
      </c>
      <c r="B214" s="48">
        <v>104518</v>
      </c>
      <c r="C214" s="48">
        <v>510.2</v>
      </c>
      <c r="D214" s="48">
        <v>0.32650000000000001</v>
      </c>
      <c r="E214" s="48">
        <v>7.29</v>
      </c>
      <c r="F214" s="48">
        <v>8.02</v>
      </c>
      <c r="G214" s="48">
        <v>25.11</v>
      </c>
      <c r="H214" s="34" t="s">
        <v>112</v>
      </c>
      <c r="I214" s="48">
        <v>0.17</v>
      </c>
      <c r="J214" s="48">
        <v>7.6</v>
      </c>
      <c r="K214" s="36">
        <v>1414</v>
      </c>
    </row>
    <row r="215" spans="1:31" x14ac:dyDescent="0.35">
      <c r="A215" s="44">
        <v>40353</v>
      </c>
      <c r="B215" s="48">
        <v>102644</v>
      </c>
      <c r="C215" s="48">
        <v>0.1</v>
      </c>
      <c r="D215" s="48">
        <v>1E-4</v>
      </c>
      <c r="E215" s="48">
        <v>5.63</v>
      </c>
      <c r="F215" s="48">
        <v>8</v>
      </c>
      <c r="G215" s="48">
        <v>25.86</v>
      </c>
      <c r="H215" s="34" t="s">
        <v>112</v>
      </c>
      <c r="I215" s="48">
        <v>0.19</v>
      </c>
      <c r="J215" s="48">
        <v>7.6</v>
      </c>
      <c r="K215" s="36">
        <v>465</v>
      </c>
    </row>
    <row r="216" spans="1:31" x14ac:dyDescent="0.35">
      <c r="A216" s="44">
        <v>40359</v>
      </c>
      <c r="C216" s="39" t="s">
        <v>119</v>
      </c>
      <c r="D216" s="39" t="s">
        <v>119</v>
      </c>
      <c r="E216" s="39" t="s">
        <v>119</v>
      </c>
      <c r="F216" s="39" t="s">
        <v>119</v>
      </c>
      <c r="G216" s="39" t="s">
        <v>119</v>
      </c>
      <c r="H216" s="34" t="s">
        <v>112</v>
      </c>
      <c r="I216" s="39" t="s">
        <v>119</v>
      </c>
      <c r="J216" s="39" t="s">
        <v>119</v>
      </c>
      <c r="K216" s="36">
        <v>269</v>
      </c>
      <c r="L216" s="45">
        <f>AVERAGE(K212:K216)</f>
        <v>1208.2</v>
      </c>
      <c r="M216" s="46">
        <f>GEOMEAN(K212:K216)</f>
        <v>872.72756315444246</v>
      </c>
      <c r="N216" s="47" t="s">
        <v>120</v>
      </c>
    </row>
    <row r="217" spans="1:31" x14ac:dyDescent="0.35">
      <c r="A217" s="44">
        <v>40360</v>
      </c>
      <c r="B217" s="48">
        <v>101329</v>
      </c>
      <c r="C217" s="48">
        <v>405.4</v>
      </c>
      <c r="D217" s="48">
        <v>0.25950000000000001</v>
      </c>
      <c r="E217" s="48">
        <v>7.41</v>
      </c>
      <c r="F217" s="48">
        <v>8.18</v>
      </c>
      <c r="G217" s="48">
        <v>24</v>
      </c>
      <c r="H217" s="34" t="s">
        <v>112</v>
      </c>
      <c r="I217" s="48">
        <v>0.49</v>
      </c>
      <c r="J217" s="48">
        <v>6.6</v>
      </c>
      <c r="K217" s="36">
        <v>171</v>
      </c>
    </row>
    <row r="218" spans="1:31" x14ac:dyDescent="0.35">
      <c r="A218" s="44">
        <v>40367</v>
      </c>
      <c r="B218" s="48">
        <v>101417</v>
      </c>
      <c r="C218" s="48">
        <v>523.6</v>
      </c>
      <c r="D218" s="48">
        <v>0.33510000000000001</v>
      </c>
      <c r="E218" s="48">
        <v>6.27</v>
      </c>
      <c r="F218" s="48">
        <v>7.95</v>
      </c>
      <c r="G218" s="48">
        <v>25.81</v>
      </c>
      <c r="H218" s="34" t="s">
        <v>112</v>
      </c>
      <c r="I218" s="48">
        <v>0.96</v>
      </c>
      <c r="J218" s="49">
        <v>7.8</v>
      </c>
      <c r="K218" s="36">
        <v>305</v>
      </c>
    </row>
    <row r="219" spans="1:31" x14ac:dyDescent="0.35">
      <c r="A219" s="44">
        <v>40371</v>
      </c>
      <c r="B219" s="48">
        <v>105839</v>
      </c>
      <c r="C219" s="48">
        <v>432.5</v>
      </c>
      <c r="D219" s="48">
        <v>0.27679999999999999</v>
      </c>
      <c r="E219" s="48">
        <v>6.01</v>
      </c>
      <c r="F219" s="48">
        <v>8.07</v>
      </c>
      <c r="G219" s="48">
        <v>25.58</v>
      </c>
      <c r="H219" s="34" t="s">
        <v>112</v>
      </c>
      <c r="I219" s="48">
        <v>0.28000000000000003</v>
      </c>
      <c r="J219" s="48">
        <v>8</v>
      </c>
      <c r="K219" s="36">
        <v>9208</v>
      </c>
    </row>
    <row r="220" spans="1:31" x14ac:dyDescent="0.35">
      <c r="A220" s="44">
        <v>40385</v>
      </c>
      <c r="B220" s="48">
        <v>103734</v>
      </c>
      <c r="C220" s="48">
        <v>524</v>
      </c>
      <c r="D220" s="48">
        <v>0.33500000000000002</v>
      </c>
      <c r="E220" s="48">
        <v>7.5</v>
      </c>
      <c r="F220" s="48">
        <v>8.06</v>
      </c>
      <c r="G220" s="48">
        <v>25.39</v>
      </c>
      <c r="H220" s="34" t="s">
        <v>112</v>
      </c>
      <c r="I220" s="48">
        <v>0.1</v>
      </c>
      <c r="J220" s="49">
        <v>7.5</v>
      </c>
      <c r="K220" s="36">
        <v>1267</v>
      </c>
    </row>
    <row r="221" spans="1:31" x14ac:dyDescent="0.35">
      <c r="A221" s="44">
        <v>40387</v>
      </c>
      <c r="B221" s="48">
        <v>105427</v>
      </c>
      <c r="C221" s="48">
        <v>533</v>
      </c>
      <c r="D221" s="48">
        <v>0.34100000000000003</v>
      </c>
      <c r="E221" s="48">
        <v>9.27</v>
      </c>
      <c r="F221" s="48">
        <v>7.75</v>
      </c>
      <c r="G221" s="48">
        <v>26.45</v>
      </c>
      <c r="H221" s="34" t="s">
        <v>112</v>
      </c>
      <c r="I221" s="48">
        <v>0.1</v>
      </c>
      <c r="J221" s="48">
        <v>7.8</v>
      </c>
      <c r="K221" s="36">
        <v>305</v>
      </c>
      <c r="L221" s="45">
        <f>AVERAGE(K217:K221)</f>
        <v>2251.1999999999998</v>
      </c>
      <c r="M221" s="46">
        <f>GEOMEAN(K217:K221)</f>
        <v>714.01534098922309</v>
      </c>
      <c r="N221" s="47" t="s">
        <v>121</v>
      </c>
      <c r="O221" s="39">
        <v>2.2999999999999998</v>
      </c>
      <c r="P221" s="39">
        <v>57.6</v>
      </c>
      <c r="Q221" s="39" t="s">
        <v>115</v>
      </c>
      <c r="R221" s="39" t="s">
        <v>115</v>
      </c>
      <c r="S221" s="39" t="s">
        <v>115</v>
      </c>
      <c r="T221" s="39" t="s">
        <v>115</v>
      </c>
      <c r="U221" s="39" t="s">
        <v>115</v>
      </c>
      <c r="V221" s="39" t="s">
        <v>115</v>
      </c>
      <c r="W221" s="39" t="s">
        <v>115</v>
      </c>
      <c r="X221" s="39">
        <v>45.6</v>
      </c>
      <c r="Y221" s="39" t="s">
        <v>115</v>
      </c>
      <c r="Z221" s="39">
        <v>0.32</v>
      </c>
      <c r="AA221" s="39" t="s">
        <v>115</v>
      </c>
      <c r="AB221" s="39">
        <v>32.700000000000003</v>
      </c>
      <c r="AC221" s="39">
        <v>0.25</v>
      </c>
      <c r="AD221" s="39">
        <v>242</v>
      </c>
      <c r="AE221" s="39" t="s">
        <v>115</v>
      </c>
    </row>
    <row r="222" spans="1:31" x14ac:dyDescent="0.35">
      <c r="A222" s="44">
        <v>40392</v>
      </c>
      <c r="B222" s="48">
        <v>102807</v>
      </c>
      <c r="C222" s="48">
        <v>514</v>
      </c>
      <c r="D222" s="48">
        <v>0.32900000000000001</v>
      </c>
      <c r="E222" s="48">
        <v>9.1999999999999993</v>
      </c>
      <c r="F222" s="48">
        <v>7.93</v>
      </c>
      <c r="G222" s="48">
        <v>24.85</v>
      </c>
      <c r="H222" s="34" t="s">
        <v>112</v>
      </c>
      <c r="I222" s="48">
        <v>0.04</v>
      </c>
      <c r="J222" s="48">
        <v>7.3</v>
      </c>
      <c r="K222" s="36">
        <v>331</v>
      </c>
    </row>
    <row r="223" spans="1:31" x14ac:dyDescent="0.35">
      <c r="A223" s="44">
        <v>40395</v>
      </c>
      <c r="B223" s="48">
        <v>95335</v>
      </c>
      <c r="C223" s="48">
        <v>559</v>
      </c>
      <c r="D223" s="48">
        <v>0.35799999999999998</v>
      </c>
      <c r="E223" s="48">
        <v>7.82</v>
      </c>
      <c r="F223" s="48">
        <v>7.59</v>
      </c>
      <c r="G223" s="48">
        <v>26.3</v>
      </c>
      <c r="H223" s="34" t="s">
        <v>112</v>
      </c>
      <c r="I223" s="48">
        <v>0.2</v>
      </c>
      <c r="J223" s="48">
        <v>7.7</v>
      </c>
      <c r="K223" s="36">
        <v>15531</v>
      </c>
    </row>
    <row r="224" spans="1:31" x14ac:dyDescent="0.35">
      <c r="A224" s="44">
        <v>40407</v>
      </c>
      <c r="B224" s="48">
        <v>100646</v>
      </c>
      <c r="C224" s="48">
        <v>570.9</v>
      </c>
      <c r="D224" s="48">
        <v>0.3654</v>
      </c>
      <c r="E224" s="48">
        <v>6.82</v>
      </c>
      <c r="F224" s="48">
        <v>7.68</v>
      </c>
      <c r="G224" s="48">
        <v>23.97</v>
      </c>
      <c r="H224" s="34" t="s">
        <v>112</v>
      </c>
      <c r="I224" s="48">
        <v>0.54</v>
      </c>
      <c r="J224" s="48">
        <v>7.1</v>
      </c>
      <c r="K224" s="36">
        <v>441</v>
      </c>
    </row>
    <row r="225" spans="1:30" x14ac:dyDescent="0.35">
      <c r="A225" s="44">
        <v>40409</v>
      </c>
      <c r="B225" s="48">
        <v>104627</v>
      </c>
      <c r="C225" s="48">
        <v>626.6</v>
      </c>
      <c r="D225" s="48">
        <v>0.40100000000000002</v>
      </c>
      <c r="E225" s="48">
        <v>7.49</v>
      </c>
      <c r="F225" s="48">
        <v>7.6</v>
      </c>
      <c r="G225" s="48">
        <v>24.32</v>
      </c>
      <c r="H225" s="34" t="s">
        <v>112</v>
      </c>
      <c r="I225" s="48">
        <v>0</v>
      </c>
      <c r="J225" s="48">
        <v>7.6</v>
      </c>
      <c r="K225" s="36">
        <v>359</v>
      </c>
    </row>
    <row r="226" spans="1:30" x14ac:dyDescent="0.35">
      <c r="A226" s="44">
        <v>40415</v>
      </c>
      <c r="B226" s="48">
        <v>103307</v>
      </c>
      <c r="C226" s="48">
        <v>756</v>
      </c>
      <c r="D226" s="48">
        <v>0.48399999999999999</v>
      </c>
      <c r="E226" s="48">
        <v>7.15</v>
      </c>
      <c r="F226" s="48">
        <v>7.5</v>
      </c>
      <c r="G226" s="48">
        <v>21.65</v>
      </c>
      <c r="H226" s="34" t="s">
        <v>112</v>
      </c>
      <c r="I226" s="48">
        <v>0.3</v>
      </c>
      <c r="J226" s="48">
        <v>7.7</v>
      </c>
      <c r="K226" s="36">
        <v>243</v>
      </c>
      <c r="L226" s="45">
        <f>AVERAGE(K222:K226)</f>
        <v>3381</v>
      </c>
      <c r="M226" s="46">
        <f>GEOMEAN(K222:K226)</f>
        <v>723.15824983251275</v>
      </c>
      <c r="N226" s="47" t="s">
        <v>122</v>
      </c>
    </row>
    <row r="227" spans="1:30" x14ac:dyDescent="0.35">
      <c r="A227" s="44">
        <v>40435</v>
      </c>
      <c r="B227" s="48">
        <v>103733</v>
      </c>
      <c r="C227" s="48">
        <v>712.8</v>
      </c>
      <c r="D227" s="48">
        <v>0.45619999999999999</v>
      </c>
      <c r="E227" s="48">
        <v>6.73</v>
      </c>
      <c r="F227" s="48">
        <v>7.48</v>
      </c>
      <c r="G227" s="48">
        <v>19.46</v>
      </c>
      <c r="H227" s="34" t="s">
        <v>112</v>
      </c>
      <c r="I227" s="48">
        <v>0.03</v>
      </c>
      <c r="J227" s="48">
        <v>7.7</v>
      </c>
      <c r="K227" s="36">
        <v>1785</v>
      </c>
    </row>
    <row r="228" spans="1:30" x14ac:dyDescent="0.35">
      <c r="A228" s="44">
        <v>40437</v>
      </c>
      <c r="B228" s="48">
        <v>101305</v>
      </c>
      <c r="C228" s="48">
        <v>657</v>
      </c>
      <c r="D228" s="48">
        <v>0.42099999999999999</v>
      </c>
      <c r="E228" s="48">
        <v>5.98</v>
      </c>
      <c r="F228" s="48">
        <v>7.5</v>
      </c>
      <c r="G228" s="48">
        <v>21.22</v>
      </c>
      <c r="H228" s="34" t="s">
        <v>112</v>
      </c>
      <c r="I228" s="48">
        <v>0.3</v>
      </c>
      <c r="J228" s="48">
        <v>7.7</v>
      </c>
      <c r="K228" s="36">
        <v>437</v>
      </c>
    </row>
    <row r="229" spans="1:30" x14ac:dyDescent="0.35">
      <c r="A229" s="44">
        <v>40441</v>
      </c>
      <c r="B229" s="48">
        <v>105848</v>
      </c>
      <c r="C229" s="48">
        <v>640.20000000000005</v>
      </c>
      <c r="D229" s="48">
        <v>0.4098</v>
      </c>
      <c r="E229" s="48">
        <v>4.82</v>
      </c>
      <c r="F229" s="48">
        <v>7.63</v>
      </c>
      <c r="G229" s="48">
        <v>21.42</v>
      </c>
      <c r="H229" s="34" t="s">
        <v>112</v>
      </c>
      <c r="I229" s="48">
        <v>0.47</v>
      </c>
      <c r="J229" s="48">
        <v>7.9</v>
      </c>
      <c r="K229" s="36">
        <v>6867</v>
      </c>
    </row>
    <row r="230" spans="1:30" x14ac:dyDescent="0.35">
      <c r="A230" s="44">
        <v>40443</v>
      </c>
      <c r="B230" s="48">
        <v>103431</v>
      </c>
      <c r="C230" s="48">
        <v>700.3</v>
      </c>
      <c r="D230" s="48">
        <v>0.44819999999999999</v>
      </c>
      <c r="E230" s="48">
        <v>5.66</v>
      </c>
      <c r="F230" s="48">
        <v>7.69</v>
      </c>
      <c r="G230" s="48">
        <v>21.53</v>
      </c>
      <c r="H230" s="34" t="s">
        <v>112</v>
      </c>
      <c r="I230" s="48">
        <v>0.56000000000000005</v>
      </c>
      <c r="J230" s="48">
        <v>7.6</v>
      </c>
      <c r="K230" s="36">
        <v>336</v>
      </c>
    </row>
    <row r="231" spans="1:30" x14ac:dyDescent="0.35">
      <c r="A231" s="44">
        <v>40444</v>
      </c>
      <c r="B231" s="48">
        <v>103724</v>
      </c>
      <c r="C231" s="48">
        <v>654</v>
      </c>
      <c r="D231" s="48">
        <v>0.41899999999999998</v>
      </c>
      <c r="E231" s="48">
        <v>5.43</v>
      </c>
      <c r="F231" s="48">
        <v>7.41</v>
      </c>
      <c r="G231" s="48">
        <v>21.03</v>
      </c>
      <c r="H231" s="34" t="s">
        <v>112</v>
      </c>
      <c r="I231" s="48">
        <v>0</v>
      </c>
      <c r="J231" s="48">
        <v>7.5</v>
      </c>
      <c r="K231" s="36">
        <v>17329</v>
      </c>
      <c r="L231" s="45">
        <f>AVERAGE(K227:K231)</f>
        <v>5350.8</v>
      </c>
      <c r="M231" s="46">
        <f>GEOMEAN(K227:K231)</f>
        <v>1989.7563382009973</v>
      </c>
      <c r="N231" s="47" t="s">
        <v>123</v>
      </c>
    </row>
    <row r="232" spans="1:30" x14ac:dyDescent="0.35">
      <c r="A232" s="44">
        <v>40451</v>
      </c>
      <c r="B232" s="48">
        <v>101859</v>
      </c>
      <c r="C232" s="48">
        <v>676</v>
      </c>
      <c r="D232" s="48">
        <v>0.432</v>
      </c>
      <c r="E232" s="48">
        <v>8.19</v>
      </c>
      <c r="F232" s="48">
        <v>7.54</v>
      </c>
      <c r="G232" s="48">
        <v>16.04</v>
      </c>
      <c r="H232" s="34" t="s">
        <v>112</v>
      </c>
      <c r="I232" s="48">
        <v>0</v>
      </c>
      <c r="J232" s="48">
        <v>7.7</v>
      </c>
      <c r="K232" s="36">
        <v>269</v>
      </c>
    </row>
    <row r="233" spans="1:30" x14ac:dyDescent="0.35">
      <c r="A233" s="44">
        <v>40456</v>
      </c>
      <c r="B233" s="48">
        <v>111814</v>
      </c>
      <c r="C233" s="48">
        <v>671</v>
      </c>
      <c r="D233" s="48">
        <v>0.42899999999999999</v>
      </c>
      <c r="E233" s="48">
        <v>8.8699999999999992</v>
      </c>
      <c r="F233" s="48">
        <v>7.56</v>
      </c>
      <c r="G233" s="48">
        <v>12.85</v>
      </c>
      <c r="H233" s="34" t="s">
        <v>112</v>
      </c>
      <c r="I233" s="48">
        <v>0.3</v>
      </c>
      <c r="J233" s="48">
        <v>7.6</v>
      </c>
      <c r="K233" s="36">
        <v>4611</v>
      </c>
      <c r="O233" s="39">
        <v>2.1</v>
      </c>
      <c r="P233" s="39">
        <v>84</v>
      </c>
      <c r="Q233" s="39" t="s">
        <v>115</v>
      </c>
      <c r="R233" s="39" t="s">
        <v>115</v>
      </c>
      <c r="S233" s="39" t="s">
        <v>115</v>
      </c>
      <c r="T233" s="39" t="s">
        <v>115</v>
      </c>
      <c r="U233" s="39" t="s">
        <v>115</v>
      </c>
      <c r="V233" s="39" t="s">
        <v>115</v>
      </c>
      <c r="W233" s="39" t="s">
        <v>115</v>
      </c>
      <c r="X233" s="39">
        <v>64.400000000000006</v>
      </c>
      <c r="Y233" s="39" t="s">
        <v>115</v>
      </c>
      <c r="Z233" s="39">
        <v>0.36</v>
      </c>
      <c r="AA233" s="39" t="s">
        <v>115</v>
      </c>
      <c r="AB233" s="39">
        <v>47.1</v>
      </c>
      <c r="AC233" s="39" t="s">
        <v>115</v>
      </c>
      <c r="AD233" s="39">
        <v>277</v>
      </c>
    </row>
    <row r="234" spans="1:30" x14ac:dyDescent="0.35">
      <c r="A234" s="44">
        <v>40462</v>
      </c>
      <c r="B234" s="48">
        <v>104522</v>
      </c>
      <c r="C234" s="48">
        <v>777.2</v>
      </c>
      <c r="D234" s="48">
        <v>0.49740000000000001</v>
      </c>
      <c r="E234" s="48">
        <v>7.17</v>
      </c>
      <c r="F234" s="48">
        <v>7.45</v>
      </c>
      <c r="G234" s="48">
        <v>16.940000000000001</v>
      </c>
      <c r="H234" s="34" t="s">
        <v>112</v>
      </c>
      <c r="I234" s="48">
        <v>0.11</v>
      </c>
      <c r="J234" s="48">
        <v>7.4</v>
      </c>
      <c r="K234" s="36">
        <v>389</v>
      </c>
    </row>
    <row r="235" spans="1:30" x14ac:dyDescent="0.35">
      <c r="A235" s="44">
        <v>40471</v>
      </c>
      <c r="B235" s="48">
        <v>103740</v>
      </c>
      <c r="C235" s="48">
        <v>734</v>
      </c>
      <c r="D235" s="48">
        <v>0.4698</v>
      </c>
      <c r="E235" s="48">
        <v>7.08</v>
      </c>
      <c r="F235" s="48">
        <v>7.28</v>
      </c>
      <c r="G235" s="48">
        <v>12.22</v>
      </c>
      <c r="H235" s="34" t="s">
        <v>112</v>
      </c>
      <c r="I235" s="48">
        <v>0.05</v>
      </c>
      <c r="J235" s="48">
        <v>7.7</v>
      </c>
      <c r="K235" s="36">
        <v>529</v>
      </c>
      <c r="L235" s="45">
        <f>AVERAGE(K231:K235)</f>
        <v>4625.3999999999996</v>
      </c>
      <c r="M235" s="46">
        <f>GEOMEAN(K231:K235)</f>
        <v>1346.3105079123966</v>
      </c>
      <c r="N235" s="47" t="s">
        <v>124</v>
      </c>
    </row>
    <row r="236" spans="1:30" x14ac:dyDescent="0.35">
      <c r="A236" s="44">
        <v>40483</v>
      </c>
      <c r="B236" s="257">
        <v>95000</v>
      </c>
      <c r="C236" s="39" t="s">
        <v>119</v>
      </c>
      <c r="D236" s="39" t="s">
        <v>119</v>
      </c>
      <c r="E236" s="39" t="s">
        <v>119</v>
      </c>
      <c r="F236" s="39" t="s">
        <v>119</v>
      </c>
      <c r="G236" s="39" t="s">
        <v>119</v>
      </c>
      <c r="H236" s="34" t="s">
        <v>112</v>
      </c>
      <c r="I236" s="39" t="s">
        <v>119</v>
      </c>
      <c r="J236" s="39" t="s">
        <v>119</v>
      </c>
      <c r="K236" s="36">
        <v>809</v>
      </c>
    </row>
    <row r="237" spans="1:30" x14ac:dyDescent="0.35">
      <c r="A237" s="44">
        <v>40486</v>
      </c>
      <c r="B237" s="48">
        <v>104302</v>
      </c>
      <c r="C237" s="48">
        <v>745.5</v>
      </c>
      <c r="D237" s="48">
        <v>0.47720000000000001</v>
      </c>
      <c r="E237" s="48">
        <v>8.25</v>
      </c>
      <c r="F237" s="48">
        <v>7.54</v>
      </c>
      <c r="G237" s="48">
        <v>9.35</v>
      </c>
      <c r="H237" s="34" t="s">
        <v>112</v>
      </c>
      <c r="I237" s="48">
        <v>0.09</v>
      </c>
      <c r="J237" s="48">
        <v>7.2</v>
      </c>
      <c r="K237" s="36">
        <v>341</v>
      </c>
    </row>
    <row r="238" spans="1:30" x14ac:dyDescent="0.35">
      <c r="A238" s="44">
        <v>40491</v>
      </c>
      <c r="B238" s="48">
        <v>104712</v>
      </c>
      <c r="C238" s="48">
        <v>694.6</v>
      </c>
      <c r="D238" s="48">
        <v>0.4446</v>
      </c>
      <c r="E238" s="48">
        <v>10.31</v>
      </c>
      <c r="F238" s="48">
        <v>7.6</v>
      </c>
      <c r="G238" s="48">
        <v>9.14</v>
      </c>
      <c r="H238" s="34" t="s">
        <v>112</v>
      </c>
      <c r="I238" s="48">
        <v>0.13</v>
      </c>
      <c r="J238" s="48">
        <v>7.7</v>
      </c>
      <c r="K238" s="36">
        <v>203</v>
      </c>
    </row>
    <row r="239" spans="1:30" x14ac:dyDescent="0.35">
      <c r="A239" s="44">
        <v>40497</v>
      </c>
      <c r="B239" s="48">
        <v>104113</v>
      </c>
      <c r="C239" s="48">
        <v>718.4</v>
      </c>
      <c r="D239" s="48">
        <v>0.45979999999999999</v>
      </c>
      <c r="E239" s="39" t="s">
        <v>119</v>
      </c>
      <c r="F239" s="48">
        <v>7.55</v>
      </c>
      <c r="G239" s="48">
        <v>8.7100000000000009</v>
      </c>
      <c r="H239" s="34" t="s">
        <v>112</v>
      </c>
      <c r="I239" s="48">
        <v>0.03</v>
      </c>
      <c r="J239" s="48">
        <v>7.7</v>
      </c>
      <c r="K239" s="36">
        <v>211</v>
      </c>
    </row>
    <row r="240" spans="1:30" x14ac:dyDescent="0.35">
      <c r="A240" s="44">
        <v>40499</v>
      </c>
      <c r="B240" s="48">
        <v>103454</v>
      </c>
      <c r="C240" s="48">
        <v>611</v>
      </c>
      <c r="D240" s="48">
        <v>0.39100000000000001</v>
      </c>
      <c r="E240" s="48">
        <v>10.4</v>
      </c>
      <c r="F240" s="48">
        <v>7.63</v>
      </c>
      <c r="G240" s="48">
        <v>7.56</v>
      </c>
      <c r="H240" s="34" t="s">
        <v>112</v>
      </c>
      <c r="I240" s="48">
        <v>0.1</v>
      </c>
      <c r="J240" s="48">
        <v>7.7</v>
      </c>
      <c r="K240" s="36">
        <v>5172</v>
      </c>
      <c r="L240" s="45">
        <f>AVERAGE(K236:K240)</f>
        <v>1347.2</v>
      </c>
      <c r="M240" s="46">
        <f>GEOMEAN(K236:K240)</f>
        <v>571.77871197471961</v>
      </c>
      <c r="N240" s="47" t="s">
        <v>125</v>
      </c>
    </row>
    <row r="241" spans="1:31" x14ac:dyDescent="0.35">
      <c r="A241" s="44">
        <v>40512</v>
      </c>
      <c r="B241" s="48">
        <v>101418</v>
      </c>
      <c r="C241" s="48">
        <v>341</v>
      </c>
      <c r="D241" s="48">
        <v>0.218</v>
      </c>
      <c r="E241" s="48">
        <v>8.9700000000000006</v>
      </c>
      <c r="F241" s="48">
        <v>7.77</v>
      </c>
      <c r="G241" s="48">
        <v>10.82</v>
      </c>
      <c r="H241" s="34" t="s">
        <v>112</v>
      </c>
      <c r="I241" s="48">
        <v>0.4</v>
      </c>
      <c r="J241" s="48">
        <v>7.6</v>
      </c>
      <c r="K241" s="36">
        <v>3255</v>
      </c>
    </row>
    <row r="242" spans="1:31" x14ac:dyDescent="0.35">
      <c r="A242" s="44">
        <v>40518</v>
      </c>
      <c r="B242" s="48">
        <v>104059</v>
      </c>
      <c r="C242" s="48">
        <v>619.9</v>
      </c>
      <c r="D242" s="48">
        <v>0.3967</v>
      </c>
      <c r="E242" s="48">
        <v>14.6</v>
      </c>
      <c r="F242" s="48">
        <v>7.69</v>
      </c>
      <c r="G242" s="48">
        <v>1.54</v>
      </c>
      <c r="H242" s="34" t="s">
        <v>112</v>
      </c>
      <c r="I242" s="48">
        <v>0.28000000000000003</v>
      </c>
      <c r="J242" s="48">
        <v>7.8</v>
      </c>
      <c r="K242" s="36">
        <v>262</v>
      </c>
    </row>
    <row r="243" spans="1:31" x14ac:dyDescent="0.35">
      <c r="A243" s="44">
        <v>40521</v>
      </c>
      <c r="B243" s="48">
        <v>103559</v>
      </c>
      <c r="C243" s="48">
        <v>650.70000000000005</v>
      </c>
      <c r="D243" s="48">
        <v>0.41639999999999999</v>
      </c>
      <c r="E243" s="48">
        <v>13.07</v>
      </c>
      <c r="F243" s="48">
        <v>7.43</v>
      </c>
      <c r="G243" s="48">
        <v>0.31</v>
      </c>
      <c r="H243" s="34" t="s">
        <v>112</v>
      </c>
      <c r="I243" s="48">
        <v>0.17</v>
      </c>
      <c r="J243" s="48">
        <v>7.4</v>
      </c>
      <c r="K243" s="36">
        <v>146</v>
      </c>
    </row>
    <row r="244" spans="1:31" x14ac:dyDescent="0.35">
      <c r="A244" s="44">
        <v>40525</v>
      </c>
      <c r="B244" s="48">
        <v>112448</v>
      </c>
      <c r="C244" s="48">
        <v>653</v>
      </c>
      <c r="D244" s="48">
        <v>0.41799999999999998</v>
      </c>
      <c r="E244" s="48">
        <v>15.51</v>
      </c>
      <c r="F244" s="48">
        <v>7.92</v>
      </c>
      <c r="G244" s="48">
        <v>0.05</v>
      </c>
      <c r="H244" s="34" t="s">
        <v>112</v>
      </c>
      <c r="I244" s="48">
        <v>0.4</v>
      </c>
      <c r="J244" s="48">
        <v>7.7</v>
      </c>
      <c r="K244" s="36">
        <v>341</v>
      </c>
    </row>
    <row r="245" spans="1:31" x14ac:dyDescent="0.35">
      <c r="A245" s="44">
        <v>40528</v>
      </c>
      <c r="C245" s="29" t="s">
        <v>126</v>
      </c>
      <c r="L245" s="45">
        <f>AVERAGE(K241:K245)</f>
        <v>1001</v>
      </c>
      <c r="M245" s="46">
        <f>GEOMEAN(K241:K245)</f>
        <v>453.93103869167453</v>
      </c>
      <c r="N245" s="47" t="s">
        <v>127</v>
      </c>
    </row>
    <row r="246" spans="1:31" x14ac:dyDescent="0.35">
      <c r="A246" s="44">
        <v>40548</v>
      </c>
      <c r="B246" s="48">
        <v>102758</v>
      </c>
      <c r="C246" s="48">
        <v>566.70000000000005</v>
      </c>
      <c r="D246" s="48">
        <v>0.36270000000000002</v>
      </c>
      <c r="E246" s="48">
        <v>11.54</v>
      </c>
      <c r="F246" s="48">
        <v>7.91</v>
      </c>
      <c r="G246" s="48">
        <v>3.17</v>
      </c>
      <c r="H246" s="34" t="s">
        <v>112</v>
      </c>
      <c r="I246" s="48">
        <v>0.37</v>
      </c>
      <c r="J246" s="48">
        <v>7.7</v>
      </c>
      <c r="K246" s="36">
        <v>160</v>
      </c>
    </row>
    <row r="247" spans="1:31" x14ac:dyDescent="0.35">
      <c r="A247" s="44">
        <v>40553</v>
      </c>
      <c r="B247" s="48">
        <v>101650</v>
      </c>
      <c r="C247" s="48">
        <v>670</v>
      </c>
      <c r="D247" s="48">
        <v>0.42899999999999999</v>
      </c>
      <c r="E247" s="48">
        <v>13.74</v>
      </c>
      <c r="F247" s="48">
        <v>7.54</v>
      </c>
      <c r="G247" s="48">
        <v>1.21</v>
      </c>
      <c r="H247" s="34" t="s">
        <v>112</v>
      </c>
      <c r="I247" s="48">
        <v>0.3</v>
      </c>
      <c r="J247" s="48">
        <v>7.9</v>
      </c>
      <c r="K247" s="36">
        <v>52</v>
      </c>
    </row>
    <row r="248" spans="1:31" x14ac:dyDescent="0.35">
      <c r="A248" s="44">
        <v>40556</v>
      </c>
      <c r="B248" s="48">
        <v>95259</v>
      </c>
      <c r="C248" s="48">
        <v>721.5</v>
      </c>
      <c r="D248" s="48">
        <v>0.4617</v>
      </c>
      <c r="E248" s="48">
        <v>13.65</v>
      </c>
      <c r="F248" s="48">
        <v>7.76</v>
      </c>
      <c r="G248" s="48">
        <v>0.27</v>
      </c>
      <c r="H248" s="34" t="s">
        <v>112</v>
      </c>
      <c r="I248" s="48">
        <v>0.61</v>
      </c>
      <c r="J248" s="48">
        <v>7.6</v>
      </c>
      <c r="K248" s="36">
        <v>31</v>
      </c>
    </row>
    <row r="249" spans="1:31" x14ac:dyDescent="0.35">
      <c r="A249" s="44">
        <v>40562</v>
      </c>
      <c r="B249" s="48">
        <v>103501</v>
      </c>
      <c r="C249" s="48">
        <v>845</v>
      </c>
      <c r="D249" s="48">
        <v>0.54100000000000004</v>
      </c>
      <c r="E249" s="48">
        <v>12.14</v>
      </c>
      <c r="F249" s="48">
        <v>7.69</v>
      </c>
      <c r="G249" s="48">
        <v>2.75</v>
      </c>
      <c r="H249" s="34" t="s">
        <v>112</v>
      </c>
      <c r="I249" s="48">
        <v>0.1</v>
      </c>
      <c r="J249" s="48">
        <v>7.7</v>
      </c>
      <c r="K249" s="36">
        <v>771</v>
      </c>
    </row>
    <row r="250" spans="1:31" x14ac:dyDescent="0.35">
      <c r="A250" s="44">
        <v>40569</v>
      </c>
      <c r="B250" s="48">
        <v>101523</v>
      </c>
      <c r="C250" s="48">
        <v>736</v>
      </c>
      <c r="D250" s="48">
        <v>0.47099999999999997</v>
      </c>
      <c r="E250" s="48">
        <v>14.08</v>
      </c>
      <c r="F250" s="48">
        <v>7.61</v>
      </c>
      <c r="G250" s="48">
        <v>1.31</v>
      </c>
      <c r="H250" s="34" t="s">
        <v>112</v>
      </c>
      <c r="I250" s="48">
        <v>0.1</v>
      </c>
      <c r="J250" s="48">
        <v>7.4</v>
      </c>
      <c r="K250" s="36">
        <v>74</v>
      </c>
      <c r="L250" s="45">
        <f>AVERAGE(K246:K250)</f>
        <v>217.6</v>
      </c>
      <c r="M250" s="46">
        <f>GEOMEAN(K246:K250)</f>
        <v>108.03244957395823</v>
      </c>
      <c r="N250" s="47" t="s">
        <v>128</v>
      </c>
    </row>
    <row r="251" spans="1:31" x14ac:dyDescent="0.35">
      <c r="A251" s="44">
        <v>40581</v>
      </c>
      <c r="B251" s="48">
        <v>104612</v>
      </c>
      <c r="C251" s="48">
        <v>868</v>
      </c>
      <c r="D251" s="48">
        <v>0.55500000000000005</v>
      </c>
      <c r="E251" s="48">
        <v>11.73</v>
      </c>
      <c r="F251" s="48">
        <v>7.8</v>
      </c>
      <c r="G251" s="48">
        <v>3.35</v>
      </c>
      <c r="H251" s="34" t="s">
        <v>112</v>
      </c>
      <c r="I251" s="48">
        <v>0.1</v>
      </c>
      <c r="J251" s="48">
        <v>7.8</v>
      </c>
      <c r="K251" s="36">
        <v>122</v>
      </c>
    </row>
    <row r="252" spans="1:31" x14ac:dyDescent="0.35">
      <c r="A252" s="44">
        <v>40584</v>
      </c>
      <c r="B252" s="48">
        <v>102903</v>
      </c>
      <c r="C252" s="48">
        <v>899.4</v>
      </c>
      <c r="D252" s="48">
        <v>0.5756</v>
      </c>
      <c r="E252" s="48">
        <v>14.52</v>
      </c>
      <c r="F252" s="48">
        <v>7.32</v>
      </c>
      <c r="G252" s="48">
        <v>0.02</v>
      </c>
      <c r="H252" s="34" t="s">
        <v>112</v>
      </c>
      <c r="I252" s="48">
        <v>0.17</v>
      </c>
      <c r="J252" s="48">
        <v>7.7</v>
      </c>
    </row>
    <row r="253" spans="1:31" x14ac:dyDescent="0.35">
      <c r="A253" s="44">
        <v>40588</v>
      </c>
      <c r="B253" s="48">
        <v>122858</v>
      </c>
      <c r="C253" s="48">
        <v>994.3</v>
      </c>
      <c r="D253" s="48">
        <v>0.63639999999999997</v>
      </c>
      <c r="E253" s="48">
        <v>12.29</v>
      </c>
      <c r="F253" s="48">
        <v>7.81</v>
      </c>
      <c r="G253" s="48">
        <v>4.34</v>
      </c>
      <c r="H253" s="34" t="s">
        <v>112</v>
      </c>
      <c r="I253" s="48">
        <v>0</v>
      </c>
      <c r="J253" s="48">
        <v>7.8</v>
      </c>
      <c r="K253" s="36">
        <v>1153</v>
      </c>
    </row>
    <row r="254" spans="1:31" x14ac:dyDescent="0.35">
      <c r="A254" s="44">
        <v>40591</v>
      </c>
      <c r="B254" s="48">
        <v>104708</v>
      </c>
      <c r="C254" s="48">
        <v>655</v>
      </c>
      <c r="D254" s="48">
        <v>0.41899999999999998</v>
      </c>
      <c r="E254" s="48">
        <v>7.94</v>
      </c>
      <c r="F254" s="48">
        <v>7.7</v>
      </c>
      <c r="G254" s="48">
        <v>10.01</v>
      </c>
      <c r="H254" s="34" t="s">
        <v>112</v>
      </c>
      <c r="I254" s="48">
        <v>0.2</v>
      </c>
      <c r="J254" s="48">
        <v>7.6</v>
      </c>
      <c r="K254" s="36">
        <v>480</v>
      </c>
    </row>
    <row r="255" spans="1:31" x14ac:dyDescent="0.35">
      <c r="A255" s="44">
        <v>40597</v>
      </c>
      <c r="B255" s="48">
        <v>105024</v>
      </c>
      <c r="C255" s="48">
        <v>612.20000000000005</v>
      </c>
      <c r="D255" s="48">
        <v>0.39179999999999998</v>
      </c>
      <c r="E255" s="48">
        <v>13.55</v>
      </c>
      <c r="F255" s="48">
        <v>7.63</v>
      </c>
      <c r="G255" s="48">
        <v>2.75</v>
      </c>
      <c r="H255" s="34" t="s">
        <v>112</v>
      </c>
      <c r="I255" s="48">
        <v>0.21</v>
      </c>
      <c r="J255" s="48">
        <v>7.5</v>
      </c>
      <c r="K255" s="36">
        <v>122</v>
      </c>
      <c r="L255" s="45">
        <f>AVERAGE(K251:K255)</f>
        <v>469.25</v>
      </c>
      <c r="M255" s="46">
        <f>GEOMEAN(K251:K255)</f>
        <v>301.26421740884211</v>
      </c>
      <c r="N255" s="47" t="s">
        <v>129</v>
      </c>
    </row>
    <row r="256" spans="1:31" x14ac:dyDescent="0.35">
      <c r="A256" s="44">
        <v>40603</v>
      </c>
      <c r="B256" s="48">
        <v>103001</v>
      </c>
      <c r="C256" s="48">
        <v>467.9</v>
      </c>
      <c r="D256" s="48">
        <v>0.2994</v>
      </c>
      <c r="E256" s="48">
        <v>12.88</v>
      </c>
      <c r="F256" s="48">
        <v>7.63</v>
      </c>
      <c r="G256" s="48">
        <v>4.7699999999999996</v>
      </c>
      <c r="H256" s="34" t="s">
        <v>112</v>
      </c>
      <c r="I256" s="48">
        <v>0.4</v>
      </c>
      <c r="J256" s="48">
        <v>7.7</v>
      </c>
      <c r="K256" s="36">
        <v>3076</v>
      </c>
      <c r="O256" s="39">
        <v>1.4</v>
      </c>
      <c r="P256" s="39">
        <v>57.9</v>
      </c>
      <c r="Q256" s="39" t="s">
        <v>115</v>
      </c>
      <c r="R256" s="39" t="s">
        <v>115</v>
      </c>
      <c r="S256" s="39" t="s">
        <v>115</v>
      </c>
      <c r="T256" s="39">
        <v>3.4</v>
      </c>
      <c r="U256" s="39" t="s">
        <v>115</v>
      </c>
      <c r="V256" s="39">
        <v>1.2</v>
      </c>
      <c r="W256" s="39" t="s">
        <v>115</v>
      </c>
      <c r="X256" s="39">
        <v>47.2</v>
      </c>
      <c r="Y256" s="39">
        <v>0.43</v>
      </c>
      <c r="Z256" s="39">
        <v>2.9</v>
      </c>
      <c r="AA256" s="39" t="s">
        <v>115</v>
      </c>
      <c r="AB256" s="39">
        <v>31.8</v>
      </c>
      <c r="AC256" s="39">
        <v>0.22</v>
      </c>
      <c r="AD256" s="39">
        <v>195</v>
      </c>
      <c r="AE256" s="39" t="s">
        <v>115</v>
      </c>
    </row>
    <row r="257" spans="1:14" x14ac:dyDescent="0.35">
      <c r="A257" s="44">
        <v>40605</v>
      </c>
      <c r="B257" s="257"/>
      <c r="C257" s="39" t="s">
        <v>119</v>
      </c>
      <c r="D257" s="39" t="s">
        <v>119</v>
      </c>
      <c r="E257" s="39" t="s">
        <v>119</v>
      </c>
      <c r="F257" s="39" t="s">
        <v>119</v>
      </c>
      <c r="G257" s="39" t="s">
        <v>119</v>
      </c>
      <c r="H257" s="34" t="s">
        <v>112</v>
      </c>
      <c r="I257" s="39" t="s">
        <v>119</v>
      </c>
      <c r="J257" s="39" t="s">
        <v>119</v>
      </c>
      <c r="K257" s="36">
        <v>573</v>
      </c>
    </row>
    <row r="258" spans="1:14" x14ac:dyDescent="0.35">
      <c r="A258" s="44">
        <v>40616</v>
      </c>
      <c r="B258" s="48">
        <v>95930</v>
      </c>
      <c r="C258" s="48">
        <v>417</v>
      </c>
      <c r="D258" s="48">
        <v>0.26690000000000003</v>
      </c>
      <c r="E258" s="48">
        <v>12.3</v>
      </c>
      <c r="F258" s="48">
        <v>7.67</v>
      </c>
      <c r="G258" s="48">
        <v>6.3</v>
      </c>
      <c r="H258" s="34" t="s">
        <v>112</v>
      </c>
      <c r="I258" s="48">
        <v>0.2</v>
      </c>
      <c r="J258" s="48">
        <v>7.6</v>
      </c>
      <c r="K258" s="36">
        <v>31</v>
      </c>
    </row>
    <row r="259" spans="1:14" x14ac:dyDescent="0.35">
      <c r="A259" s="44">
        <v>40626</v>
      </c>
      <c r="B259" s="48">
        <v>95611</v>
      </c>
      <c r="C259" s="48">
        <v>562</v>
      </c>
      <c r="D259" s="48">
        <v>0.36</v>
      </c>
      <c r="E259" s="48">
        <v>11.66</v>
      </c>
      <c r="F259" s="48">
        <v>7.58</v>
      </c>
      <c r="G259" s="48">
        <v>8.9600000000000009</v>
      </c>
      <c r="H259" s="34" t="s">
        <v>112</v>
      </c>
      <c r="I259" s="48">
        <v>0.1</v>
      </c>
      <c r="J259" s="48">
        <v>7.5</v>
      </c>
      <c r="K259" s="36">
        <v>10</v>
      </c>
    </row>
    <row r="260" spans="1:14" x14ac:dyDescent="0.35">
      <c r="A260" s="44">
        <v>40632</v>
      </c>
      <c r="B260" s="48">
        <v>102455</v>
      </c>
      <c r="C260" s="48">
        <v>553.9</v>
      </c>
      <c r="D260" s="48">
        <v>0.35449999999999998</v>
      </c>
      <c r="E260" s="48">
        <v>10.98</v>
      </c>
      <c r="F260" s="48">
        <v>7.97</v>
      </c>
      <c r="G260" s="48">
        <v>7.66</v>
      </c>
      <c r="H260" s="34" t="s">
        <v>112</v>
      </c>
      <c r="I260" s="48">
        <v>0.1</v>
      </c>
      <c r="J260" s="48">
        <v>7.3</v>
      </c>
      <c r="K260" s="36">
        <v>20</v>
      </c>
      <c r="L260" s="45">
        <f>AVERAGE(K256:K260)</f>
        <v>742</v>
      </c>
      <c r="M260" s="46">
        <f>GEOMEAN(K256:K260)</f>
        <v>101.79033145020063</v>
      </c>
      <c r="N260" s="47" t="s">
        <v>130</v>
      </c>
    </row>
    <row r="261" spans="1:14" x14ac:dyDescent="0.35">
      <c r="A261" s="44">
        <v>40637</v>
      </c>
      <c r="B261" s="50">
        <v>0.45069444444444445</v>
      </c>
      <c r="C261" s="29">
        <v>415.1</v>
      </c>
      <c r="D261" s="29">
        <v>0.26979999999999998</v>
      </c>
      <c r="E261" s="29">
        <v>8.09</v>
      </c>
      <c r="F261" s="29">
        <v>8.02</v>
      </c>
      <c r="G261" s="29">
        <v>13.4</v>
      </c>
      <c r="K261" s="36">
        <v>24192</v>
      </c>
    </row>
    <row r="262" spans="1:14" x14ac:dyDescent="0.35">
      <c r="A262" s="44">
        <v>40640</v>
      </c>
      <c r="B262" s="51">
        <v>0.44464120370370369</v>
      </c>
      <c r="C262" s="29">
        <v>486</v>
      </c>
      <c r="D262" s="29">
        <v>0.31590000000000001</v>
      </c>
      <c r="E262" s="29">
        <v>11.23</v>
      </c>
      <c r="F262" s="29">
        <v>8.14</v>
      </c>
      <c r="G262" s="29">
        <v>10.3</v>
      </c>
      <c r="K262" s="36">
        <v>197</v>
      </c>
    </row>
    <row r="263" spans="1:14" x14ac:dyDescent="0.35">
      <c r="A263" s="44">
        <v>40644</v>
      </c>
      <c r="B263" s="51">
        <v>0.46768518518518515</v>
      </c>
      <c r="C263" s="29">
        <v>530</v>
      </c>
      <c r="D263" s="29">
        <v>0.34449999999999997</v>
      </c>
      <c r="E263" s="29">
        <v>9.7100000000000009</v>
      </c>
      <c r="F263" s="29">
        <v>8.08</v>
      </c>
      <c r="G263" s="29">
        <v>13.7</v>
      </c>
      <c r="K263" s="36">
        <v>571</v>
      </c>
    </row>
    <row r="264" spans="1:14" x14ac:dyDescent="0.35">
      <c r="A264" s="44">
        <v>40647</v>
      </c>
      <c r="B264" s="51">
        <v>0.44768518518518513</v>
      </c>
      <c r="C264" s="29">
        <v>569</v>
      </c>
      <c r="D264" s="29">
        <v>0.36980000000000002</v>
      </c>
      <c r="E264" s="29">
        <v>10.19</v>
      </c>
      <c r="F264" s="29">
        <v>8.18</v>
      </c>
      <c r="G264" s="29">
        <v>13.7</v>
      </c>
      <c r="K264" s="36">
        <v>51</v>
      </c>
    </row>
    <row r="265" spans="1:14" x14ac:dyDescent="0.35">
      <c r="A265" s="44">
        <v>40658</v>
      </c>
      <c r="B265" s="52">
        <v>0.44085648148148149</v>
      </c>
      <c r="C265" s="29">
        <v>462.1</v>
      </c>
      <c r="D265" s="29">
        <v>0.30030000000000001</v>
      </c>
      <c r="E265" s="29">
        <v>10.85</v>
      </c>
      <c r="F265" s="29">
        <v>8.1300000000000008</v>
      </c>
      <c r="G265" s="29">
        <v>13.1</v>
      </c>
      <c r="K265" s="36">
        <v>9208</v>
      </c>
      <c r="L265" s="45">
        <f>AVERAGE(K261:K265)</f>
        <v>6843.8</v>
      </c>
      <c r="M265" s="46">
        <f>GEOMEAN(K261:K265)</f>
        <v>1050.2723181025297</v>
      </c>
      <c r="N265" s="47" t="s">
        <v>131</v>
      </c>
    </row>
    <row r="266" spans="1:14" x14ac:dyDescent="0.35">
      <c r="A266" s="44">
        <v>40667</v>
      </c>
      <c r="B266" s="52">
        <v>0.49008101851851849</v>
      </c>
      <c r="C266" s="29">
        <v>426.9</v>
      </c>
      <c r="D266" s="29">
        <v>0.27750000000000002</v>
      </c>
      <c r="E266" s="29">
        <v>10.83</v>
      </c>
      <c r="F266" s="29">
        <v>8.1</v>
      </c>
      <c r="G266" s="29">
        <v>13.5</v>
      </c>
      <c r="K266" s="36">
        <v>2489</v>
      </c>
    </row>
    <row r="267" spans="1:14" x14ac:dyDescent="0.35">
      <c r="A267" s="44">
        <v>40674</v>
      </c>
      <c r="B267" s="52">
        <v>0.43081018518518516</v>
      </c>
      <c r="C267" s="29">
        <v>531</v>
      </c>
      <c r="D267" s="29">
        <v>0.34520000000000001</v>
      </c>
      <c r="E267" s="29">
        <v>8.9600000000000009</v>
      </c>
      <c r="F267" s="29">
        <v>8.1199999999999992</v>
      </c>
      <c r="G267" s="29">
        <v>17.899999999999999</v>
      </c>
      <c r="K267" s="36">
        <v>161</v>
      </c>
    </row>
    <row r="268" spans="1:14" x14ac:dyDescent="0.35">
      <c r="A268" s="44">
        <v>40679</v>
      </c>
      <c r="B268" s="52">
        <v>0.44774305555555555</v>
      </c>
      <c r="C268" s="29">
        <v>1023</v>
      </c>
      <c r="D268" s="29">
        <v>0.66300000000000003</v>
      </c>
      <c r="E268" s="29">
        <v>9.34</v>
      </c>
      <c r="F268" s="29">
        <v>8.19</v>
      </c>
      <c r="G268" s="29">
        <v>16.899999999999999</v>
      </c>
      <c r="K268" s="36">
        <v>1430</v>
      </c>
    </row>
    <row r="269" spans="1:14" x14ac:dyDescent="0.35">
      <c r="A269" s="44">
        <v>40681</v>
      </c>
      <c r="B269" s="52">
        <v>0.43489583333333331</v>
      </c>
      <c r="C269" s="29">
        <v>507</v>
      </c>
      <c r="D269" s="29">
        <v>0.3296</v>
      </c>
      <c r="E269" s="29">
        <v>9.26</v>
      </c>
      <c r="F269" s="29">
        <v>8.14</v>
      </c>
      <c r="G269" s="29">
        <v>15.6</v>
      </c>
      <c r="K269" s="36">
        <v>211</v>
      </c>
    </row>
    <row r="270" spans="1:14" x14ac:dyDescent="0.35">
      <c r="A270" s="44">
        <v>40688</v>
      </c>
      <c r="B270" s="52">
        <v>0.4917361111111111</v>
      </c>
      <c r="C270" s="29">
        <v>558</v>
      </c>
      <c r="D270" s="29">
        <v>0.36399999999999999</v>
      </c>
      <c r="E270" s="29">
        <v>11.09</v>
      </c>
      <c r="F270" s="29">
        <v>8.07</v>
      </c>
      <c r="G270" s="29">
        <v>21.2</v>
      </c>
      <c r="K270" s="36">
        <v>512</v>
      </c>
      <c r="L270" s="45">
        <f>AVERAGE(K266:K270)</f>
        <v>960.6</v>
      </c>
      <c r="M270" s="46">
        <f>GEOMEAN(K266:K270)</f>
        <v>573.25499193220799</v>
      </c>
      <c r="N270" s="47" t="s">
        <v>132</v>
      </c>
    </row>
    <row r="271" spans="1:14" x14ac:dyDescent="0.35">
      <c r="A271" s="44">
        <v>40701</v>
      </c>
      <c r="B271" s="52">
        <v>0.41546296296296298</v>
      </c>
      <c r="C271" s="29">
        <v>597</v>
      </c>
      <c r="D271" s="29">
        <v>0.39</v>
      </c>
      <c r="E271" s="29">
        <v>7.68</v>
      </c>
      <c r="F271" s="29">
        <v>8</v>
      </c>
      <c r="G271" s="29">
        <v>23.6</v>
      </c>
      <c r="K271" s="36">
        <v>663</v>
      </c>
    </row>
    <row r="272" spans="1:14" x14ac:dyDescent="0.35">
      <c r="A272" s="44">
        <v>40703</v>
      </c>
      <c r="B272" s="52">
        <v>0.44083333333333335</v>
      </c>
      <c r="C272" s="29">
        <v>609</v>
      </c>
      <c r="D272" s="29">
        <v>0.39650000000000002</v>
      </c>
      <c r="E272" s="29">
        <v>7.09</v>
      </c>
      <c r="F272" s="29">
        <v>8</v>
      </c>
      <c r="G272" s="29">
        <v>24.3</v>
      </c>
      <c r="K272" s="36">
        <v>327</v>
      </c>
    </row>
    <row r="273" spans="1:31" x14ac:dyDescent="0.35">
      <c r="A273" s="44">
        <v>40707</v>
      </c>
      <c r="B273" s="52">
        <v>0.4473611111111111</v>
      </c>
      <c r="C273" s="29">
        <v>530</v>
      </c>
      <c r="D273" s="29">
        <v>0.34449999999999997</v>
      </c>
      <c r="E273" s="29">
        <v>7.69</v>
      </c>
      <c r="F273" s="29">
        <v>8.23</v>
      </c>
      <c r="G273" s="29">
        <v>23.5</v>
      </c>
      <c r="K273" s="36">
        <v>613</v>
      </c>
    </row>
    <row r="274" spans="1:31" x14ac:dyDescent="0.35">
      <c r="A274" s="44">
        <v>40717</v>
      </c>
      <c r="B274" s="52">
        <v>0.42748842592592595</v>
      </c>
      <c r="C274" s="29">
        <v>467.1</v>
      </c>
      <c r="D274" s="29">
        <v>0.30359999999999998</v>
      </c>
      <c r="E274" s="29">
        <v>8.14</v>
      </c>
      <c r="F274" s="29">
        <v>8.09</v>
      </c>
      <c r="G274" s="29">
        <v>22.2</v>
      </c>
      <c r="K274" s="36">
        <v>717</v>
      </c>
    </row>
    <row r="275" spans="1:31" x14ac:dyDescent="0.35">
      <c r="A275" s="44">
        <v>40723</v>
      </c>
      <c r="B275" s="52">
        <v>0.44559027777777777</v>
      </c>
      <c r="C275" s="29">
        <v>580</v>
      </c>
      <c r="D275" s="29">
        <v>0.377</v>
      </c>
      <c r="E275" s="29">
        <v>8.02</v>
      </c>
      <c r="F275" s="29">
        <v>7.98</v>
      </c>
      <c r="G275" s="29">
        <v>22.5</v>
      </c>
      <c r="K275" s="36">
        <v>327</v>
      </c>
      <c r="L275" s="45">
        <f>AVERAGE(K271:K275)</f>
        <v>529.4</v>
      </c>
      <c r="M275" s="46">
        <f>GEOMEAN(K271:K275)</f>
        <v>499.70964597863411</v>
      </c>
      <c r="N275" s="47" t="s">
        <v>133</v>
      </c>
    </row>
    <row r="276" spans="1:31" x14ac:dyDescent="0.35">
      <c r="A276" s="44">
        <v>40724</v>
      </c>
      <c r="B276" s="52">
        <v>0.46912037037037035</v>
      </c>
      <c r="C276" s="29">
        <v>595</v>
      </c>
      <c r="D276" s="29">
        <v>0.39</v>
      </c>
      <c r="E276" s="29">
        <v>8.8699999999999992</v>
      </c>
      <c r="F276" s="29">
        <v>8</v>
      </c>
      <c r="G276" s="29">
        <v>23.2</v>
      </c>
      <c r="K276" s="36">
        <v>228</v>
      </c>
    </row>
    <row r="277" spans="1:31" x14ac:dyDescent="0.35">
      <c r="A277" s="44">
        <v>40731</v>
      </c>
      <c r="B277" s="52">
        <v>0.42093750000000002</v>
      </c>
      <c r="C277" s="29">
        <v>646</v>
      </c>
      <c r="D277" s="29">
        <v>0.42249999999999999</v>
      </c>
      <c r="E277" s="29">
        <v>6.11</v>
      </c>
      <c r="F277" s="29">
        <v>7.92</v>
      </c>
      <c r="G277" s="29">
        <v>24.6</v>
      </c>
      <c r="K277" s="36">
        <v>428</v>
      </c>
    </row>
    <row r="278" spans="1:31" x14ac:dyDescent="0.35">
      <c r="A278" s="44">
        <v>40736</v>
      </c>
      <c r="B278" s="52">
        <v>0.40760416666666671</v>
      </c>
      <c r="C278" s="29">
        <v>699</v>
      </c>
      <c r="D278" s="29">
        <v>0.45500000000000002</v>
      </c>
      <c r="E278" s="29">
        <v>5.7</v>
      </c>
      <c r="F278" s="29">
        <v>7.72</v>
      </c>
      <c r="G278" s="29">
        <v>25</v>
      </c>
      <c r="K278" s="36">
        <v>318</v>
      </c>
    </row>
    <row r="279" spans="1:31" x14ac:dyDescent="0.35">
      <c r="A279" s="44">
        <v>40749</v>
      </c>
      <c r="B279" s="51">
        <v>0.45924768518518522</v>
      </c>
      <c r="C279" s="29">
        <v>498</v>
      </c>
      <c r="D279" s="29">
        <v>0.32500000000000001</v>
      </c>
      <c r="E279" s="29">
        <v>7.75</v>
      </c>
      <c r="F279" s="29">
        <v>8.01</v>
      </c>
      <c r="G279" s="29">
        <v>26.2</v>
      </c>
      <c r="K279" s="36">
        <v>3448</v>
      </c>
    </row>
    <row r="280" spans="1:31" x14ac:dyDescent="0.35">
      <c r="A280" s="44">
        <v>40751</v>
      </c>
      <c r="B280" s="53">
        <v>0.42662037037037037</v>
      </c>
      <c r="C280" s="29">
        <v>558</v>
      </c>
      <c r="D280" s="29">
        <v>0.36399999999999999</v>
      </c>
      <c r="E280" s="29">
        <v>7.41</v>
      </c>
      <c r="F280" s="29">
        <v>7.98</v>
      </c>
      <c r="G280" s="29">
        <v>25.6</v>
      </c>
      <c r="K280" s="36">
        <v>373</v>
      </c>
      <c r="L280" s="45">
        <f>AVERAGE(K276:K280)</f>
        <v>959</v>
      </c>
      <c r="M280" s="46">
        <f>GEOMEAN(K276:K280)</f>
        <v>525.06898383926296</v>
      </c>
      <c r="N280" s="47" t="s">
        <v>134</v>
      </c>
      <c r="O280" s="39">
        <v>2.2999999999999998</v>
      </c>
      <c r="P280" s="39">
        <v>55.2</v>
      </c>
      <c r="Q280" s="39" t="s">
        <v>115</v>
      </c>
      <c r="R280" s="39" t="s">
        <v>115</v>
      </c>
      <c r="S280" s="39" t="s">
        <v>115</v>
      </c>
      <c r="T280" s="39" t="s">
        <v>115</v>
      </c>
      <c r="U280" s="39" t="s">
        <v>115</v>
      </c>
      <c r="V280" s="39" t="s">
        <v>115</v>
      </c>
      <c r="W280" s="39">
        <v>11.5</v>
      </c>
      <c r="X280" s="39">
        <v>63.3</v>
      </c>
      <c r="Y280" s="39" t="s">
        <v>115</v>
      </c>
      <c r="Z280" s="39">
        <v>0.73</v>
      </c>
      <c r="AA280" s="39" t="s">
        <v>115</v>
      </c>
      <c r="AB280" s="39">
        <v>40.9</v>
      </c>
      <c r="AC280" s="39" t="s">
        <v>115</v>
      </c>
      <c r="AD280" s="39">
        <v>210</v>
      </c>
      <c r="AE280" s="39" t="s">
        <v>115</v>
      </c>
    </row>
    <row r="281" spans="1:31" x14ac:dyDescent="0.35">
      <c r="A281" s="44">
        <v>40756</v>
      </c>
      <c r="B281" s="52">
        <v>0.42855324074074069</v>
      </c>
      <c r="C281" s="29">
        <v>567</v>
      </c>
      <c r="D281" s="29">
        <v>0.3705</v>
      </c>
      <c r="E281" s="29">
        <v>8.6199999999999992</v>
      </c>
      <c r="F281" s="29">
        <v>7.97</v>
      </c>
      <c r="G281" s="29">
        <v>26.1</v>
      </c>
      <c r="K281" s="36">
        <v>591</v>
      </c>
    </row>
    <row r="282" spans="1:31" x14ac:dyDescent="0.35">
      <c r="A282" s="44">
        <v>40759</v>
      </c>
      <c r="B282" s="52">
        <v>0.42810185185185184</v>
      </c>
      <c r="C282" s="29">
        <v>615</v>
      </c>
      <c r="D282" s="29">
        <v>0.39650000000000002</v>
      </c>
      <c r="E282" s="29">
        <v>6.44</v>
      </c>
      <c r="F282" s="29">
        <v>7.97</v>
      </c>
      <c r="G282" s="29">
        <v>24.6</v>
      </c>
      <c r="K282" s="36">
        <v>175</v>
      </c>
    </row>
    <row r="283" spans="1:31" x14ac:dyDescent="0.35">
      <c r="A283" s="44">
        <v>40771</v>
      </c>
      <c r="B283" s="52">
        <v>0.42707175925925928</v>
      </c>
      <c r="C283" s="29">
        <v>454.2</v>
      </c>
      <c r="D283" s="29">
        <v>0.29509999999999997</v>
      </c>
      <c r="E283" s="29">
        <v>7.8</v>
      </c>
      <c r="F283" s="29">
        <v>7.97</v>
      </c>
      <c r="G283" s="29">
        <v>23.6</v>
      </c>
      <c r="K283" s="36">
        <v>637</v>
      </c>
    </row>
    <row r="284" spans="1:31" x14ac:dyDescent="0.35">
      <c r="A284" s="44">
        <v>40773</v>
      </c>
      <c r="B284" s="52">
        <v>0.44222222222222224</v>
      </c>
      <c r="C284" s="29">
        <v>547</v>
      </c>
      <c r="D284" s="29">
        <v>0.35749999999999998</v>
      </c>
      <c r="E284" s="29">
        <v>7.13</v>
      </c>
      <c r="F284" s="29">
        <v>7.97</v>
      </c>
      <c r="G284" s="29">
        <v>24.2</v>
      </c>
      <c r="K284" s="36">
        <v>480</v>
      </c>
    </row>
    <row r="285" spans="1:31" x14ac:dyDescent="0.35">
      <c r="A285" s="44">
        <v>40779</v>
      </c>
      <c r="B285" s="52">
        <v>0.42644675925925929</v>
      </c>
      <c r="C285" s="29">
        <v>705</v>
      </c>
      <c r="D285" s="29">
        <v>0.46150000000000002</v>
      </c>
      <c r="E285" s="29">
        <v>4.96</v>
      </c>
      <c r="F285" s="29">
        <v>7.69</v>
      </c>
      <c r="G285" s="29">
        <v>22</v>
      </c>
      <c r="K285" s="36">
        <v>11199</v>
      </c>
      <c r="L285" s="45">
        <f>AVERAGE(K281:K285)</f>
        <v>2616.4</v>
      </c>
      <c r="M285" s="46">
        <f>GEOMEAN(K281:K285)</f>
        <v>812.52566685252725</v>
      </c>
      <c r="N285" s="47" t="s">
        <v>135</v>
      </c>
    </row>
    <row r="286" spans="1:31" x14ac:dyDescent="0.35">
      <c r="A286" s="44">
        <v>40799</v>
      </c>
      <c r="B286" s="51">
        <v>0.43146990740740737</v>
      </c>
      <c r="C286" s="29">
        <v>572</v>
      </c>
      <c r="D286" s="29">
        <v>0.3705</v>
      </c>
      <c r="E286" s="29">
        <v>7.28</v>
      </c>
      <c r="F286" s="29">
        <v>7.87</v>
      </c>
      <c r="G286" s="29">
        <v>19.8</v>
      </c>
      <c r="K286" s="36">
        <v>644</v>
      </c>
    </row>
    <row r="287" spans="1:31" x14ac:dyDescent="0.35">
      <c r="A287" s="44">
        <v>40801</v>
      </c>
      <c r="B287" s="52">
        <v>0.41966435185185186</v>
      </c>
      <c r="C287" s="29">
        <v>567</v>
      </c>
      <c r="D287" s="29">
        <v>0.36849999999999999</v>
      </c>
      <c r="E287" s="29">
        <v>6.92</v>
      </c>
      <c r="F287" s="29">
        <v>7.81</v>
      </c>
      <c r="G287" s="29">
        <v>17.2</v>
      </c>
      <c r="K287" s="36">
        <v>933</v>
      </c>
    </row>
    <row r="288" spans="1:31" x14ac:dyDescent="0.35">
      <c r="A288" s="44">
        <v>40805</v>
      </c>
      <c r="B288" s="53">
        <v>0.44258101851851855</v>
      </c>
      <c r="C288" s="29">
        <v>213.9</v>
      </c>
      <c r="D288" s="29">
        <v>0.1391</v>
      </c>
      <c r="E288" s="29">
        <v>7.02</v>
      </c>
      <c r="F288" s="29">
        <v>8.06</v>
      </c>
      <c r="G288" s="29">
        <v>19</v>
      </c>
      <c r="K288" s="36">
        <v>24192</v>
      </c>
    </row>
    <row r="289" spans="1:31" x14ac:dyDescent="0.35">
      <c r="A289" s="44">
        <v>40808</v>
      </c>
      <c r="K289" s="36"/>
    </row>
    <row r="290" spans="1:31" x14ac:dyDescent="0.35">
      <c r="A290" s="44">
        <v>40814</v>
      </c>
      <c r="B290" s="53">
        <v>0.44023148148148145</v>
      </c>
      <c r="C290" s="29">
        <v>446.5</v>
      </c>
      <c r="D290" s="29">
        <v>0.28989999999999999</v>
      </c>
      <c r="E290" s="29">
        <v>8.44</v>
      </c>
      <c r="F290" s="29">
        <v>8.2200000000000006</v>
      </c>
      <c r="G290" s="29">
        <v>17.3</v>
      </c>
      <c r="K290" s="36">
        <v>663</v>
      </c>
      <c r="L290" s="45">
        <f>AVERAGE(K286:K290)</f>
        <v>6608</v>
      </c>
      <c r="M290" s="46">
        <f>GEOMEAN(K286:K290)</f>
        <v>1761.928186806759</v>
      </c>
      <c r="N290" s="47" t="s">
        <v>136</v>
      </c>
    </row>
    <row r="291" spans="1:31" x14ac:dyDescent="0.35">
      <c r="A291" s="44">
        <v>40815</v>
      </c>
      <c r="B291" s="53">
        <v>0.44784722222222223</v>
      </c>
      <c r="C291" s="29">
        <v>288.8</v>
      </c>
      <c r="D291" s="29">
        <v>0.18790000000000001</v>
      </c>
      <c r="E291" s="29">
        <v>10.82</v>
      </c>
      <c r="F291" s="29">
        <v>6.05</v>
      </c>
      <c r="G291" s="29">
        <v>17.100000000000001</v>
      </c>
      <c r="K291" s="36">
        <v>404</v>
      </c>
    </row>
    <row r="292" spans="1:31" x14ac:dyDescent="0.35">
      <c r="A292" s="44">
        <v>40820</v>
      </c>
      <c r="B292" s="53">
        <v>0.45113425925925926</v>
      </c>
      <c r="C292" s="29">
        <v>147.6</v>
      </c>
      <c r="D292" s="29">
        <v>9.6199999999999994E-2</v>
      </c>
      <c r="E292" s="29">
        <v>9.76</v>
      </c>
      <c r="F292" s="29">
        <v>8.23</v>
      </c>
      <c r="G292" s="29">
        <v>14.3</v>
      </c>
      <c r="K292" s="54">
        <v>259</v>
      </c>
      <c r="O292" s="39">
        <v>2</v>
      </c>
      <c r="P292" s="39">
        <v>66.099999999999994</v>
      </c>
      <c r="Q292" s="39" t="s">
        <v>115</v>
      </c>
      <c r="R292" s="39" t="s">
        <v>115</v>
      </c>
      <c r="S292" s="39" t="s">
        <v>115</v>
      </c>
      <c r="T292" s="39" t="s">
        <v>115</v>
      </c>
      <c r="U292" s="39" t="s">
        <v>115</v>
      </c>
      <c r="V292" s="39" t="s">
        <v>115</v>
      </c>
      <c r="W292" s="39" t="s">
        <v>115</v>
      </c>
      <c r="X292" s="39">
        <v>50.4</v>
      </c>
      <c r="Y292" s="39" t="s">
        <v>115</v>
      </c>
      <c r="Z292" s="39">
        <v>0.44</v>
      </c>
      <c r="AA292" s="39" t="s">
        <v>115</v>
      </c>
      <c r="AB292" s="39">
        <v>38.700000000000003</v>
      </c>
      <c r="AC292" s="39" t="s">
        <v>137</v>
      </c>
      <c r="AD292" s="39">
        <v>222</v>
      </c>
      <c r="AE292" s="39" t="s">
        <v>115</v>
      </c>
    </row>
    <row r="293" spans="1:31" x14ac:dyDescent="0.35">
      <c r="A293" s="44">
        <v>40826</v>
      </c>
      <c r="B293" s="52">
        <v>0.46046296296296302</v>
      </c>
      <c r="C293" s="29">
        <v>601</v>
      </c>
      <c r="D293" s="29">
        <v>0.39</v>
      </c>
      <c r="E293" s="29">
        <v>8.92</v>
      </c>
      <c r="F293" s="29">
        <v>8.02</v>
      </c>
      <c r="G293" s="29">
        <v>16.8</v>
      </c>
      <c r="K293" s="54">
        <v>148</v>
      </c>
    </row>
    <row r="294" spans="1:31" x14ac:dyDescent="0.35">
      <c r="A294" s="44">
        <v>40835</v>
      </c>
      <c r="B294" s="52">
        <v>0.4649537037037037</v>
      </c>
      <c r="C294" s="29">
        <v>562</v>
      </c>
      <c r="D294" s="29">
        <v>0.36530000000000001</v>
      </c>
      <c r="E294" s="29">
        <v>10.8</v>
      </c>
      <c r="F294" s="29">
        <v>8.06</v>
      </c>
      <c r="G294" s="29">
        <v>11.9</v>
      </c>
      <c r="K294" s="36">
        <v>24192</v>
      </c>
    </row>
    <row r="295" spans="1:31" x14ac:dyDescent="0.35">
      <c r="A295" s="44">
        <v>40847</v>
      </c>
      <c r="B295" s="55">
        <v>0.47454861111111107</v>
      </c>
      <c r="C295" s="29">
        <v>534</v>
      </c>
      <c r="D295" s="29">
        <v>0.34710000000000002</v>
      </c>
      <c r="E295" s="29">
        <v>10.51</v>
      </c>
      <c r="F295" s="29">
        <v>8.0500000000000007</v>
      </c>
      <c r="G295" s="29">
        <v>10.7</v>
      </c>
      <c r="K295" s="54">
        <v>20</v>
      </c>
      <c r="L295" s="45">
        <f>AVERAGE(K291:K295)</f>
        <v>5004.6000000000004</v>
      </c>
      <c r="M295" s="46">
        <f>GEOMEAN(K291:K295)</f>
        <v>375.77589929540494</v>
      </c>
      <c r="N295" s="47" t="s">
        <v>138</v>
      </c>
    </row>
    <row r="296" spans="1:31" x14ac:dyDescent="0.35">
      <c r="A296" s="44">
        <v>40849</v>
      </c>
      <c r="B296" s="55">
        <v>0.44085648148148149</v>
      </c>
      <c r="C296" s="29">
        <v>564</v>
      </c>
      <c r="D296" s="29">
        <v>0.36659999999999998</v>
      </c>
      <c r="E296" s="29">
        <v>10.85</v>
      </c>
      <c r="F296" s="48"/>
      <c r="G296" s="29">
        <v>10.5</v>
      </c>
      <c r="K296" s="54">
        <v>74</v>
      </c>
    </row>
    <row r="297" spans="1:31" x14ac:dyDescent="0.35">
      <c r="A297" s="44">
        <v>40854</v>
      </c>
      <c r="B297" s="52">
        <v>0.49822916666666667</v>
      </c>
      <c r="C297" s="29">
        <v>562</v>
      </c>
      <c r="D297" s="29">
        <v>0.36530000000000001</v>
      </c>
      <c r="E297" s="29">
        <v>10.63</v>
      </c>
      <c r="F297" s="29">
        <v>8.0299999999999994</v>
      </c>
      <c r="G297" s="29">
        <v>11.7</v>
      </c>
      <c r="K297" s="54">
        <v>41</v>
      </c>
    </row>
    <row r="298" spans="1:31" x14ac:dyDescent="0.35">
      <c r="A298" s="44">
        <v>40861</v>
      </c>
      <c r="B298" s="55">
        <v>0.48282407407407407</v>
      </c>
      <c r="C298" s="29">
        <v>610</v>
      </c>
      <c r="D298" s="29">
        <v>0.39650000000000002</v>
      </c>
      <c r="E298" s="29">
        <v>10.1</v>
      </c>
      <c r="F298" s="29">
        <v>8.23</v>
      </c>
      <c r="G298" s="29">
        <v>12.8</v>
      </c>
      <c r="K298" s="54">
        <v>250</v>
      </c>
    </row>
    <row r="299" spans="1:31" x14ac:dyDescent="0.35">
      <c r="A299" s="44">
        <v>40863</v>
      </c>
      <c r="B299" s="55">
        <v>0.42184027777777783</v>
      </c>
      <c r="C299" s="29">
        <v>481.8</v>
      </c>
      <c r="D299" s="29">
        <v>0.31330000000000002</v>
      </c>
      <c r="E299" s="29">
        <v>11.76</v>
      </c>
      <c r="F299" s="29">
        <v>8.08</v>
      </c>
      <c r="G299" s="29">
        <v>10.9</v>
      </c>
      <c r="K299" s="54">
        <v>399</v>
      </c>
    </row>
    <row r="300" spans="1:31" x14ac:dyDescent="0.35">
      <c r="A300" s="44">
        <v>40876</v>
      </c>
      <c r="B300" s="55">
        <v>0.47152777777777777</v>
      </c>
      <c r="C300" s="29">
        <v>454.7</v>
      </c>
      <c r="D300" s="29">
        <v>0.29580000000000001</v>
      </c>
      <c r="E300" s="49" t="s">
        <v>139</v>
      </c>
      <c r="F300" s="29">
        <v>8.17</v>
      </c>
      <c r="G300" s="29">
        <v>7.9</v>
      </c>
      <c r="K300" s="54">
        <v>17329</v>
      </c>
      <c r="L300" s="45">
        <f>AVERAGE(K296:K300)</f>
        <v>3618.6</v>
      </c>
      <c r="M300" s="46">
        <f>GEOMEAN(K296:K300)</f>
        <v>349.897143108438</v>
      </c>
      <c r="N300" s="47" t="s">
        <v>140</v>
      </c>
    </row>
    <row r="301" spans="1:31" x14ac:dyDescent="0.35">
      <c r="A301" s="44">
        <v>40884</v>
      </c>
      <c r="B301" s="52">
        <v>0.42444444444444446</v>
      </c>
      <c r="C301" s="29">
        <v>622</v>
      </c>
      <c r="D301" s="29">
        <v>0.40429999999999999</v>
      </c>
      <c r="E301" s="29">
        <v>13.07</v>
      </c>
      <c r="F301" s="29">
        <v>8.1</v>
      </c>
      <c r="G301" s="29">
        <v>5.5</v>
      </c>
      <c r="K301" s="54">
        <v>121</v>
      </c>
    </row>
    <row r="302" spans="1:31" x14ac:dyDescent="0.35">
      <c r="A302" s="44">
        <v>40889</v>
      </c>
      <c r="B302" s="51">
        <v>0.44598379629629631</v>
      </c>
      <c r="C302" s="29">
        <v>536</v>
      </c>
      <c r="D302" s="29">
        <v>0.34839999999999999</v>
      </c>
      <c r="E302" s="29">
        <v>14.23</v>
      </c>
      <c r="F302" s="29">
        <v>8.01</v>
      </c>
      <c r="G302" s="29">
        <v>3.6</v>
      </c>
      <c r="K302" s="54">
        <v>52</v>
      </c>
    </row>
    <row r="303" spans="1:31" x14ac:dyDescent="0.35">
      <c r="A303" s="44">
        <v>40892</v>
      </c>
      <c r="B303" s="53">
        <v>0.43182870370370369</v>
      </c>
      <c r="C303" s="29">
        <v>470.5</v>
      </c>
      <c r="D303" s="29">
        <v>0.30549999999999999</v>
      </c>
      <c r="E303" s="29">
        <v>13.71</v>
      </c>
      <c r="F303" s="29">
        <v>8.16</v>
      </c>
      <c r="G303" s="29">
        <v>8.1999999999999993</v>
      </c>
      <c r="K303" s="54">
        <v>8164</v>
      </c>
    </row>
    <row r="304" spans="1:31" x14ac:dyDescent="0.35">
      <c r="A304" s="44">
        <v>40897</v>
      </c>
      <c r="B304" s="52">
        <v>0.41829861111111111</v>
      </c>
      <c r="C304" s="29">
        <v>545</v>
      </c>
      <c r="D304" s="29">
        <v>0.35420000000000001</v>
      </c>
      <c r="E304" s="29">
        <v>12.91</v>
      </c>
      <c r="F304" s="29">
        <v>7.96</v>
      </c>
      <c r="G304" s="29">
        <v>5.9</v>
      </c>
      <c r="K304" s="54">
        <v>198</v>
      </c>
    </row>
    <row r="305" spans="1:242" x14ac:dyDescent="0.35">
      <c r="A305" s="44">
        <v>40899</v>
      </c>
      <c r="B305" s="52"/>
      <c r="L305" s="45">
        <f>AVERAGE(K301:K305)</f>
        <v>2133.75</v>
      </c>
      <c r="M305" s="46">
        <f>GEOMEAN(K301:K305)</f>
        <v>317.56982159792409</v>
      </c>
      <c r="N305" s="47" t="s">
        <v>141</v>
      </c>
    </row>
    <row r="306" spans="1:242" x14ac:dyDescent="0.35">
      <c r="A306" s="44">
        <v>40913</v>
      </c>
      <c r="B306" s="53">
        <v>0.43222222222222223</v>
      </c>
      <c r="C306" s="29">
        <v>563</v>
      </c>
      <c r="D306" s="29">
        <v>0.36599999999999999</v>
      </c>
      <c r="E306" s="29">
        <v>13.57</v>
      </c>
      <c r="F306" s="29">
        <v>8.52</v>
      </c>
      <c r="G306" s="29">
        <v>2.9</v>
      </c>
      <c r="K306" s="56">
        <v>41</v>
      </c>
    </row>
    <row r="307" spans="1:242" x14ac:dyDescent="0.35">
      <c r="A307" s="44">
        <v>40918</v>
      </c>
      <c r="B307" s="52">
        <v>0.42866898148148147</v>
      </c>
      <c r="C307" s="29">
        <v>577</v>
      </c>
      <c r="D307" s="29">
        <v>0.37440000000000001</v>
      </c>
      <c r="E307" s="29">
        <v>13.63</v>
      </c>
      <c r="F307" s="29">
        <v>8.3800000000000008</v>
      </c>
      <c r="G307" s="29">
        <v>3.9</v>
      </c>
      <c r="K307" s="56">
        <v>20</v>
      </c>
    </row>
    <row r="308" spans="1:242" x14ac:dyDescent="0.35">
      <c r="A308" s="44">
        <v>40920</v>
      </c>
      <c r="B308" s="52">
        <v>0.42267361111111112</v>
      </c>
      <c r="C308" s="29">
        <v>551</v>
      </c>
      <c r="D308" s="29">
        <v>0.35809999999999997</v>
      </c>
      <c r="E308" s="29">
        <v>12.69</v>
      </c>
      <c r="F308" s="29">
        <v>8.19</v>
      </c>
      <c r="G308" s="29">
        <v>4.5999999999999996</v>
      </c>
      <c r="K308" s="56">
        <v>110</v>
      </c>
    </row>
    <row r="309" spans="1:242" x14ac:dyDescent="0.35">
      <c r="A309" s="44">
        <v>40932</v>
      </c>
      <c r="B309" s="52">
        <v>0.41303240740740743</v>
      </c>
      <c r="C309" s="29">
        <v>555</v>
      </c>
      <c r="D309" s="29">
        <v>0.36080000000000001</v>
      </c>
      <c r="E309" s="29">
        <v>21.78</v>
      </c>
      <c r="F309" s="29">
        <v>8.1999999999999993</v>
      </c>
      <c r="G309" s="29">
        <v>2</v>
      </c>
      <c r="K309" s="54">
        <v>309</v>
      </c>
    </row>
    <row r="310" spans="1:242" x14ac:dyDescent="0.35">
      <c r="A310" s="44">
        <v>40938</v>
      </c>
      <c r="B310" s="53">
        <v>0.43805555555555559</v>
      </c>
      <c r="C310" s="29">
        <v>590</v>
      </c>
      <c r="D310" s="29">
        <v>0.38350000000000001</v>
      </c>
      <c r="E310" s="29">
        <v>14.14</v>
      </c>
      <c r="F310" s="29">
        <v>8.2100000000000009</v>
      </c>
      <c r="G310" s="29">
        <v>2.2000000000000002</v>
      </c>
      <c r="K310" s="54">
        <v>52</v>
      </c>
      <c r="L310" s="45">
        <f>AVERAGE(K306:K310)</f>
        <v>106.4</v>
      </c>
      <c r="M310" s="46">
        <f>GEOMEAN(K306:K310)</f>
        <v>67.956917642315659</v>
      </c>
      <c r="N310" s="47" t="s">
        <v>142</v>
      </c>
    </row>
    <row r="311" spans="1:242" x14ac:dyDescent="0.35">
      <c r="A311" s="44">
        <v>40947</v>
      </c>
      <c r="B311" s="52">
        <v>0.43826388888888884</v>
      </c>
      <c r="C311" s="29">
        <v>599</v>
      </c>
      <c r="D311" s="29">
        <v>0.38929999999999998</v>
      </c>
      <c r="E311" s="29">
        <v>13.16</v>
      </c>
      <c r="F311" s="29">
        <v>8.2200000000000006</v>
      </c>
      <c r="G311" s="29">
        <v>4.5999999999999996</v>
      </c>
      <c r="K311" s="54">
        <v>74</v>
      </c>
    </row>
    <row r="312" spans="1:242" x14ac:dyDescent="0.35">
      <c r="A312" s="44">
        <v>40955</v>
      </c>
      <c r="B312" s="51">
        <v>0.45343749999999999</v>
      </c>
      <c r="C312" s="29">
        <v>677</v>
      </c>
      <c r="D312" s="29">
        <v>0.44009999999999999</v>
      </c>
      <c r="E312" s="29">
        <v>12.89</v>
      </c>
      <c r="F312" s="29">
        <v>8.14</v>
      </c>
      <c r="G312" s="29">
        <v>4.9000000000000004</v>
      </c>
      <c r="K312" s="54">
        <v>12033</v>
      </c>
    </row>
    <row r="313" spans="1:242" s="257" customFormat="1" x14ac:dyDescent="0.35">
      <c r="A313" s="44">
        <v>40959</v>
      </c>
      <c r="B313" s="52">
        <v>0.44317129629629631</v>
      </c>
      <c r="C313" s="29">
        <v>614</v>
      </c>
      <c r="D313" s="29">
        <v>0.39910000000000001</v>
      </c>
      <c r="E313" s="29">
        <v>14.93</v>
      </c>
      <c r="F313" s="29">
        <v>8.26</v>
      </c>
      <c r="G313" s="29">
        <v>3.1</v>
      </c>
      <c r="K313" s="54">
        <v>20</v>
      </c>
      <c r="L313" s="45"/>
      <c r="M313" s="46"/>
      <c r="N313" s="47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4"/>
      <c r="AF313" s="264"/>
      <c r="AG313" s="264"/>
      <c r="AH313" s="264"/>
      <c r="AI313" s="264"/>
      <c r="AJ313" s="264"/>
      <c r="AK313" s="264"/>
      <c r="AL313" s="264"/>
      <c r="AM313" s="264"/>
      <c r="AN313" s="264"/>
      <c r="AO313" s="264"/>
      <c r="AP313" s="264"/>
      <c r="AQ313" s="264"/>
      <c r="AR313" s="264"/>
      <c r="AS313" s="264"/>
      <c r="AT313" s="264"/>
      <c r="AU313" s="264"/>
      <c r="AV313" s="264"/>
      <c r="AW313" s="264"/>
      <c r="AX313" s="264"/>
      <c r="AY313" s="264"/>
      <c r="AZ313" s="264"/>
      <c r="BA313" s="264"/>
      <c r="BB313" s="264"/>
      <c r="BC313" s="264"/>
      <c r="BD313" s="264"/>
      <c r="BE313" s="264"/>
      <c r="BF313" s="264"/>
      <c r="BG313" s="264"/>
      <c r="BH313" s="264"/>
      <c r="BI313" s="264"/>
      <c r="BJ313" s="264"/>
      <c r="BK313" s="264"/>
      <c r="BL313" s="264"/>
      <c r="BM313" s="264"/>
      <c r="BN313" s="264"/>
      <c r="BO313" s="264"/>
      <c r="BP313" s="264"/>
      <c r="BQ313" s="264"/>
      <c r="BR313" s="264"/>
      <c r="BS313" s="264"/>
      <c r="BT313" s="264"/>
      <c r="BU313" s="264"/>
      <c r="BV313" s="264"/>
      <c r="BW313" s="264"/>
      <c r="BX313" s="264"/>
      <c r="BY313" s="264"/>
      <c r="BZ313" s="264"/>
      <c r="CA313" s="264"/>
      <c r="CB313" s="264"/>
      <c r="CC313" s="264"/>
      <c r="CD313" s="264"/>
      <c r="CE313" s="264"/>
      <c r="CF313" s="264"/>
      <c r="CG313" s="264"/>
      <c r="CH313" s="264"/>
      <c r="CI313" s="264"/>
      <c r="CJ313" s="264"/>
      <c r="CK313" s="264"/>
      <c r="CL313" s="264"/>
      <c r="CM313" s="264"/>
      <c r="CN313" s="264"/>
      <c r="CO313" s="264"/>
      <c r="CP313" s="264"/>
      <c r="CQ313" s="264"/>
      <c r="CR313" s="264"/>
      <c r="CS313" s="264"/>
      <c r="CT313" s="264"/>
      <c r="CU313" s="264"/>
      <c r="CV313" s="264"/>
      <c r="CW313" s="264"/>
      <c r="CX313" s="264"/>
      <c r="CY313" s="264"/>
      <c r="CZ313" s="264"/>
      <c r="DA313" s="264"/>
      <c r="DB313" s="264"/>
      <c r="DC313" s="264"/>
      <c r="DD313" s="264"/>
      <c r="DE313" s="264"/>
      <c r="DF313" s="264"/>
      <c r="DG313" s="264"/>
      <c r="DH313" s="264"/>
      <c r="DI313" s="264"/>
      <c r="DJ313" s="264"/>
      <c r="DK313" s="264"/>
      <c r="DL313" s="264"/>
      <c r="DM313" s="264"/>
      <c r="DN313" s="264"/>
      <c r="DO313" s="264"/>
      <c r="DP313" s="264"/>
      <c r="DQ313" s="264"/>
      <c r="DR313" s="264"/>
      <c r="DS313" s="264"/>
      <c r="DT313" s="264"/>
      <c r="DU313" s="264"/>
      <c r="DV313" s="264"/>
      <c r="DW313" s="264"/>
      <c r="DX313" s="264"/>
      <c r="DY313" s="264"/>
      <c r="DZ313" s="264"/>
      <c r="EA313" s="264"/>
      <c r="EB313" s="264"/>
      <c r="EC313" s="264"/>
      <c r="ED313" s="264"/>
      <c r="EE313" s="264"/>
      <c r="EF313" s="264"/>
      <c r="EG313" s="264"/>
      <c r="EH313" s="264"/>
      <c r="EI313" s="264"/>
      <c r="EJ313" s="264"/>
      <c r="EK313" s="264"/>
      <c r="EL313" s="264"/>
      <c r="EM313" s="264"/>
      <c r="EN313" s="264"/>
      <c r="EO313" s="264"/>
      <c r="EP313" s="264"/>
      <c r="EQ313" s="264"/>
      <c r="ER313" s="264"/>
      <c r="ES313" s="264"/>
      <c r="ET313" s="264"/>
      <c r="EU313" s="264"/>
      <c r="EV313" s="264"/>
      <c r="EW313" s="264"/>
      <c r="EX313" s="264"/>
      <c r="EY313" s="264"/>
      <c r="EZ313" s="264"/>
      <c r="FA313" s="264"/>
      <c r="FB313" s="264"/>
      <c r="FC313" s="264"/>
      <c r="FD313" s="264"/>
      <c r="FE313" s="264"/>
      <c r="FF313" s="264"/>
      <c r="FG313" s="264"/>
      <c r="FH313" s="264"/>
      <c r="FI313" s="264"/>
      <c r="FJ313" s="264"/>
      <c r="FK313" s="264"/>
      <c r="FL313" s="264"/>
      <c r="FM313" s="264"/>
      <c r="FN313" s="264"/>
      <c r="FO313" s="264"/>
      <c r="FP313" s="264"/>
      <c r="FQ313" s="264"/>
      <c r="FR313" s="264"/>
      <c r="FS313" s="264"/>
      <c r="FT313" s="264"/>
      <c r="FU313" s="264"/>
      <c r="FV313" s="264"/>
      <c r="FW313" s="264"/>
      <c r="FX313" s="264"/>
      <c r="FY313" s="264"/>
      <c r="FZ313" s="264"/>
      <c r="GA313" s="264"/>
      <c r="GB313" s="264"/>
      <c r="GC313" s="264"/>
      <c r="GD313" s="264"/>
      <c r="GE313" s="264"/>
      <c r="GF313" s="264"/>
      <c r="GG313" s="264"/>
      <c r="GH313" s="264"/>
      <c r="GI313" s="264"/>
      <c r="GJ313" s="264"/>
      <c r="GK313" s="264"/>
      <c r="GL313" s="264"/>
      <c r="GM313" s="264"/>
      <c r="GN313" s="264"/>
      <c r="GO313" s="264"/>
      <c r="GP313" s="264"/>
      <c r="GQ313" s="264"/>
      <c r="GR313" s="264"/>
      <c r="GS313" s="264"/>
      <c r="GT313" s="264"/>
      <c r="GU313" s="264"/>
      <c r="GV313" s="264"/>
      <c r="GW313" s="264"/>
      <c r="GX313" s="264"/>
      <c r="GY313" s="264"/>
      <c r="GZ313" s="264"/>
      <c r="HA313" s="264"/>
      <c r="HB313" s="264"/>
      <c r="HC313" s="264"/>
      <c r="HD313" s="264"/>
      <c r="HE313" s="264"/>
      <c r="HF313" s="264"/>
      <c r="HG313" s="264"/>
      <c r="HH313" s="264"/>
      <c r="HI313" s="264"/>
      <c r="HJ313" s="264"/>
      <c r="HK313" s="264"/>
      <c r="HL313" s="264"/>
      <c r="HM313" s="264"/>
      <c r="HN313" s="264"/>
      <c r="HO313" s="264"/>
      <c r="HP313" s="264"/>
      <c r="HQ313" s="264"/>
      <c r="HR313" s="264"/>
      <c r="HS313" s="264"/>
      <c r="HT313" s="264"/>
      <c r="HU313" s="264"/>
      <c r="HV313" s="264"/>
      <c r="HW313" s="264"/>
      <c r="HX313" s="264"/>
      <c r="HY313" s="264"/>
      <c r="HZ313" s="264"/>
      <c r="IA313" s="264"/>
      <c r="IB313" s="264"/>
      <c r="IC313" s="264"/>
      <c r="ID313" s="264"/>
      <c r="IE313" s="264"/>
      <c r="IF313" s="264"/>
      <c r="IG313" s="264"/>
      <c r="IH313" s="264"/>
    </row>
    <row r="314" spans="1:242" x14ac:dyDescent="0.35">
      <c r="A314" s="44">
        <v>40961</v>
      </c>
      <c r="B314" s="52">
        <v>0.43668981481481484</v>
      </c>
      <c r="C314" s="29">
        <v>618</v>
      </c>
      <c r="D314" s="29">
        <v>0.4017</v>
      </c>
      <c r="E314" s="29">
        <v>13.82</v>
      </c>
      <c r="F314" s="29">
        <v>8.2899999999999991</v>
      </c>
      <c r="G314" s="29">
        <v>4.5999999999999996</v>
      </c>
      <c r="K314" s="54">
        <v>20</v>
      </c>
    </row>
    <row r="315" spans="1:242" x14ac:dyDescent="0.35">
      <c r="A315" s="44">
        <v>40967</v>
      </c>
      <c r="B315" s="53">
        <v>0.50753472222222229</v>
      </c>
      <c r="C315" s="29">
        <v>593</v>
      </c>
      <c r="D315" s="29">
        <v>0.38540000000000002</v>
      </c>
      <c r="E315" s="29">
        <v>14.3</v>
      </c>
      <c r="F315" s="29">
        <v>8.36</v>
      </c>
      <c r="G315" s="29">
        <v>5.7</v>
      </c>
      <c r="K315" s="54">
        <v>10</v>
      </c>
      <c r="L315" s="45">
        <f>AVERAGE(K311:K315)</f>
        <v>2431.4</v>
      </c>
      <c r="M315" s="46">
        <f>GEOMEAN(K311:K315)</f>
        <v>81.345423693672998</v>
      </c>
      <c r="N315" s="47" t="s">
        <v>143</v>
      </c>
    </row>
    <row r="316" spans="1:242" x14ac:dyDescent="0.35">
      <c r="A316" s="44">
        <v>40974</v>
      </c>
      <c r="B316" s="52">
        <v>0.43280092592592595</v>
      </c>
      <c r="C316" s="29">
        <v>603</v>
      </c>
      <c r="D316" s="29">
        <v>0.39190000000000003</v>
      </c>
      <c r="E316" s="29">
        <v>13.37</v>
      </c>
      <c r="F316" s="29">
        <v>8.2799999999999994</v>
      </c>
      <c r="G316" s="29">
        <v>4.8</v>
      </c>
      <c r="K316" s="235">
        <v>189</v>
      </c>
      <c r="O316" s="39" t="s">
        <v>115</v>
      </c>
      <c r="P316" s="39">
        <v>64.7</v>
      </c>
      <c r="Q316" s="39" t="s">
        <v>115</v>
      </c>
      <c r="R316" s="39" t="s">
        <v>115</v>
      </c>
      <c r="S316" s="39" t="s">
        <v>115</v>
      </c>
      <c r="T316" s="39" t="s">
        <v>115</v>
      </c>
      <c r="U316" s="39" t="s">
        <v>115</v>
      </c>
      <c r="V316" s="39" t="s">
        <v>115</v>
      </c>
      <c r="W316" s="39" t="s">
        <v>115</v>
      </c>
      <c r="X316" s="39">
        <v>49.1</v>
      </c>
      <c r="Y316" s="39" t="s">
        <v>115</v>
      </c>
      <c r="Z316" s="39">
        <v>1.5</v>
      </c>
      <c r="AA316" s="39" t="s">
        <v>115</v>
      </c>
      <c r="AB316" s="39">
        <v>37.6</v>
      </c>
      <c r="AC316" s="39" t="s">
        <v>115</v>
      </c>
      <c r="AD316" s="39">
        <v>292</v>
      </c>
      <c r="AE316" s="39" t="s">
        <v>115</v>
      </c>
    </row>
    <row r="317" spans="1:242" x14ac:dyDescent="0.35">
      <c r="A317" s="44">
        <v>40980</v>
      </c>
      <c r="B317" s="53">
        <v>0.44047453703703704</v>
      </c>
      <c r="C317" s="29">
        <v>630</v>
      </c>
      <c r="D317" s="29">
        <v>0.40949999999999998</v>
      </c>
      <c r="E317" s="29">
        <v>11.49</v>
      </c>
      <c r="F317" s="29">
        <v>8.19</v>
      </c>
      <c r="G317" s="29">
        <v>9.1999999999999993</v>
      </c>
      <c r="K317" s="54">
        <v>243</v>
      </c>
    </row>
    <row r="318" spans="1:242" x14ac:dyDescent="0.35">
      <c r="A318" s="44">
        <v>40989</v>
      </c>
      <c r="B318" s="52">
        <v>0.4138310185185185</v>
      </c>
      <c r="C318" s="29">
        <v>594</v>
      </c>
      <c r="D318" s="29">
        <v>0.38350000000000001</v>
      </c>
      <c r="E318" s="29">
        <v>8.43</v>
      </c>
      <c r="F318" s="29">
        <v>8.1</v>
      </c>
      <c r="G318" s="29">
        <v>17</v>
      </c>
      <c r="K318" s="54">
        <v>85</v>
      </c>
    </row>
    <row r="319" spans="1:242" x14ac:dyDescent="0.35">
      <c r="A319" s="44">
        <v>40994</v>
      </c>
      <c r="B319" s="53">
        <v>0.44837962962962963</v>
      </c>
      <c r="C319" s="29">
        <v>624</v>
      </c>
      <c r="D319" s="29">
        <v>0.40300000000000002</v>
      </c>
      <c r="E319" s="29">
        <v>9.7899999999999991</v>
      </c>
      <c r="F319" s="29">
        <v>8.2799999999999994</v>
      </c>
      <c r="G319" s="29">
        <v>16.399999999999999</v>
      </c>
      <c r="K319" s="54">
        <v>218</v>
      </c>
    </row>
    <row r="320" spans="1:242" x14ac:dyDescent="0.35">
      <c r="A320" s="44">
        <v>40997</v>
      </c>
      <c r="B320" s="52">
        <v>0.43083333333333335</v>
      </c>
      <c r="C320" s="29">
        <v>604</v>
      </c>
      <c r="D320" s="29">
        <v>0.3926</v>
      </c>
      <c r="E320" s="29">
        <v>9.25</v>
      </c>
      <c r="F320" s="29">
        <v>8.0500000000000007</v>
      </c>
      <c r="G320" s="29">
        <v>13.9</v>
      </c>
      <c r="K320" s="54">
        <v>135</v>
      </c>
      <c r="L320" s="45">
        <f>AVERAGE(K316:K320)</f>
        <v>174</v>
      </c>
      <c r="M320" s="46">
        <f>GEOMEAN(K316:K320)</f>
        <v>162.95040834344027</v>
      </c>
      <c r="N320" s="47" t="s">
        <v>144</v>
      </c>
    </row>
    <row r="321" spans="1:14" x14ac:dyDescent="0.35">
      <c r="A321" s="44">
        <v>41002</v>
      </c>
      <c r="B321" s="52">
        <v>0.43134259259259261</v>
      </c>
      <c r="C321" s="29">
        <v>607</v>
      </c>
      <c r="D321" s="29">
        <v>0.39460000000000001</v>
      </c>
      <c r="E321" s="29">
        <v>8.93</v>
      </c>
      <c r="F321" s="29">
        <v>8.08</v>
      </c>
      <c r="G321" s="29">
        <v>15.7</v>
      </c>
      <c r="K321" s="54">
        <v>272</v>
      </c>
    </row>
    <row r="322" spans="1:14" x14ac:dyDescent="0.35">
      <c r="A322" s="44">
        <v>41009</v>
      </c>
      <c r="B322" s="53">
        <v>0.4381944444444445</v>
      </c>
      <c r="C322" s="29">
        <v>694</v>
      </c>
      <c r="D322" s="29">
        <v>0.44850000000000001</v>
      </c>
      <c r="E322" s="29">
        <v>9.36</v>
      </c>
      <c r="F322" s="29">
        <v>7.96</v>
      </c>
      <c r="G322" s="29">
        <v>13.1</v>
      </c>
      <c r="K322" s="54">
        <v>20</v>
      </c>
    </row>
    <row r="323" spans="1:14" x14ac:dyDescent="0.35">
      <c r="A323" s="44">
        <v>41015</v>
      </c>
      <c r="B323" s="52">
        <v>0.40056712962962965</v>
      </c>
      <c r="C323" s="29">
        <v>507</v>
      </c>
      <c r="D323" s="29">
        <v>0.3296</v>
      </c>
      <c r="E323" s="29">
        <v>8.57</v>
      </c>
      <c r="F323" s="29">
        <v>8.1199999999999992</v>
      </c>
      <c r="G323" s="29">
        <v>16</v>
      </c>
      <c r="K323" s="54">
        <v>19863</v>
      </c>
    </row>
    <row r="324" spans="1:14" x14ac:dyDescent="0.35">
      <c r="A324" s="44">
        <v>41018</v>
      </c>
      <c r="C324" s="49" t="s">
        <v>139</v>
      </c>
      <c r="D324" s="49" t="s">
        <v>139</v>
      </c>
      <c r="E324" s="49" t="s">
        <v>139</v>
      </c>
      <c r="F324" s="49" t="s">
        <v>139</v>
      </c>
      <c r="G324" s="49" t="s">
        <v>139</v>
      </c>
      <c r="K324" s="54">
        <v>422</v>
      </c>
    </row>
    <row r="325" spans="1:14" x14ac:dyDescent="0.35">
      <c r="A325" s="44">
        <v>41025</v>
      </c>
      <c r="B325" s="53">
        <v>0.43048611111111112</v>
      </c>
      <c r="C325" s="29">
        <v>630</v>
      </c>
      <c r="D325" s="29">
        <v>0.40949999999999998</v>
      </c>
      <c r="E325" s="29">
        <v>8.9</v>
      </c>
      <c r="F325" s="29">
        <v>8.15</v>
      </c>
      <c r="G325" s="29">
        <v>15.5</v>
      </c>
      <c r="K325" s="54">
        <v>98</v>
      </c>
      <c r="L325" s="45">
        <f>AVERAGE(K321:K325)</f>
        <v>4135</v>
      </c>
      <c r="M325" s="46">
        <f>GEOMEAN(K321:K325)</f>
        <v>338.87259921843264</v>
      </c>
      <c r="N325" s="47" t="s">
        <v>145</v>
      </c>
    </row>
    <row r="326" spans="1:14" x14ac:dyDescent="0.35">
      <c r="A326" s="44">
        <v>41029</v>
      </c>
      <c r="B326" s="52">
        <v>0.44050925925925927</v>
      </c>
      <c r="C326" s="29">
        <v>626</v>
      </c>
      <c r="D326" s="29">
        <v>0.40949999999999998</v>
      </c>
      <c r="E326" s="29">
        <v>9.65</v>
      </c>
      <c r="F326" s="29">
        <v>7.98</v>
      </c>
      <c r="G326" s="29">
        <v>14.7</v>
      </c>
      <c r="K326" s="54">
        <v>336</v>
      </c>
    </row>
    <row r="327" spans="1:14" x14ac:dyDescent="0.35">
      <c r="A327" s="44">
        <v>41043</v>
      </c>
      <c r="B327" s="52">
        <v>0.42824074074074076</v>
      </c>
      <c r="C327" s="29">
        <v>597</v>
      </c>
      <c r="D327" s="29">
        <v>0.39</v>
      </c>
      <c r="E327" s="29">
        <v>9.5</v>
      </c>
      <c r="F327" s="29">
        <v>8.07</v>
      </c>
      <c r="G327" s="29">
        <v>19.8</v>
      </c>
      <c r="K327" s="54">
        <v>292</v>
      </c>
    </row>
    <row r="328" spans="1:14" x14ac:dyDescent="0.35">
      <c r="A328" s="44">
        <v>41046</v>
      </c>
      <c r="B328" s="52">
        <v>0.38916666666666666</v>
      </c>
      <c r="C328" s="29">
        <v>602</v>
      </c>
      <c r="D328" s="29">
        <v>0.39</v>
      </c>
      <c r="E328" s="29">
        <v>7.43</v>
      </c>
      <c r="F328" s="29">
        <v>8.31</v>
      </c>
      <c r="G328" s="29">
        <v>19</v>
      </c>
      <c r="K328" s="54">
        <v>173</v>
      </c>
    </row>
    <row r="329" spans="1:14" x14ac:dyDescent="0.35">
      <c r="A329" s="44">
        <v>41050</v>
      </c>
      <c r="B329" s="52">
        <v>0.42901620370370369</v>
      </c>
      <c r="C329" s="29">
        <v>620</v>
      </c>
      <c r="D329" s="29">
        <v>0.40300000000000002</v>
      </c>
      <c r="E329" s="29">
        <v>6.87</v>
      </c>
      <c r="F329" s="29">
        <v>7.99</v>
      </c>
      <c r="G329" s="29">
        <v>22.2</v>
      </c>
      <c r="K329" s="54">
        <v>554</v>
      </c>
    </row>
    <row r="330" spans="1:14" x14ac:dyDescent="0.35">
      <c r="A330" s="44">
        <v>41052</v>
      </c>
      <c r="B330" s="53">
        <v>0.45922453703703708</v>
      </c>
      <c r="C330" s="29">
        <v>653</v>
      </c>
      <c r="D330" s="29">
        <v>0.42249999999999999</v>
      </c>
      <c r="E330" s="29">
        <v>7.3</v>
      </c>
      <c r="F330" s="29">
        <v>8</v>
      </c>
      <c r="G330" s="29">
        <v>20.5</v>
      </c>
      <c r="K330" s="54">
        <v>298</v>
      </c>
      <c r="L330" s="45">
        <f>AVERAGE(K326:K330)</f>
        <v>330.6</v>
      </c>
      <c r="M330" s="46">
        <f>GEOMEAN(K326:K330)</f>
        <v>308.67314874038334</v>
      </c>
      <c r="N330" s="47" t="s">
        <v>146</v>
      </c>
    </row>
    <row r="331" spans="1:14" x14ac:dyDescent="0.35">
      <c r="A331" s="44">
        <v>41067</v>
      </c>
      <c r="B331" s="53">
        <v>0.41804398148148153</v>
      </c>
      <c r="C331" s="29">
        <v>701</v>
      </c>
      <c r="D331" s="29">
        <v>0.45500000000000002</v>
      </c>
      <c r="E331" s="29">
        <v>6.69</v>
      </c>
      <c r="F331" s="29">
        <v>7.9</v>
      </c>
      <c r="G331" s="29">
        <v>19.7</v>
      </c>
      <c r="K331" s="54">
        <v>2700</v>
      </c>
    </row>
    <row r="332" spans="1:14" x14ac:dyDescent="0.35">
      <c r="A332" s="44">
        <v>41071</v>
      </c>
      <c r="B332" s="52">
        <v>0.41208333333333336</v>
      </c>
      <c r="C332" s="29">
        <v>660</v>
      </c>
      <c r="D332" s="29">
        <v>0.42899999999999999</v>
      </c>
      <c r="E332" s="29">
        <v>5.28</v>
      </c>
      <c r="F332" s="29">
        <v>7.9</v>
      </c>
      <c r="G332" s="29">
        <v>22.7</v>
      </c>
      <c r="K332" s="54">
        <v>987</v>
      </c>
    </row>
    <row r="333" spans="1:14" x14ac:dyDescent="0.35">
      <c r="A333" s="44">
        <v>41080</v>
      </c>
      <c r="B333" s="52">
        <v>0.42843750000000003</v>
      </c>
      <c r="C333" s="29">
        <v>725</v>
      </c>
      <c r="D333" s="29">
        <v>0.47449999999999998</v>
      </c>
      <c r="E333" s="29">
        <v>6.41</v>
      </c>
      <c r="F333" s="29">
        <v>7.97</v>
      </c>
      <c r="G333" s="29">
        <v>24.7</v>
      </c>
      <c r="K333" s="54">
        <v>860</v>
      </c>
    </row>
    <row r="334" spans="1:14" x14ac:dyDescent="0.35">
      <c r="A334" s="44">
        <v>41085</v>
      </c>
      <c r="B334" s="53">
        <v>0.4279513888888889</v>
      </c>
      <c r="C334" s="29">
        <v>652</v>
      </c>
      <c r="D334" s="29">
        <v>0.42249999999999999</v>
      </c>
      <c r="E334" s="29">
        <v>6.58</v>
      </c>
      <c r="F334" s="29">
        <v>7.92</v>
      </c>
      <c r="G334" s="29">
        <v>23.8</v>
      </c>
      <c r="K334" s="54">
        <v>958</v>
      </c>
    </row>
    <row r="335" spans="1:14" x14ac:dyDescent="0.35">
      <c r="A335" s="44">
        <v>41088</v>
      </c>
      <c r="B335" s="52">
        <v>0.40291666666666665</v>
      </c>
      <c r="C335" s="29">
        <v>671</v>
      </c>
      <c r="D335" s="29">
        <v>0.4355</v>
      </c>
      <c r="E335" s="29">
        <v>6.18</v>
      </c>
      <c r="F335" s="29">
        <v>7.82</v>
      </c>
      <c r="G335" s="29">
        <v>22.9</v>
      </c>
      <c r="K335" s="54">
        <v>457</v>
      </c>
      <c r="L335" s="45">
        <f>AVERAGE(K331:K335)</f>
        <v>1192.4000000000001</v>
      </c>
      <c r="M335" s="46">
        <f>GEOMEAN(K331:K335)</f>
        <v>1000.6730773405294</v>
      </c>
      <c r="N335" s="47" t="s">
        <v>147</v>
      </c>
    </row>
    <row r="336" spans="1:14" x14ac:dyDescent="0.35">
      <c r="A336" s="44">
        <v>41093</v>
      </c>
      <c r="B336" s="52">
        <v>0.4465277777777778</v>
      </c>
      <c r="C336" s="29">
        <v>663</v>
      </c>
      <c r="D336" s="29">
        <v>0.42899999999999999</v>
      </c>
      <c r="E336" s="29">
        <v>5.64</v>
      </c>
      <c r="F336" s="29">
        <v>7.65</v>
      </c>
      <c r="G336" s="29">
        <v>25.4</v>
      </c>
      <c r="K336" s="54">
        <v>1515</v>
      </c>
    </row>
    <row r="337" spans="1:31" x14ac:dyDescent="0.35">
      <c r="A337" s="44">
        <v>41095</v>
      </c>
      <c r="B337" s="52">
        <v>0.41274305555555557</v>
      </c>
      <c r="C337" s="29">
        <v>760</v>
      </c>
      <c r="D337" s="29">
        <v>0.49399999999999999</v>
      </c>
      <c r="E337" s="29">
        <v>4.32</v>
      </c>
      <c r="F337" s="29">
        <v>7.61</v>
      </c>
      <c r="G337" s="29">
        <v>26.6</v>
      </c>
      <c r="K337" s="54">
        <v>624</v>
      </c>
    </row>
    <row r="338" spans="1:31" x14ac:dyDescent="0.35">
      <c r="A338" s="44">
        <v>41107</v>
      </c>
      <c r="B338" s="52">
        <v>0.41318287037037038</v>
      </c>
      <c r="C338" s="29">
        <v>701</v>
      </c>
      <c r="D338" s="29">
        <v>0.45500000000000002</v>
      </c>
      <c r="E338" s="29">
        <v>6.07</v>
      </c>
      <c r="F338" s="29">
        <v>7.68</v>
      </c>
      <c r="G338" s="29">
        <v>26.2</v>
      </c>
      <c r="K338" s="54">
        <v>379</v>
      </c>
    </row>
    <row r="339" spans="1:31" x14ac:dyDescent="0.35">
      <c r="A339" s="44">
        <v>41113</v>
      </c>
      <c r="B339" s="53">
        <v>0.42449074074074072</v>
      </c>
      <c r="C339" s="29">
        <v>660</v>
      </c>
      <c r="D339" s="29">
        <v>0.42899999999999999</v>
      </c>
      <c r="E339" s="29">
        <v>6.3</v>
      </c>
      <c r="F339" s="29">
        <v>7.91</v>
      </c>
      <c r="G339" s="29">
        <v>25.1</v>
      </c>
      <c r="K339" s="54">
        <v>455</v>
      </c>
    </row>
    <row r="340" spans="1:31" x14ac:dyDescent="0.35">
      <c r="A340" s="44">
        <v>41115</v>
      </c>
      <c r="B340" s="53">
        <v>0.43138888888888888</v>
      </c>
      <c r="C340" s="29">
        <v>685</v>
      </c>
      <c r="D340" s="29">
        <v>0.44850000000000001</v>
      </c>
      <c r="E340" s="29">
        <v>6.53</v>
      </c>
      <c r="F340" s="29">
        <v>7.75</v>
      </c>
      <c r="G340" s="29">
        <v>25</v>
      </c>
      <c r="K340" s="54">
        <v>805</v>
      </c>
      <c r="L340" s="45">
        <f>AVERAGE(K336:K340)</f>
        <v>755.6</v>
      </c>
      <c r="M340" s="46">
        <f>GEOMEAN(K336:K340)</f>
        <v>666.20631013863931</v>
      </c>
      <c r="N340" s="47" t="s">
        <v>148</v>
      </c>
      <c r="O340" s="39">
        <v>3.1</v>
      </c>
      <c r="P340" s="39">
        <v>84.9</v>
      </c>
      <c r="Q340" s="39" t="s">
        <v>115</v>
      </c>
      <c r="R340" s="39" t="s">
        <v>115</v>
      </c>
      <c r="S340" s="39" t="s">
        <v>115</v>
      </c>
      <c r="T340" s="39" t="s">
        <v>115</v>
      </c>
      <c r="U340" s="39" t="s">
        <v>115</v>
      </c>
      <c r="V340" s="39" t="s">
        <v>115</v>
      </c>
      <c r="W340" s="39" t="s">
        <v>115</v>
      </c>
      <c r="X340" s="39">
        <v>77</v>
      </c>
      <c r="Y340" s="39" t="s">
        <v>115</v>
      </c>
      <c r="Z340" s="39">
        <v>0.36</v>
      </c>
      <c r="AA340" s="39" t="s">
        <v>115</v>
      </c>
      <c r="AB340" s="39">
        <v>50.9</v>
      </c>
      <c r="AC340" s="39" t="s">
        <v>115</v>
      </c>
      <c r="AD340" s="39">
        <v>264</v>
      </c>
      <c r="AE340" s="39" t="s">
        <v>115</v>
      </c>
    </row>
    <row r="341" spans="1:31" x14ac:dyDescent="0.35">
      <c r="A341" s="44">
        <v>41123</v>
      </c>
      <c r="B341" s="52">
        <v>0.41371527777777778</v>
      </c>
      <c r="C341" s="29">
        <v>704</v>
      </c>
      <c r="D341" s="29">
        <v>0.45500000000000002</v>
      </c>
      <c r="E341" s="29">
        <v>8.3699999999999992</v>
      </c>
      <c r="F341" s="29">
        <v>7.78</v>
      </c>
      <c r="G341" s="29">
        <v>23.4</v>
      </c>
      <c r="K341" s="54">
        <v>201</v>
      </c>
    </row>
    <row r="342" spans="1:31" x14ac:dyDescent="0.35">
      <c r="A342" s="44">
        <v>41129</v>
      </c>
      <c r="B342" s="53">
        <v>0.3856944444444444</v>
      </c>
      <c r="C342" s="29">
        <v>627</v>
      </c>
      <c r="D342" s="29">
        <v>0.40949999999999998</v>
      </c>
      <c r="E342" s="29">
        <v>5.25</v>
      </c>
      <c r="F342" s="29">
        <v>7.75</v>
      </c>
      <c r="G342" s="29">
        <v>24.1</v>
      </c>
      <c r="K342" s="54">
        <v>3654</v>
      </c>
    </row>
    <row r="343" spans="1:31" x14ac:dyDescent="0.35">
      <c r="A343" s="44">
        <v>41134</v>
      </c>
      <c r="B343" s="55">
        <v>0.42249999999999999</v>
      </c>
      <c r="C343" s="29">
        <v>623</v>
      </c>
      <c r="D343" s="29">
        <v>0.40300000000000002</v>
      </c>
      <c r="E343" s="29">
        <v>7.11</v>
      </c>
      <c r="F343" s="29">
        <v>7.46</v>
      </c>
      <c r="G343" s="29">
        <v>21.5</v>
      </c>
      <c r="K343" s="54">
        <v>1081</v>
      </c>
    </row>
    <row r="344" spans="1:31" x14ac:dyDescent="0.35">
      <c r="A344" s="44">
        <v>41143</v>
      </c>
      <c r="B344" s="58">
        <v>0.41866898148148146</v>
      </c>
      <c r="C344" s="29">
        <v>682</v>
      </c>
      <c r="D344" s="29">
        <v>0.442</v>
      </c>
      <c r="E344" s="29">
        <v>5.81</v>
      </c>
      <c r="F344" s="29">
        <v>7.57</v>
      </c>
      <c r="G344" s="29">
        <v>20.2</v>
      </c>
      <c r="K344" s="54">
        <v>547</v>
      </c>
    </row>
    <row r="345" spans="1:31" x14ac:dyDescent="0.35">
      <c r="A345" s="44">
        <v>41150</v>
      </c>
      <c r="B345" s="52">
        <v>0.42939814814814814</v>
      </c>
      <c r="C345" s="29">
        <v>516</v>
      </c>
      <c r="D345" s="29">
        <v>0.33539999999999998</v>
      </c>
      <c r="E345" s="29">
        <v>4.8499999999999996</v>
      </c>
      <c r="F345" s="29">
        <v>7.53</v>
      </c>
      <c r="G345" s="29">
        <v>22.4</v>
      </c>
      <c r="K345" s="54">
        <v>6488</v>
      </c>
      <c r="L345" s="45">
        <f>AVERAGE(K341:K345)</f>
        <v>2394.1999999999998</v>
      </c>
      <c r="M345" s="46">
        <f>GEOMEAN(K341:K345)</f>
        <v>1230.205579457335</v>
      </c>
      <c r="N345" s="47" t="s">
        <v>149</v>
      </c>
    </row>
    <row r="346" spans="1:31" x14ac:dyDescent="0.35">
      <c r="A346" s="44">
        <v>41158</v>
      </c>
      <c r="B346" s="53">
        <v>0.41927083333333331</v>
      </c>
      <c r="C346" s="29">
        <v>580</v>
      </c>
      <c r="D346" s="29">
        <v>0.377</v>
      </c>
      <c r="E346" s="29">
        <v>5.42</v>
      </c>
      <c r="F346" s="29">
        <v>7.55</v>
      </c>
      <c r="G346" s="29">
        <v>22.4</v>
      </c>
      <c r="K346" s="54">
        <v>1017</v>
      </c>
    </row>
    <row r="347" spans="1:31" x14ac:dyDescent="0.35">
      <c r="A347" s="44">
        <v>41162</v>
      </c>
      <c r="B347" s="52">
        <v>0.41828703703703707</v>
      </c>
      <c r="C347" s="29">
        <v>306.60000000000002</v>
      </c>
      <c r="D347" s="29">
        <v>0.1996</v>
      </c>
      <c r="E347" s="29">
        <v>7.91</v>
      </c>
      <c r="F347" s="29">
        <v>7.91</v>
      </c>
      <c r="G347" s="29">
        <v>20.9</v>
      </c>
      <c r="K347" s="54">
        <v>1145</v>
      </c>
    </row>
    <row r="348" spans="1:31" x14ac:dyDescent="0.35">
      <c r="A348" s="44">
        <v>41164</v>
      </c>
      <c r="B348" s="53">
        <v>0.43037037037037035</v>
      </c>
      <c r="C348" s="29">
        <v>483.2</v>
      </c>
      <c r="D348" s="29">
        <v>0.314</v>
      </c>
      <c r="E348" s="29">
        <v>7.14</v>
      </c>
      <c r="F348" s="29">
        <v>7.77</v>
      </c>
      <c r="G348" s="29">
        <v>20.9</v>
      </c>
      <c r="K348" s="54">
        <v>794</v>
      </c>
    </row>
    <row r="349" spans="1:31" x14ac:dyDescent="0.35">
      <c r="A349" s="44">
        <v>41178</v>
      </c>
      <c r="B349" s="52">
        <v>0.41974537037037035</v>
      </c>
      <c r="C349" s="29">
        <v>533</v>
      </c>
      <c r="D349" s="29">
        <v>0.34639999999999999</v>
      </c>
      <c r="E349" s="29">
        <v>7.64</v>
      </c>
      <c r="F349" s="29">
        <v>7.69</v>
      </c>
      <c r="G349" s="29">
        <v>16.899999999999999</v>
      </c>
      <c r="K349" s="235">
        <v>1725</v>
      </c>
    </row>
    <row r="350" spans="1:31" x14ac:dyDescent="0.35">
      <c r="A350" s="44">
        <v>41179</v>
      </c>
      <c r="B350" s="52">
        <v>0.40368055555555554</v>
      </c>
      <c r="C350" s="29">
        <v>511</v>
      </c>
      <c r="D350" s="29">
        <v>0.33150000000000002</v>
      </c>
      <c r="E350" s="29">
        <v>7.24</v>
      </c>
      <c r="F350" s="29">
        <v>7.55</v>
      </c>
      <c r="G350" s="29">
        <v>17.600000000000001</v>
      </c>
      <c r="K350" s="36">
        <v>24192</v>
      </c>
      <c r="L350" s="45">
        <f>AVERAGE(K346:K350)</f>
        <v>5774.6</v>
      </c>
      <c r="M350" s="46">
        <f>GEOMEAN(K346:K350)</f>
        <v>2076.2591675323733</v>
      </c>
      <c r="N350" s="47" t="s">
        <v>150</v>
      </c>
    </row>
    <row r="351" spans="1:31" x14ac:dyDescent="0.35">
      <c r="A351" s="44">
        <v>41186</v>
      </c>
      <c r="B351" s="51">
        <v>0.41998842592592589</v>
      </c>
      <c r="C351" s="29">
        <v>527</v>
      </c>
      <c r="D351" s="29">
        <v>0.34250000000000003</v>
      </c>
      <c r="E351" s="29">
        <v>8.33</v>
      </c>
      <c r="F351" s="29">
        <v>7.68</v>
      </c>
      <c r="G351" s="29">
        <v>16.600000000000001</v>
      </c>
      <c r="K351" s="54">
        <v>988</v>
      </c>
    </row>
    <row r="352" spans="1:31" x14ac:dyDescent="0.35">
      <c r="A352" s="44">
        <v>41190</v>
      </c>
      <c r="B352" s="52">
        <v>0.42290509259259257</v>
      </c>
      <c r="C352" s="29">
        <v>474.2</v>
      </c>
      <c r="D352" s="29">
        <v>0.30809999999999998</v>
      </c>
      <c r="E352" s="29">
        <v>8.93</v>
      </c>
      <c r="F352" s="29">
        <v>7.89</v>
      </c>
      <c r="G352" s="29">
        <v>13</v>
      </c>
      <c r="K352" s="54">
        <v>488</v>
      </c>
    </row>
    <row r="353" spans="1:31" x14ac:dyDescent="0.35">
      <c r="A353" s="44">
        <v>41199</v>
      </c>
      <c r="B353" s="53">
        <v>0.42315972222222226</v>
      </c>
      <c r="C353" s="29">
        <v>576</v>
      </c>
      <c r="D353" s="29">
        <v>0.37440000000000001</v>
      </c>
      <c r="E353" s="29">
        <v>9.33</v>
      </c>
      <c r="F353" s="29">
        <v>7.77</v>
      </c>
      <c r="G353" s="29">
        <v>13.7</v>
      </c>
      <c r="K353" s="54">
        <v>906</v>
      </c>
    </row>
    <row r="354" spans="1:31" x14ac:dyDescent="0.35">
      <c r="A354" s="44">
        <v>41205</v>
      </c>
      <c r="B354" s="52">
        <v>0.43293981481481486</v>
      </c>
      <c r="C354" s="29">
        <v>538</v>
      </c>
      <c r="D354" s="29">
        <v>0.34970000000000001</v>
      </c>
      <c r="E354" s="29">
        <v>9.2799999999999994</v>
      </c>
      <c r="F354" s="29">
        <v>7.98</v>
      </c>
      <c r="G354" s="29">
        <v>14.7</v>
      </c>
      <c r="O354" s="39">
        <v>1.8</v>
      </c>
      <c r="P354" s="39">
        <v>50.8</v>
      </c>
      <c r="Q354" s="39" t="s">
        <v>115</v>
      </c>
      <c r="R354" s="39" t="s">
        <v>115</v>
      </c>
      <c r="S354" s="39" t="s">
        <v>115</v>
      </c>
      <c r="T354" s="39">
        <v>2.1</v>
      </c>
      <c r="U354" s="39" t="s">
        <v>115</v>
      </c>
      <c r="V354" s="39" t="s">
        <v>115</v>
      </c>
      <c r="W354" s="39">
        <v>25.4</v>
      </c>
      <c r="X354" s="39">
        <v>45.1</v>
      </c>
      <c r="Y354" s="39" t="s">
        <v>115</v>
      </c>
      <c r="Z354" s="39">
        <v>0.65</v>
      </c>
      <c r="AA354" s="39" t="s">
        <v>115</v>
      </c>
      <c r="AB354" s="39">
        <v>34.4</v>
      </c>
      <c r="AC354" s="39" t="s">
        <v>115</v>
      </c>
      <c r="AD354" s="39">
        <v>198</v>
      </c>
      <c r="AE354" s="39" t="s">
        <v>115</v>
      </c>
    </row>
    <row r="355" spans="1:31" x14ac:dyDescent="0.35">
      <c r="A355" s="44">
        <v>41212</v>
      </c>
      <c r="B355" s="27"/>
      <c r="C355" s="49" t="s">
        <v>139</v>
      </c>
      <c r="D355" s="49" t="s">
        <v>139</v>
      </c>
      <c r="E355" s="49" t="s">
        <v>139</v>
      </c>
      <c r="F355" s="49" t="s">
        <v>139</v>
      </c>
      <c r="G355" s="49" t="s">
        <v>139</v>
      </c>
      <c r="K355" s="54">
        <v>171</v>
      </c>
      <c r="L355" s="45">
        <f>AVERAGE(K351:K355)</f>
        <v>638.25</v>
      </c>
      <c r="M355" s="46">
        <f>GEOMEAN(K351:K355)</f>
        <v>522.78758876375605</v>
      </c>
      <c r="N355" s="47" t="s">
        <v>151</v>
      </c>
    </row>
    <row r="356" spans="1:31" x14ac:dyDescent="0.35">
      <c r="A356" s="44">
        <v>41218</v>
      </c>
      <c r="B356" s="52">
        <v>0.41847222222222219</v>
      </c>
      <c r="C356" s="29">
        <v>589</v>
      </c>
      <c r="D356" s="29">
        <v>0.38290000000000002</v>
      </c>
      <c r="E356" s="29">
        <v>11.8</v>
      </c>
      <c r="F356" s="29">
        <v>7.89</v>
      </c>
      <c r="G356" s="29">
        <v>7.8</v>
      </c>
      <c r="K356" s="54">
        <v>73</v>
      </c>
    </row>
    <row r="357" spans="1:31" x14ac:dyDescent="0.35">
      <c r="A357" s="44">
        <v>41225</v>
      </c>
      <c r="B357" s="52">
        <v>0.43574074074074076</v>
      </c>
      <c r="C357" s="29">
        <v>502</v>
      </c>
      <c r="D357" s="29">
        <v>0.32629999999999998</v>
      </c>
      <c r="E357" s="29">
        <v>8.59</v>
      </c>
      <c r="F357" s="29">
        <v>8</v>
      </c>
      <c r="G357" s="29">
        <v>10.7</v>
      </c>
      <c r="K357" s="36">
        <v>24192</v>
      </c>
    </row>
    <row r="358" spans="1:31" x14ac:dyDescent="0.35">
      <c r="A358" s="44">
        <v>41227</v>
      </c>
      <c r="B358" s="53">
        <v>0.4377199074074074</v>
      </c>
      <c r="C358" s="29">
        <v>563</v>
      </c>
      <c r="D358" s="29">
        <v>0.36599999999999999</v>
      </c>
      <c r="E358" s="29">
        <v>12.36</v>
      </c>
      <c r="F358" s="29">
        <v>8.08</v>
      </c>
      <c r="G358" s="29">
        <v>7.4</v>
      </c>
      <c r="K358" s="54">
        <v>231</v>
      </c>
    </row>
    <row r="359" spans="1:31" x14ac:dyDescent="0.35">
      <c r="A359" s="44">
        <v>41240</v>
      </c>
      <c r="B359" s="53">
        <v>0.42662037037037037</v>
      </c>
      <c r="C359" s="29">
        <v>653</v>
      </c>
      <c r="D359" s="29">
        <v>0.42449999999999999</v>
      </c>
      <c r="E359" s="29">
        <v>11.86</v>
      </c>
      <c r="F359" s="29">
        <v>7.94</v>
      </c>
      <c r="G359" s="29">
        <v>6</v>
      </c>
      <c r="K359" s="54">
        <v>86</v>
      </c>
    </row>
    <row r="360" spans="1:31" x14ac:dyDescent="0.35">
      <c r="A360" s="44">
        <v>41242</v>
      </c>
      <c r="B360" s="53">
        <v>0.43266203703703704</v>
      </c>
      <c r="C360" s="29">
        <v>681</v>
      </c>
      <c r="D360" s="29">
        <v>0.44269999999999998</v>
      </c>
      <c r="E360" s="29">
        <v>13.45</v>
      </c>
      <c r="F360" s="29">
        <v>8.06</v>
      </c>
      <c r="G360" s="29">
        <v>5.2</v>
      </c>
      <c r="K360" s="54">
        <v>10</v>
      </c>
      <c r="L360" s="45">
        <f>AVERAGE(K356:K360)</f>
        <v>4918.3999999999996</v>
      </c>
      <c r="M360" s="46">
        <f>GEOMEAN(K356:K360)</f>
        <v>203.71406408558235</v>
      </c>
      <c r="N360" s="47" t="s">
        <v>152</v>
      </c>
    </row>
    <row r="361" spans="1:31" x14ac:dyDescent="0.35">
      <c r="A361" s="44">
        <v>41246</v>
      </c>
      <c r="B361" s="52">
        <v>0.43116898148148147</v>
      </c>
      <c r="C361" s="29">
        <v>663</v>
      </c>
      <c r="D361" s="29">
        <v>0.43099999999999999</v>
      </c>
      <c r="E361" s="29">
        <v>10.55</v>
      </c>
      <c r="F361" s="29">
        <v>7.93</v>
      </c>
      <c r="G361" s="29">
        <v>10.4</v>
      </c>
      <c r="K361" s="54">
        <v>826</v>
      </c>
      <c r="L361" s="28"/>
      <c r="M361" s="31"/>
      <c r="N361" s="30"/>
    </row>
    <row r="362" spans="1:31" x14ac:dyDescent="0.35">
      <c r="A362" s="44">
        <v>41249</v>
      </c>
      <c r="B362" s="52">
        <v>0.40960648148148149</v>
      </c>
      <c r="C362" s="29">
        <v>638</v>
      </c>
      <c r="D362" s="29">
        <v>0.41470000000000001</v>
      </c>
      <c r="E362" s="29">
        <v>11.45</v>
      </c>
      <c r="F362" s="29">
        <v>7.97</v>
      </c>
      <c r="G362" s="29">
        <v>6.2</v>
      </c>
      <c r="K362" s="54">
        <v>305</v>
      </c>
      <c r="L362" s="28"/>
      <c r="M362" s="31"/>
      <c r="N362" s="30"/>
    </row>
    <row r="363" spans="1:31" x14ac:dyDescent="0.35">
      <c r="A363" s="44">
        <v>41256</v>
      </c>
      <c r="B363" s="52">
        <v>0.42744212962962963</v>
      </c>
      <c r="C363" s="29">
        <v>629</v>
      </c>
      <c r="D363" s="29">
        <v>0.4088</v>
      </c>
      <c r="E363" s="29">
        <v>12.87</v>
      </c>
      <c r="F363" s="29">
        <v>7.84</v>
      </c>
      <c r="G363" s="29">
        <v>4.9000000000000004</v>
      </c>
      <c r="K363" s="54">
        <v>52</v>
      </c>
      <c r="L363" s="28"/>
      <c r="M363" s="31"/>
      <c r="N363" s="30"/>
    </row>
    <row r="364" spans="1:31" x14ac:dyDescent="0.35">
      <c r="A364" s="44">
        <v>41262</v>
      </c>
      <c r="B364" s="52">
        <v>0.47215277777777781</v>
      </c>
      <c r="C364" s="29">
        <v>652</v>
      </c>
      <c r="D364" s="29">
        <v>0.42380000000000001</v>
      </c>
      <c r="E364" s="29">
        <v>12.18</v>
      </c>
      <c r="F364" s="29">
        <v>7.96</v>
      </c>
      <c r="G364" s="29">
        <v>6.4</v>
      </c>
      <c r="K364" s="54">
        <v>31</v>
      </c>
      <c r="L364" s="45">
        <f>AVERAGE(K360:K364)</f>
        <v>244.8</v>
      </c>
      <c r="M364" s="46">
        <f>GEOMEAN(K360:K364)</f>
        <v>83.508173495322808</v>
      </c>
      <c r="N364" s="47" t="s">
        <v>153</v>
      </c>
    </row>
    <row r="365" spans="1:31" x14ac:dyDescent="0.35">
      <c r="A365" s="44">
        <v>41277</v>
      </c>
      <c r="B365" s="53">
        <v>0.42324074074074075</v>
      </c>
      <c r="C365" s="29">
        <v>791</v>
      </c>
      <c r="D365" s="29">
        <v>0.5141</v>
      </c>
      <c r="E365" s="29">
        <v>14.68</v>
      </c>
      <c r="F365" s="29">
        <v>7.94</v>
      </c>
      <c r="G365" s="29">
        <v>0.3</v>
      </c>
      <c r="K365" s="54">
        <v>20</v>
      </c>
    </row>
    <row r="366" spans="1:31" x14ac:dyDescent="0.35">
      <c r="A366" s="44">
        <v>41282</v>
      </c>
      <c r="B366" s="59">
        <v>0.46458333333333335</v>
      </c>
      <c r="C366" s="27">
        <v>737</v>
      </c>
      <c r="D366" s="27">
        <v>0.47910000000000003</v>
      </c>
      <c r="E366" s="28">
        <v>14.64</v>
      </c>
      <c r="F366" s="27">
        <v>7.97</v>
      </c>
      <c r="G366" s="27">
        <v>2</v>
      </c>
      <c r="K366" s="54">
        <v>63</v>
      </c>
    </row>
    <row r="367" spans="1:31" x14ac:dyDescent="0.35">
      <c r="A367" s="44">
        <v>41284</v>
      </c>
      <c r="B367" s="52">
        <v>0.44500000000000001</v>
      </c>
      <c r="C367" s="29">
        <v>758</v>
      </c>
      <c r="D367" s="29">
        <v>0.49270000000000003</v>
      </c>
      <c r="E367" s="29">
        <v>13.83</v>
      </c>
      <c r="F367" s="29">
        <v>8.1199999999999992</v>
      </c>
      <c r="G367" s="29">
        <v>3.2</v>
      </c>
      <c r="K367" s="54">
        <v>63</v>
      </c>
    </row>
    <row r="368" spans="1:31" x14ac:dyDescent="0.35">
      <c r="A368" s="44">
        <v>41291</v>
      </c>
      <c r="B368" s="52">
        <v>0.43222222222222223</v>
      </c>
      <c r="C368" s="29">
        <v>491.3</v>
      </c>
      <c r="D368" s="29">
        <v>0.31919999999999998</v>
      </c>
      <c r="E368" s="29">
        <v>13.26</v>
      </c>
      <c r="F368" s="29">
        <v>7.85</v>
      </c>
      <c r="G368" s="29">
        <v>4</v>
      </c>
      <c r="K368" s="54">
        <v>313</v>
      </c>
    </row>
    <row r="369" spans="1:31" x14ac:dyDescent="0.35">
      <c r="A369" s="44">
        <v>41304</v>
      </c>
      <c r="B369" s="59">
        <v>0.41978009259259258</v>
      </c>
      <c r="C369" s="27">
        <v>495.1</v>
      </c>
      <c r="D369" s="27">
        <v>0.32169999999999999</v>
      </c>
      <c r="E369" s="28">
        <v>12.12</v>
      </c>
      <c r="F369" s="27">
        <v>7.92</v>
      </c>
      <c r="G369" s="27">
        <v>6</v>
      </c>
      <c r="K369" s="54">
        <v>15531</v>
      </c>
      <c r="L369" s="45">
        <f>AVERAGE(K365:K369)</f>
        <v>3198</v>
      </c>
      <c r="M369" s="46">
        <f>GEOMEAN(K365:K369)</f>
        <v>207.63041421552816</v>
      </c>
      <c r="N369" s="47" t="s">
        <v>154</v>
      </c>
    </row>
    <row r="370" spans="1:31" x14ac:dyDescent="0.35">
      <c r="A370" s="44">
        <v>41311</v>
      </c>
      <c r="B370" s="53">
        <v>0.42016203703703708</v>
      </c>
      <c r="C370" s="29">
        <v>591</v>
      </c>
      <c r="D370" s="29">
        <v>0.38419999999999999</v>
      </c>
      <c r="E370" s="29">
        <v>13.47</v>
      </c>
      <c r="F370" s="29">
        <v>7.79</v>
      </c>
      <c r="G370" s="29">
        <v>2.2000000000000002</v>
      </c>
      <c r="K370" s="54">
        <v>74</v>
      </c>
    </row>
    <row r="371" spans="1:31" x14ac:dyDescent="0.35">
      <c r="A371" s="44">
        <v>41319</v>
      </c>
      <c r="B371" s="52">
        <v>0.43240740740740741</v>
      </c>
      <c r="C371" s="29">
        <v>592</v>
      </c>
      <c r="D371" s="29">
        <v>0.38479999999999998</v>
      </c>
      <c r="E371" s="29">
        <v>13.68</v>
      </c>
      <c r="F371" s="29">
        <v>7.86</v>
      </c>
      <c r="G371" s="29">
        <v>3.6</v>
      </c>
      <c r="K371" s="54">
        <v>52</v>
      </c>
    </row>
    <row r="372" spans="1:31" x14ac:dyDescent="0.35">
      <c r="A372" s="44">
        <v>41323</v>
      </c>
      <c r="B372" s="53">
        <v>0.42910879629629628</v>
      </c>
      <c r="C372" s="29">
        <v>599</v>
      </c>
      <c r="D372" s="29">
        <v>0.38929999999999998</v>
      </c>
      <c r="E372" s="29">
        <v>13.41</v>
      </c>
      <c r="F372" s="29">
        <v>7.86</v>
      </c>
      <c r="G372" s="29">
        <v>2.5</v>
      </c>
      <c r="K372" s="54">
        <v>31</v>
      </c>
    </row>
    <row r="373" spans="1:31" x14ac:dyDescent="0.35">
      <c r="A373" s="44">
        <v>41325</v>
      </c>
      <c r="B373" s="53">
        <v>0.43572916666666667</v>
      </c>
      <c r="C373" s="29">
        <v>624</v>
      </c>
      <c r="D373" s="29">
        <v>0.40560000000000002</v>
      </c>
      <c r="E373" s="29">
        <v>13.8</v>
      </c>
      <c r="F373" s="29">
        <v>8.0399999999999991</v>
      </c>
      <c r="G373" s="29">
        <v>1.5</v>
      </c>
      <c r="K373" s="54">
        <v>10</v>
      </c>
    </row>
    <row r="374" spans="1:31" x14ac:dyDescent="0.35">
      <c r="A374" s="44">
        <v>41331</v>
      </c>
      <c r="B374" s="52">
        <v>0.42646990740740742</v>
      </c>
      <c r="C374" s="29">
        <v>656</v>
      </c>
      <c r="D374" s="29">
        <v>0.4264</v>
      </c>
      <c r="E374" s="29">
        <v>12.7</v>
      </c>
      <c r="F374" s="29">
        <v>8.0299999999999994</v>
      </c>
      <c r="G374" s="29">
        <v>4.0999999999999996</v>
      </c>
      <c r="K374" s="36">
        <v>24192</v>
      </c>
      <c r="L374" s="45">
        <f>AVERAGE(K370:K374)</f>
        <v>4871.8</v>
      </c>
      <c r="M374" s="46">
        <f>GEOMEAN(K370:K374)</f>
        <v>123.61002839928679</v>
      </c>
      <c r="N374" s="47" t="s">
        <v>155</v>
      </c>
    </row>
    <row r="375" spans="1:31" x14ac:dyDescent="0.35">
      <c r="A375" s="44">
        <v>41338</v>
      </c>
      <c r="B375" s="53">
        <v>0.48317129629629635</v>
      </c>
      <c r="C375" s="29">
        <v>634</v>
      </c>
      <c r="D375" s="29">
        <v>0.41210000000000002</v>
      </c>
      <c r="E375" s="29">
        <v>13.46</v>
      </c>
      <c r="F375" s="29">
        <v>7.99</v>
      </c>
      <c r="G375" s="29">
        <v>3.4</v>
      </c>
      <c r="K375" s="54">
        <v>41</v>
      </c>
      <c r="O375" s="39" t="s">
        <v>115</v>
      </c>
      <c r="P375" s="39">
        <v>56.6</v>
      </c>
      <c r="Q375" s="39" t="s">
        <v>115</v>
      </c>
      <c r="R375" s="39" t="s">
        <v>115</v>
      </c>
      <c r="S375" s="39" t="s">
        <v>115</v>
      </c>
      <c r="T375" s="39" t="s">
        <v>115</v>
      </c>
      <c r="U375" s="39" t="s">
        <v>115</v>
      </c>
      <c r="V375" s="39" t="s">
        <v>115</v>
      </c>
      <c r="W375" s="39" t="s">
        <v>115</v>
      </c>
      <c r="X375" s="39">
        <v>87</v>
      </c>
      <c r="Y375" s="39" t="s">
        <v>115</v>
      </c>
      <c r="Z375" s="39">
        <v>4</v>
      </c>
      <c r="AA375" s="39">
        <v>0.41</v>
      </c>
      <c r="AB375" s="39">
        <v>71.400000000000006</v>
      </c>
      <c r="AC375" s="39" t="s">
        <v>115</v>
      </c>
      <c r="AD375" s="39">
        <v>232</v>
      </c>
      <c r="AE375" s="39" t="s">
        <v>115</v>
      </c>
    </row>
    <row r="376" spans="1:31" x14ac:dyDescent="0.35">
      <c r="A376" s="44">
        <v>41344</v>
      </c>
      <c r="B376" s="52">
        <v>0.4551736111111111</v>
      </c>
      <c r="C376" s="29">
        <v>640</v>
      </c>
      <c r="D376" s="29">
        <v>0.41599999999999998</v>
      </c>
      <c r="E376" s="29">
        <v>11.82</v>
      </c>
      <c r="F376" s="29">
        <v>8.23</v>
      </c>
      <c r="G376" s="29">
        <v>6.4</v>
      </c>
      <c r="K376" s="54">
        <v>86</v>
      </c>
    </row>
    <row r="377" spans="1:31" x14ac:dyDescent="0.35">
      <c r="A377" s="44">
        <v>41353</v>
      </c>
      <c r="B377" s="52">
        <v>0.42692129629629627</v>
      </c>
      <c r="C377" s="29">
        <v>650</v>
      </c>
      <c r="D377" s="29">
        <v>0.42180000000000001</v>
      </c>
      <c r="E377" s="29">
        <v>13.2</v>
      </c>
      <c r="F377" s="29">
        <v>8.1</v>
      </c>
      <c r="G377" s="29">
        <v>3.6</v>
      </c>
      <c r="K377" s="54">
        <v>52</v>
      </c>
    </row>
    <row r="378" spans="1:31" x14ac:dyDescent="0.35">
      <c r="A378" s="44">
        <v>41360</v>
      </c>
      <c r="B378" s="59">
        <v>0.40068287037037037</v>
      </c>
      <c r="C378" s="27">
        <v>737</v>
      </c>
      <c r="D378" s="27">
        <v>0.47910000000000003</v>
      </c>
      <c r="E378" s="28">
        <v>12.81</v>
      </c>
      <c r="F378" s="27">
        <v>8.27</v>
      </c>
      <c r="G378" s="27">
        <v>4.7</v>
      </c>
      <c r="K378" s="54">
        <v>41</v>
      </c>
    </row>
    <row r="379" spans="1:31" x14ac:dyDescent="0.35">
      <c r="A379" s="44">
        <v>41361</v>
      </c>
      <c r="B379" s="52">
        <v>0.44466435185185182</v>
      </c>
      <c r="C379" s="29">
        <v>704</v>
      </c>
      <c r="D379" s="29">
        <v>0.45760000000000001</v>
      </c>
      <c r="E379" s="29">
        <v>14.41</v>
      </c>
      <c r="F379" s="29">
        <v>8.23</v>
      </c>
      <c r="G379" s="29">
        <v>4.3</v>
      </c>
      <c r="K379" s="54">
        <v>63</v>
      </c>
      <c r="L379" s="45">
        <f>AVERAGE(K375:K379)</f>
        <v>56.6</v>
      </c>
      <c r="M379" s="46">
        <f>GEOMEAN(K375:K379)</f>
        <v>54.335292780165787</v>
      </c>
      <c r="N379" s="47" t="s">
        <v>156</v>
      </c>
    </row>
    <row r="380" spans="1:31" x14ac:dyDescent="0.35">
      <c r="A380" s="44">
        <v>41368</v>
      </c>
      <c r="B380" s="53">
        <v>0.41299768518518515</v>
      </c>
      <c r="C380" s="29">
        <v>661</v>
      </c>
      <c r="D380" s="29">
        <v>0.42970000000000003</v>
      </c>
      <c r="E380" s="29">
        <v>11.78</v>
      </c>
      <c r="F380" s="29">
        <v>8.2100000000000009</v>
      </c>
      <c r="G380" s="29">
        <v>7.9</v>
      </c>
      <c r="K380" s="54">
        <v>10</v>
      </c>
    </row>
    <row r="381" spans="1:31" x14ac:dyDescent="0.35">
      <c r="A381" s="44">
        <v>41373</v>
      </c>
      <c r="B381" s="52">
        <v>0.45711805555555557</v>
      </c>
      <c r="C381" s="29">
        <v>690</v>
      </c>
      <c r="D381" s="29">
        <v>0.44850000000000001</v>
      </c>
      <c r="E381" s="29">
        <v>10.26</v>
      </c>
      <c r="F381" s="29">
        <v>8.07</v>
      </c>
      <c r="G381" s="29">
        <v>13.5</v>
      </c>
      <c r="K381" s="54">
        <v>41</v>
      </c>
    </row>
    <row r="382" spans="1:31" x14ac:dyDescent="0.35">
      <c r="A382" s="44">
        <v>41382</v>
      </c>
      <c r="B382" s="53">
        <v>0.41115740740740742</v>
      </c>
      <c r="C382" s="29">
        <v>592</v>
      </c>
      <c r="D382" s="29">
        <v>0.38479999999999998</v>
      </c>
      <c r="E382" s="29">
        <v>10.29</v>
      </c>
      <c r="F382" s="29">
        <v>8.1300000000000008</v>
      </c>
      <c r="G382" s="29">
        <v>14</v>
      </c>
      <c r="K382" s="54">
        <v>1374</v>
      </c>
    </row>
    <row r="383" spans="1:31" x14ac:dyDescent="0.35">
      <c r="A383" s="44">
        <v>41388</v>
      </c>
      <c r="B383" s="52">
        <v>0.46771990740740743</v>
      </c>
      <c r="C383" s="29">
        <v>454.2</v>
      </c>
      <c r="D383" s="29">
        <v>0.29509999999999997</v>
      </c>
      <c r="E383" s="29">
        <v>10.47</v>
      </c>
      <c r="F383" s="29">
        <v>7.98</v>
      </c>
      <c r="G383" s="29">
        <v>11.1</v>
      </c>
      <c r="K383" s="54">
        <v>19863</v>
      </c>
    </row>
    <row r="384" spans="1:31" x14ac:dyDescent="0.35">
      <c r="A384" s="44">
        <v>41393</v>
      </c>
      <c r="B384" s="52">
        <v>0.40277777777777773</v>
      </c>
      <c r="C384" s="29">
        <v>538</v>
      </c>
      <c r="D384" s="29">
        <v>0.34970000000000001</v>
      </c>
      <c r="E384" s="29">
        <v>10.47</v>
      </c>
      <c r="F384" s="29">
        <v>7.84</v>
      </c>
      <c r="G384" s="29">
        <v>12.7</v>
      </c>
      <c r="K384" s="54">
        <v>122</v>
      </c>
      <c r="L384" s="45">
        <f>AVERAGE(K380:K384)</f>
        <v>4282</v>
      </c>
      <c r="M384" s="46">
        <f>GEOMEAN(K380:K384)</f>
        <v>267.32221596327076</v>
      </c>
      <c r="N384" s="47" t="s">
        <v>157</v>
      </c>
    </row>
    <row r="385" spans="1:31" x14ac:dyDescent="0.35">
      <c r="A385" s="44">
        <v>41402</v>
      </c>
      <c r="B385" s="53">
        <v>0.41071759259259261</v>
      </c>
      <c r="C385" s="29">
        <v>583</v>
      </c>
      <c r="D385" s="29">
        <v>0.377</v>
      </c>
      <c r="E385" s="29">
        <v>8.81</v>
      </c>
      <c r="F385" s="29">
        <v>8.0500000000000007</v>
      </c>
      <c r="G385" s="29">
        <v>17.8</v>
      </c>
      <c r="K385" s="54">
        <v>228</v>
      </c>
    </row>
    <row r="386" spans="1:31" x14ac:dyDescent="0.35">
      <c r="A386" s="44">
        <v>41408</v>
      </c>
      <c r="B386" s="52">
        <v>0.43583333333333335</v>
      </c>
      <c r="C386" s="29">
        <v>587</v>
      </c>
      <c r="D386" s="29">
        <v>0.38150000000000001</v>
      </c>
      <c r="E386" s="29">
        <v>13.69</v>
      </c>
      <c r="F386" s="29">
        <v>8</v>
      </c>
      <c r="G386" s="29">
        <v>16.100000000000001</v>
      </c>
      <c r="K386" s="54">
        <v>122</v>
      </c>
    </row>
    <row r="387" spans="1:31" x14ac:dyDescent="0.35">
      <c r="A387" s="44">
        <v>41410</v>
      </c>
      <c r="B387" s="52">
        <v>0.43583333333333335</v>
      </c>
      <c r="C387" s="29">
        <v>604</v>
      </c>
      <c r="D387" s="29">
        <v>0.39</v>
      </c>
      <c r="E387" s="29">
        <v>8.49</v>
      </c>
      <c r="F387" s="29">
        <v>8.07</v>
      </c>
      <c r="G387" s="29">
        <v>20</v>
      </c>
      <c r="K387" s="54">
        <v>135</v>
      </c>
    </row>
    <row r="388" spans="1:31" x14ac:dyDescent="0.35">
      <c r="A388" s="44">
        <v>41416</v>
      </c>
      <c r="B388" s="53">
        <v>0.43069444444444444</v>
      </c>
      <c r="C388" s="29">
        <v>621</v>
      </c>
      <c r="D388" s="29">
        <v>0.40300000000000002</v>
      </c>
      <c r="E388" s="29">
        <v>6.35</v>
      </c>
      <c r="F388" s="29">
        <v>8</v>
      </c>
      <c r="G388" s="29">
        <v>21</v>
      </c>
      <c r="K388" s="54">
        <v>262</v>
      </c>
    </row>
    <row r="389" spans="1:31" x14ac:dyDescent="0.35">
      <c r="A389" s="44">
        <v>41424</v>
      </c>
      <c r="B389" s="52">
        <v>0.45246527777777779</v>
      </c>
      <c r="C389" s="29">
        <v>586</v>
      </c>
      <c r="D389" s="29">
        <v>0.38350000000000001</v>
      </c>
      <c r="E389" s="29">
        <v>7.34</v>
      </c>
      <c r="F389" s="29">
        <v>8.07</v>
      </c>
      <c r="G389" s="29">
        <v>21.8</v>
      </c>
      <c r="K389" s="235">
        <v>305</v>
      </c>
      <c r="L389" s="45">
        <f>AVERAGE(K385:K389)</f>
        <v>210.4</v>
      </c>
      <c r="M389" s="46">
        <f>GEOMEAN(K385:K389)</f>
        <v>197.44489771432472</v>
      </c>
      <c r="N389" s="47" t="s">
        <v>158</v>
      </c>
    </row>
    <row r="390" spans="1:31" x14ac:dyDescent="0.35">
      <c r="A390" s="44">
        <v>41431</v>
      </c>
      <c r="B390" s="53">
        <v>0.40983796296296293</v>
      </c>
      <c r="C390" s="29">
        <v>614</v>
      </c>
      <c r="D390" s="29">
        <v>0.39650000000000002</v>
      </c>
      <c r="E390" s="29">
        <v>7.2</v>
      </c>
      <c r="F390" s="29">
        <v>7.93</v>
      </c>
      <c r="G390" s="29">
        <v>20.3</v>
      </c>
      <c r="K390" s="54">
        <v>313</v>
      </c>
    </row>
    <row r="391" spans="1:31" x14ac:dyDescent="0.35">
      <c r="A391" s="44">
        <v>41435</v>
      </c>
      <c r="B391" s="52">
        <v>0.46228009259259256</v>
      </c>
      <c r="C391" s="29">
        <v>596</v>
      </c>
      <c r="D391" s="29">
        <v>0.39</v>
      </c>
      <c r="E391" s="29">
        <v>5.78</v>
      </c>
      <c r="F391" s="29">
        <v>7.95</v>
      </c>
      <c r="G391" s="29">
        <v>21.8</v>
      </c>
      <c r="K391" s="54">
        <v>19863</v>
      </c>
    </row>
    <row r="392" spans="1:31" x14ac:dyDescent="0.35">
      <c r="A392" s="44">
        <v>41444</v>
      </c>
      <c r="B392" s="58">
        <v>0.43501157407407409</v>
      </c>
      <c r="C392" s="29">
        <v>647</v>
      </c>
      <c r="D392" s="29">
        <v>0.42249999999999999</v>
      </c>
      <c r="E392" s="29">
        <v>6.76</v>
      </c>
      <c r="F392" s="29">
        <v>8.1</v>
      </c>
      <c r="G392" s="29">
        <v>23</v>
      </c>
      <c r="K392" s="54">
        <v>146</v>
      </c>
    </row>
    <row r="393" spans="1:31" x14ac:dyDescent="0.35">
      <c r="A393" s="44">
        <v>41449</v>
      </c>
      <c r="C393" s="29" t="s">
        <v>567</v>
      </c>
    </row>
    <row r="394" spans="1:31" x14ac:dyDescent="0.35">
      <c r="A394" s="44">
        <v>41452</v>
      </c>
      <c r="C394" s="29" t="s">
        <v>567</v>
      </c>
      <c r="L394" s="45">
        <f>AVERAGE(K390:K394)</f>
        <v>6774</v>
      </c>
      <c r="M394" s="46">
        <f>GEOMEAN(K390:K394)</f>
        <v>968.23477944163403</v>
      </c>
      <c r="N394" s="47" t="s">
        <v>159</v>
      </c>
    </row>
    <row r="395" spans="1:31" x14ac:dyDescent="0.35">
      <c r="A395" s="44">
        <v>41458</v>
      </c>
      <c r="C395" s="29" t="s">
        <v>567</v>
      </c>
    </row>
    <row r="396" spans="1:31" x14ac:dyDescent="0.35">
      <c r="A396" s="44">
        <v>41464</v>
      </c>
      <c r="B396" s="52">
        <v>0.44990740740740742</v>
      </c>
      <c r="C396" s="29">
        <v>611</v>
      </c>
      <c r="D396" s="29">
        <v>0.39650000000000002</v>
      </c>
      <c r="E396" s="29">
        <v>7.84</v>
      </c>
      <c r="F396" s="29">
        <v>8.06</v>
      </c>
      <c r="G396" s="29">
        <v>24</v>
      </c>
      <c r="K396" s="29">
        <v>350</v>
      </c>
    </row>
    <row r="397" spans="1:31" x14ac:dyDescent="0.35">
      <c r="A397" s="44">
        <v>41472</v>
      </c>
      <c r="C397" s="29" t="s">
        <v>567</v>
      </c>
    </row>
    <row r="398" spans="1:31" x14ac:dyDescent="0.35">
      <c r="A398" s="44">
        <v>41478</v>
      </c>
      <c r="B398" s="52">
        <v>0.42820601851851853</v>
      </c>
      <c r="C398" s="29">
        <v>666</v>
      </c>
      <c r="D398" s="29">
        <v>0.4355</v>
      </c>
      <c r="E398" s="29">
        <v>6.83</v>
      </c>
      <c r="F398" s="29">
        <v>7.69</v>
      </c>
      <c r="G398" s="29">
        <v>23.9</v>
      </c>
      <c r="K398" s="29">
        <v>256</v>
      </c>
    </row>
    <row r="399" spans="1:31" x14ac:dyDescent="0.35">
      <c r="A399" s="44">
        <v>41485</v>
      </c>
      <c r="C399" s="49" t="s">
        <v>139</v>
      </c>
      <c r="D399" s="49" t="s">
        <v>139</v>
      </c>
      <c r="E399" s="49" t="s">
        <v>139</v>
      </c>
      <c r="F399" s="49" t="s">
        <v>139</v>
      </c>
      <c r="G399" s="49" t="s">
        <v>139</v>
      </c>
      <c r="K399" s="29">
        <v>1043</v>
      </c>
      <c r="L399" s="45">
        <f>AVERAGE(K395:K399)</f>
        <v>549.66666666666663</v>
      </c>
      <c r="M399" s="46">
        <f>GEOMEAN(K395:K399)</f>
        <v>453.79959716593794</v>
      </c>
      <c r="N399" s="47" t="s">
        <v>160</v>
      </c>
      <c r="O399" s="39">
        <v>2.1</v>
      </c>
      <c r="P399" s="39">
        <v>79.8</v>
      </c>
      <c r="Q399" s="39" t="s">
        <v>115</v>
      </c>
      <c r="R399" s="39" t="s">
        <v>115</v>
      </c>
      <c r="S399" s="39" t="s">
        <v>115</v>
      </c>
      <c r="T399" s="39" t="s">
        <v>115</v>
      </c>
      <c r="U399" s="39" t="s">
        <v>115</v>
      </c>
      <c r="V399" s="39" t="s">
        <v>115</v>
      </c>
      <c r="W399" s="39" t="s">
        <v>115</v>
      </c>
      <c r="X399" s="39">
        <v>73.400000000000006</v>
      </c>
      <c r="Y399" s="39" t="s">
        <v>115</v>
      </c>
      <c r="Z399" s="39">
        <v>0.68</v>
      </c>
      <c r="AA399" s="39" t="s">
        <v>115</v>
      </c>
      <c r="AB399" s="39">
        <v>49.2</v>
      </c>
      <c r="AC399" s="39" t="s">
        <v>115</v>
      </c>
      <c r="AD399" s="39">
        <v>283</v>
      </c>
      <c r="AE399" s="39" t="s">
        <v>115</v>
      </c>
    </row>
    <row r="400" spans="1:31" x14ac:dyDescent="0.35">
      <c r="A400" s="44">
        <v>41493</v>
      </c>
      <c r="B400" s="53">
        <v>0.43096064814814811</v>
      </c>
      <c r="C400" s="29">
        <v>708</v>
      </c>
      <c r="D400" s="29">
        <v>0.46150000000000002</v>
      </c>
      <c r="E400" s="29">
        <v>6.35</v>
      </c>
      <c r="F400" s="29">
        <v>7.59</v>
      </c>
      <c r="G400" s="29">
        <v>21.6</v>
      </c>
      <c r="K400" s="54">
        <v>294</v>
      </c>
    </row>
    <row r="401" spans="1:33" x14ac:dyDescent="0.35">
      <c r="A401" s="44">
        <v>41498</v>
      </c>
      <c r="B401" s="52">
        <v>0.42635416666666665</v>
      </c>
      <c r="C401" s="29">
        <v>620</v>
      </c>
      <c r="D401" s="29">
        <v>0.40300000000000002</v>
      </c>
      <c r="E401" s="29">
        <v>5.71</v>
      </c>
      <c r="F401" s="29">
        <v>7.77</v>
      </c>
      <c r="G401" s="29">
        <v>23.6</v>
      </c>
      <c r="K401" s="54">
        <v>1211</v>
      </c>
    </row>
    <row r="402" spans="1:33" x14ac:dyDescent="0.35">
      <c r="A402" s="44">
        <v>41500</v>
      </c>
      <c r="B402" s="53">
        <v>0.44320601851851849</v>
      </c>
      <c r="C402" s="29">
        <v>754</v>
      </c>
      <c r="D402" s="29">
        <v>0.48749999999999999</v>
      </c>
      <c r="E402" s="29">
        <v>7.7</v>
      </c>
      <c r="F402" s="29">
        <v>7.54</v>
      </c>
      <c r="G402" s="29">
        <v>18.100000000000001</v>
      </c>
      <c r="K402" s="54">
        <v>318</v>
      </c>
    </row>
    <row r="403" spans="1:33" x14ac:dyDescent="0.35">
      <c r="A403" s="44">
        <v>41505</v>
      </c>
      <c r="B403" s="52">
        <v>0.4370486111111111</v>
      </c>
      <c r="C403" s="29">
        <v>719</v>
      </c>
      <c r="D403" s="29">
        <v>0.46800000000000003</v>
      </c>
      <c r="E403" s="29">
        <v>6.62</v>
      </c>
      <c r="F403" s="29">
        <v>7.7</v>
      </c>
      <c r="G403" s="29">
        <v>20.6</v>
      </c>
      <c r="K403" s="54">
        <v>213</v>
      </c>
    </row>
    <row r="404" spans="1:33" x14ac:dyDescent="0.35">
      <c r="A404" s="44">
        <v>41508</v>
      </c>
      <c r="B404" s="52">
        <v>0.4403819444444444</v>
      </c>
      <c r="C404" s="29">
        <v>715</v>
      </c>
      <c r="D404" s="29">
        <v>0.46800000000000003</v>
      </c>
      <c r="E404" s="29">
        <v>6.41</v>
      </c>
      <c r="F404" s="29">
        <v>7.7</v>
      </c>
      <c r="G404" s="29">
        <v>22.6</v>
      </c>
      <c r="K404" s="54">
        <v>121</v>
      </c>
      <c r="L404" s="45">
        <f>AVERAGE(K400:K404)</f>
        <v>431.4</v>
      </c>
      <c r="M404" s="46">
        <f>GEOMEAN(K400:K404)</f>
        <v>311.18360912042789</v>
      </c>
      <c r="N404" s="47" t="s">
        <v>161</v>
      </c>
    </row>
    <row r="405" spans="1:33" x14ac:dyDescent="0.35">
      <c r="A405" s="44">
        <v>41526</v>
      </c>
      <c r="B405" s="52">
        <v>0.43894675925925924</v>
      </c>
      <c r="C405" s="29">
        <v>711</v>
      </c>
      <c r="D405" s="29">
        <v>0.46150000000000002</v>
      </c>
      <c r="E405" s="29">
        <v>5.0199999999999996</v>
      </c>
      <c r="F405" s="29">
        <v>7.64</v>
      </c>
      <c r="G405" s="29">
        <v>22.5</v>
      </c>
      <c r="K405" s="54">
        <v>496</v>
      </c>
    </row>
    <row r="406" spans="1:33" x14ac:dyDescent="0.35">
      <c r="A406" s="44">
        <v>41535</v>
      </c>
      <c r="B406" s="52">
        <v>0.4607175925925926</v>
      </c>
      <c r="C406" s="29">
        <v>815</v>
      </c>
      <c r="D406" s="29">
        <v>0.53300000000000003</v>
      </c>
      <c r="E406" s="29">
        <v>8.17</v>
      </c>
      <c r="F406" s="29">
        <v>7.64</v>
      </c>
      <c r="G406" s="29">
        <v>18.7</v>
      </c>
      <c r="K406" s="235">
        <v>331</v>
      </c>
    </row>
    <row r="407" spans="1:33" x14ac:dyDescent="0.35">
      <c r="A407" s="44">
        <v>41536</v>
      </c>
      <c r="B407" s="52">
        <v>0.44481481481481483</v>
      </c>
      <c r="C407" s="29">
        <v>355.7</v>
      </c>
      <c r="D407" s="29">
        <v>0.23139999999999999</v>
      </c>
      <c r="E407" s="29">
        <v>4.79</v>
      </c>
      <c r="F407" s="29">
        <v>7.58</v>
      </c>
      <c r="G407" s="29">
        <v>20.3</v>
      </c>
      <c r="K407" s="36">
        <v>24192</v>
      </c>
    </row>
    <row r="408" spans="1:33" x14ac:dyDescent="0.35">
      <c r="A408" s="44">
        <v>41541</v>
      </c>
      <c r="B408" s="53">
        <v>0.40741898148148148</v>
      </c>
      <c r="C408" s="29">
        <v>693</v>
      </c>
      <c r="D408" s="29">
        <v>0.44850000000000001</v>
      </c>
      <c r="E408" s="29">
        <v>6.61</v>
      </c>
      <c r="F408" s="29">
        <v>7.62</v>
      </c>
      <c r="G408" s="29">
        <v>16.399999999999999</v>
      </c>
      <c r="K408" s="54">
        <v>910</v>
      </c>
    </row>
    <row r="409" spans="1:33" x14ac:dyDescent="0.35">
      <c r="A409" s="44">
        <v>41547</v>
      </c>
      <c r="B409" s="52">
        <v>0.41583333333333333</v>
      </c>
      <c r="C409" s="29">
        <v>613</v>
      </c>
      <c r="D409" s="29">
        <v>0.39650000000000002</v>
      </c>
      <c r="E409" s="29">
        <v>7.02</v>
      </c>
      <c r="F409" s="29">
        <v>7.63</v>
      </c>
      <c r="G409" s="29">
        <v>18.3</v>
      </c>
      <c r="K409" s="235">
        <v>8164</v>
      </c>
      <c r="L409" s="45">
        <f>AVERAGE(K405:K409)</f>
        <v>6818.6</v>
      </c>
      <c r="M409" s="46">
        <f>GEOMEAN(K405:K409)</f>
        <v>1967.8190768758711</v>
      </c>
      <c r="N409" s="47" t="s">
        <v>162</v>
      </c>
    </row>
    <row r="410" spans="1:33" x14ac:dyDescent="0.35">
      <c r="A410" s="44">
        <v>41550</v>
      </c>
      <c r="B410" s="52">
        <v>0.42291666666666666</v>
      </c>
      <c r="C410" s="29">
        <v>731</v>
      </c>
      <c r="D410" s="29">
        <v>0.47449999999999998</v>
      </c>
      <c r="E410" s="29">
        <v>6.01</v>
      </c>
      <c r="F410" s="29">
        <v>7.68</v>
      </c>
      <c r="G410" s="29">
        <v>19.2</v>
      </c>
      <c r="K410" s="54">
        <v>657</v>
      </c>
    </row>
    <row r="411" spans="1:33" x14ac:dyDescent="0.35">
      <c r="A411" s="44">
        <v>41556</v>
      </c>
      <c r="B411" s="53">
        <v>0.38557870370370373</v>
      </c>
      <c r="C411" s="29">
        <v>501</v>
      </c>
      <c r="D411" s="29">
        <v>0.3256</v>
      </c>
      <c r="E411" s="29">
        <v>8.8699999999999992</v>
      </c>
      <c r="F411" s="29">
        <v>8.0500000000000007</v>
      </c>
      <c r="G411" s="29">
        <v>17.399999999999999</v>
      </c>
      <c r="K411" s="54">
        <v>422</v>
      </c>
    </row>
    <row r="412" spans="1:33" x14ac:dyDescent="0.35">
      <c r="A412" s="44">
        <v>41561</v>
      </c>
      <c r="B412" s="52">
        <v>0.45736111111111111</v>
      </c>
      <c r="C412" s="29">
        <v>603</v>
      </c>
      <c r="D412" s="29">
        <v>0.39190000000000003</v>
      </c>
      <c r="E412" s="29">
        <v>8.51</v>
      </c>
      <c r="F412" s="29">
        <v>7.78</v>
      </c>
      <c r="G412" s="29">
        <v>15.9</v>
      </c>
      <c r="K412" s="54">
        <v>135</v>
      </c>
    </row>
    <row r="413" spans="1:33" x14ac:dyDescent="0.35">
      <c r="A413" s="44">
        <v>41569</v>
      </c>
      <c r="B413" s="53">
        <v>0.41803240740740738</v>
      </c>
      <c r="C413" s="29">
        <v>653</v>
      </c>
      <c r="D413" s="29">
        <v>0.42449999999999999</v>
      </c>
      <c r="E413" s="29">
        <v>9.35</v>
      </c>
      <c r="F413" s="29">
        <v>7.7</v>
      </c>
      <c r="G413" s="29">
        <v>10.7</v>
      </c>
      <c r="K413" s="54">
        <v>110</v>
      </c>
      <c r="O413" s="39" t="s">
        <v>115</v>
      </c>
      <c r="P413" s="39">
        <v>113</v>
      </c>
      <c r="Q413" s="39" t="s">
        <v>115</v>
      </c>
      <c r="R413" s="39" t="s">
        <v>115</v>
      </c>
      <c r="S413" s="39" t="s">
        <v>115</v>
      </c>
      <c r="T413" s="321">
        <v>20.399999999999999</v>
      </c>
      <c r="U413" s="39" t="s">
        <v>115</v>
      </c>
      <c r="V413" s="39" t="s">
        <v>115</v>
      </c>
      <c r="W413" s="39" t="s">
        <v>115</v>
      </c>
      <c r="X413" s="39">
        <v>65.5</v>
      </c>
      <c r="Y413" s="39" t="s">
        <v>115</v>
      </c>
      <c r="Z413" s="39" t="s">
        <v>115</v>
      </c>
      <c r="AA413" s="39" t="s">
        <v>115</v>
      </c>
      <c r="AB413" s="39">
        <v>45</v>
      </c>
      <c r="AC413" s="39">
        <v>0.12</v>
      </c>
      <c r="AD413" s="39" t="s">
        <v>115</v>
      </c>
      <c r="AE413" s="39" t="s">
        <v>115</v>
      </c>
      <c r="AF413" s="29">
        <v>137</v>
      </c>
      <c r="AG413" s="29">
        <v>26.4</v>
      </c>
    </row>
    <row r="414" spans="1:33" x14ac:dyDescent="0.35">
      <c r="A414" s="44">
        <v>41578</v>
      </c>
      <c r="B414" s="52">
        <v>0.41394675925925922</v>
      </c>
      <c r="C414" s="29">
        <v>662</v>
      </c>
      <c r="D414" s="29">
        <v>0.42899999999999999</v>
      </c>
      <c r="E414" s="29">
        <v>8.57</v>
      </c>
      <c r="F414" s="29">
        <v>7.96</v>
      </c>
      <c r="G414" s="29">
        <v>12.9</v>
      </c>
      <c r="K414" s="54">
        <v>8664</v>
      </c>
      <c r="L414" s="45">
        <f>AVERAGE(K410:K414)</f>
        <v>1997.6</v>
      </c>
      <c r="M414" s="46">
        <f>GEOMEAN(K410:K414)</f>
        <v>513.41026022153483</v>
      </c>
      <c r="N414" s="47" t="s">
        <v>163</v>
      </c>
    </row>
    <row r="415" spans="1:33" x14ac:dyDescent="0.35">
      <c r="A415" s="44">
        <v>41582</v>
      </c>
      <c r="B415" s="52">
        <v>0.44868055555555553</v>
      </c>
      <c r="C415" s="29">
        <v>541</v>
      </c>
      <c r="D415" s="29">
        <v>0.35170000000000001</v>
      </c>
      <c r="E415" s="29">
        <v>12.65</v>
      </c>
      <c r="F415" s="29">
        <v>8.26</v>
      </c>
      <c r="G415" s="29">
        <v>10.8</v>
      </c>
      <c r="K415" s="54">
        <v>410</v>
      </c>
    </row>
    <row r="416" spans="1:33" x14ac:dyDescent="0.35">
      <c r="A416" s="44">
        <v>41590</v>
      </c>
      <c r="B416" s="52">
        <v>0.47969907407407408</v>
      </c>
      <c r="C416" s="29">
        <v>630</v>
      </c>
      <c r="D416" s="29">
        <v>0.40949999999999998</v>
      </c>
      <c r="E416" s="29">
        <v>11.29</v>
      </c>
      <c r="F416" s="29">
        <v>7.77</v>
      </c>
      <c r="G416" s="29">
        <v>7.2</v>
      </c>
      <c r="K416" s="54">
        <v>85</v>
      </c>
    </row>
    <row r="417" spans="1:14" x14ac:dyDescent="0.35">
      <c r="A417" s="44">
        <v>41592</v>
      </c>
      <c r="B417" s="52">
        <v>0.44503472222222223</v>
      </c>
      <c r="C417" s="29">
        <v>670</v>
      </c>
      <c r="D417" s="29">
        <v>0.4355</v>
      </c>
      <c r="E417" s="29">
        <v>11.51</v>
      </c>
      <c r="F417" s="29">
        <v>7.73</v>
      </c>
      <c r="G417" s="29">
        <v>5.7</v>
      </c>
      <c r="K417" s="54">
        <v>10</v>
      </c>
    </row>
    <row r="418" spans="1:14" x14ac:dyDescent="0.35">
      <c r="A418" s="44">
        <v>41598</v>
      </c>
      <c r="B418" s="53">
        <v>0.42618055555555556</v>
      </c>
      <c r="C418" s="29">
        <v>485.7</v>
      </c>
      <c r="D418" s="29">
        <v>0.31590000000000001</v>
      </c>
      <c r="E418" s="29">
        <v>12.32</v>
      </c>
      <c r="F418" s="29">
        <v>8.15</v>
      </c>
      <c r="G418" s="29">
        <v>7.2</v>
      </c>
      <c r="K418" s="54">
        <v>368</v>
      </c>
    </row>
    <row r="419" spans="1:14" x14ac:dyDescent="0.35">
      <c r="A419" s="44">
        <v>41603</v>
      </c>
      <c r="B419" s="52">
        <v>0.4198263888888889</v>
      </c>
      <c r="C419" s="29">
        <v>536</v>
      </c>
      <c r="D419" s="29">
        <v>0.34839999999999999</v>
      </c>
      <c r="E419" s="29">
        <v>13.05</v>
      </c>
      <c r="F419" s="29">
        <v>8.32</v>
      </c>
      <c r="G419" s="29">
        <v>4.0999999999999996</v>
      </c>
      <c r="K419" s="54">
        <v>31</v>
      </c>
      <c r="L419" s="45">
        <f>AVERAGE(K415:K419)</f>
        <v>180.8</v>
      </c>
      <c r="M419" s="46">
        <f>GEOMEAN(K415:K419)</f>
        <v>83.153868621160854</v>
      </c>
      <c r="N419" s="47" t="s">
        <v>164</v>
      </c>
    </row>
    <row r="420" spans="1:14" x14ac:dyDescent="0.35">
      <c r="A420" s="44">
        <v>41610</v>
      </c>
      <c r="B420" s="52">
        <v>0.43842592592592594</v>
      </c>
      <c r="C420" s="29">
        <v>566</v>
      </c>
      <c r="D420" s="29">
        <v>0.3679</v>
      </c>
      <c r="E420" s="29">
        <v>13.19</v>
      </c>
      <c r="F420" s="29">
        <v>8.59</v>
      </c>
      <c r="G420" s="29">
        <v>5.2</v>
      </c>
      <c r="K420" s="54">
        <v>31</v>
      </c>
    </row>
    <row r="421" spans="1:14" x14ac:dyDescent="0.35">
      <c r="A421" s="44">
        <v>41612</v>
      </c>
      <c r="B421" s="52">
        <v>0.44339120370370372</v>
      </c>
      <c r="C421" s="29">
        <v>575</v>
      </c>
      <c r="D421" s="29">
        <v>0.37369999999999998</v>
      </c>
      <c r="E421" s="29">
        <v>11.77</v>
      </c>
      <c r="F421" s="29">
        <v>7.86</v>
      </c>
      <c r="G421" s="29">
        <v>7.1</v>
      </c>
      <c r="K421" s="54">
        <v>63</v>
      </c>
    </row>
    <row r="422" spans="1:14" x14ac:dyDescent="0.35">
      <c r="A422" s="44">
        <v>41618</v>
      </c>
      <c r="B422" s="53">
        <v>0.44837962962962963</v>
      </c>
      <c r="C422" s="29">
        <v>609</v>
      </c>
      <c r="D422" s="29">
        <v>0.39589999999999997</v>
      </c>
      <c r="E422" s="29">
        <v>13.92</v>
      </c>
      <c r="F422" s="29">
        <v>7.83</v>
      </c>
      <c r="G422" s="29">
        <v>1.6</v>
      </c>
      <c r="K422" s="54">
        <v>20</v>
      </c>
    </row>
    <row r="423" spans="1:14" x14ac:dyDescent="0.35">
      <c r="A423" s="44">
        <v>41620</v>
      </c>
      <c r="B423" s="53">
        <v>0.42060185185185189</v>
      </c>
      <c r="C423" s="29">
        <v>573</v>
      </c>
      <c r="D423" s="29">
        <v>0.3725</v>
      </c>
      <c r="E423" s="29">
        <v>14.69</v>
      </c>
      <c r="F423" s="29">
        <v>7.82</v>
      </c>
      <c r="G423" s="29">
        <v>0</v>
      </c>
      <c r="K423" s="54">
        <v>20</v>
      </c>
    </row>
    <row r="424" spans="1:14" x14ac:dyDescent="0.35">
      <c r="A424" s="44">
        <v>41625</v>
      </c>
      <c r="B424" s="53">
        <v>0.44097222222222227</v>
      </c>
      <c r="C424" s="29">
        <v>748</v>
      </c>
      <c r="D424" s="29">
        <v>0.48620000000000002</v>
      </c>
      <c r="E424" s="29">
        <v>14.74</v>
      </c>
      <c r="F424" s="29">
        <v>7.95</v>
      </c>
      <c r="G424" s="29">
        <v>1.4</v>
      </c>
      <c r="K424" s="235">
        <v>86</v>
      </c>
      <c r="L424" s="45">
        <f>AVERAGE(K420:K424)</f>
        <v>44</v>
      </c>
      <c r="M424" s="46">
        <f>GEOMEAN(K420:K424)</f>
        <v>36.76648714489442</v>
      </c>
      <c r="N424" s="47" t="s">
        <v>165</v>
      </c>
    </row>
    <row r="425" spans="1:14" x14ac:dyDescent="0.35">
      <c r="A425" s="44">
        <v>41652</v>
      </c>
      <c r="B425" s="52">
        <v>0.41826388888888894</v>
      </c>
      <c r="C425" s="29">
        <v>465.8</v>
      </c>
      <c r="D425" s="29">
        <v>0.3029</v>
      </c>
      <c r="E425" s="29">
        <v>14.4</v>
      </c>
      <c r="F425" s="29">
        <v>7.97</v>
      </c>
      <c r="G425" s="29">
        <v>2.2000000000000002</v>
      </c>
      <c r="K425" s="54">
        <v>146</v>
      </c>
    </row>
    <row r="426" spans="1:14" x14ac:dyDescent="0.35">
      <c r="A426" s="44">
        <v>41655</v>
      </c>
      <c r="B426" s="52">
        <v>0.36241898148148149</v>
      </c>
      <c r="C426" s="29">
        <v>499.9</v>
      </c>
      <c r="D426" s="29">
        <v>0.32500000000000001</v>
      </c>
      <c r="E426" s="29">
        <v>14.2</v>
      </c>
      <c r="F426" s="29">
        <v>8.11</v>
      </c>
      <c r="G426" s="29">
        <v>0.8</v>
      </c>
      <c r="K426" s="54">
        <v>199</v>
      </c>
    </row>
    <row r="427" spans="1:14" x14ac:dyDescent="0.35">
      <c r="A427" s="44">
        <v>41666</v>
      </c>
      <c r="B427" s="52">
        <v>0.47968749999999999</v>
      </c>
      <c r="C427" s="29">
        <v>608</v>
      </c>
      <c r="D427" s="29">
        <v>0.39460000000000001</v>
      </c>
      <c r="E427" s="29">
        <v>13.85</v>
      </c>
      <c r="F427" s="29">
        <v>7.81</v>
      </c>
      <c r="G427" s="29">
        <v>0</v>
      </c>
      <c r="K427" s="54">
        <v>41</v>
      </c>
    </row>
    <row r="428" spans="1:14" x14ac:dyDescent="0.35">
      <c r="A428" s="44">
        <v>41668</v>
      </c>
      <c r="B428" s="52">
        <v>0.41915509259259259</v>
      </c>
      <c r="C428" s="29">
        <v>626</v>
      </c>
      <c r="D428" s="29">
        <v>0.40689999999999998</v>
      </c>
      <c r="E428" s="29">
        <v>15.91</v>
      </c>
      <c r="F428" s="29">
        <v>7.94</v>
      </c>
      <c r="G428" s="29">
        <v>0</v>
      </c>
      <c r="K428" s="54">
        <v>63</v>
      </c>
    </row>
    <row r="429" spans="1:14" x14ac:dyDescent="0.35">
      <c r="A429" s="44">
        <v>41674</v>
      </c>
      <c r="B429" s="53">
        <v>0.44533564814814813</v>
      </c>
      <c r="C429" s="29">
        <v>593</v>
      </c>
      <c r="D429" s="29">
        <v>0.38540000000000002</v>
      </c>
      <c r="E429" s="29">
        <v>15.5</v>
      </c>
      <c r="F429" s="29">
        <v>8.15</v>
      </c>
      <c r="G429" s="29">
        <v>0.5</v>
      </c>
      <c r="K429" s="235">
        <v>74</v>
      </c>
      <c r="L429" s="45">
        <f>AVERAGE(K425:K429)</f>
        <v>104.6</v>
      </c>
      <c r="M429" s="46">
        <f>GEOMEAN(K425:K429)</f>
        <v>88.902180212708117</v>
      </c>
      <c r="N429" s="47" t="s">
        <v>166</v>
      </c>
    </row>
    <row r="430" spans="1:14" x14ac:dyDescent="0.35">
      <c r="A430" s="44">
        <v>41682</v>
      </c>
      <c r="B430" s="52">
        <v>0.4437962962962963</v>
      </c>
      <c r="C430" s="29">
        <v>659</v>
      </c>
      <c r="D430" s="29">
        <v>0.42830000000000001</v>
      </c>
      <c r="E430" s="29">
        <v>14.32</v>
      </c>
      <c r="F430" s="29">
        <v>7.86</v>
      </c>
      <c r="G430" s="29">
        <v>0.2</v>
      </c>
      <c r="K430" s="235">
        <v>74</v>
      </c>
    </row>
    <row r="431" spans="1:14" x14ac:dyDescent="0.35">
      <c r="A431" s="44">
        <v>41683</v>
      </c>
      <c r="B431" s="52">
        <v>0.43004629629629632</v>
      </c>
      <c r="C431" s="29">
        <v>636</v>
      </c>
      <c r="D431" s="29">
        <v>0.41339999999999999</v>
      </c>
      <c r="E431" s="29">
        <v>14.2</v>
      </c>
      <c r="F431" s="29">
        <v>8</v>
      </c>
      <c r="G431" s="29">
        <v>0.1</v>
      </c>
      <c r="K431" s="54">
        <v>52</v>
      </c>
    </row>
    <row r="432" spans="1:14" x14ac:dyDescent="0.35">
      <c r="A432" s="44">
        <v>41687</v>
      </c>
      <c r="B432" s="53">
        <v>0.44035879629629626</v>
      </c>
      <c r="C432" s="29">
        <v>666</v>
      </c>
      <c r="D432" s="29">
        <v>0.43290000000000001</v>
      </c>
      <c r="E432" s="29">
        <v>14.26</v>
      </c>
      <c r="F432" s="29">
        <v>8.0500000000000007</v>
      </c>
      <c r="G432" s="29">
        <v>0.9</v>
      </c>
      <c r="K432" s="54">
        <v>20</v>
      </c>
    </row>
    <row r="433" spans="1:33" x14ac:dyDescent="0.35">
      <c r="A433" s="44">
        <v>41689</v>
      </c>
      <c r="B433" s="53">
        <v>0.43442129629629633</v>
      </c>
      <c r="C433" s="29">
        <v>887</v>
      </c>
      <c r="D433" s="29">
        <v>0.57850000000000001</v>
      </c>
      <c r="E433" s="29">
        <v>16.93</v>
      </c>
      <c r="F433" s="29">
        <v>8.08</v>
      </c>
      <c r="G433" s="29">
        <v>3.1</v>
      </c>
      <c r="K433" s="54">
        <v>187</v>
      </c>
    </row>
    <row r="434" spans="1:33" x14ac:dyDescent="0.35">
      <c r="A434" s="44">
        <v>41695</v>
      </c>
      <c r="B434" s="52">
        <v>0.43515046296296295</v>
      </c>
      <c r="C434" s="29">
        <v>389.9</v>
      </c>
      <c r="D434" s="29">
        <v>0.2535</v>
      </c>
      <c r="E434" s="29">
        <v>17.32</v>
      </c>
      <c r="F434" s="29">
        <v>7.9</v>
      </c>
      <c r="G434" s="29">
        <v>0.9</v>
      </c>
      <c r="K434" s="54">
        <v>529</v>
      </c>
      <c r="L434" s="45">
        <f>AVERAGE(K430:K434)</f>
        <v>172.4</v>
      </c>
      <c r="M434" s="46">
        <f>GEOMEAN(K430:K434)</f>
        <v>94.691820794006304</v>
      </c>
      <c r="N434" s="47" t="s">
        <v>167</v>
      </c>
    </row>
    <row r="435" spans="1:33" x14ac:dyDescent="0.35">
      <c r="A435" s="44">
        <v>41702</v>
      </c>
      <c r="B435" s="51">
        <v>0.45415509259259257</v>
      </c>
      <c r="C435" s="29">
        <v>450.6</v>
      </c>
      <c r="D435" s="29">
        <v>0.29310000000000003</v>
      </c>
      <c r="E435" s="29">
        <v>13.56</v>
      </c>
      <c r="F435" s="29">
        <v>8.18</v>
      </c>
      <c r="G435" s="29">
        <v>0.9</v>
      </c>
      <c r="K435" s="54">
        <v>52</v>
      </c>
      <c r="O435" s="39" t="s">
        <v>115</v>
      </c>
      <c r="P435" s="29">
        <v>53.5</v>
      </c>
      <c r="Q435" s="39" t="s">
        <v>115</v>
      </c>
      <c r="R435" s="39" t="s">
        <v>115</v>
      </c>
      <c r="S435" s="39" t="s">
        <v>115</v>
      </c>
      <c r="T435" s="39" t="s">
        <v>115</v>
      </c>
      <c r="U435" s="39" t="s">
        <v>115</v>
      </c>
      <c r="V435" s="39" t="s">
        <v>115</v>
      </c>
      <c r="W435" s="39" t="s">
        <v>115</v>
      </c>
      <c r="X435" s="29">
        <v>48.8</v>
      </c>
      <c r="Y435" s="39" t="s">
        <v>115</v>
      </c>
      <c r="Z435" s="29">
        <v>1.6</v>
      </c>
      <c r="AA435" s="39" t="s">
        <v>115</v>
      </c>
      <c r="AB435" s="29">
        <v>26.6</v>
      </c>
      <c r="AC435" s="29">
        <v>0.32</v>
      </c>
      <c r="AD435" s="29">
        <v>189</v>
      </c>
      <c r="AE435" s="39" t="s">
        <v>115</v>
      </c>
      <c r="AF435" s="29">
        <v>335</v>
      </c>
      <c r="AG435" s="29">
        <v>32.200000000000003</v>
      </c>
    </row>
    <row r="436" spans="1:33" x14ac:dyDescent="0.35">
      <c r="A436" s="44">
        <v>41708</v>
      </c>
      <c r="B436" s="52">
        <v>0.41962962962962963</v>
      </c>
      <c r="C436" s="29">
        <v>472.5</v>
      </c>
      <c r="D436" s="29">
        <v>0.30680000000000002</v>
      </c>
      <c r="E436" s="29">
        <v>12.8</v>
      </c>
      <c r="F436" s="29">
        <v>8.23</v>
      </c>
      <c r="G436" s="29">
        <v>4.2</v>
      </c>
      <c r="K436" s="54">
        <v>41</v>
      </c>
    </row>
    <row r="437" spans="1:33" x14ac:dyDescent="0.35">
      <c r="A437" s="44">
        <v>41715</v>
      </c>
      <c r="B437" s="52">
        <v>0.41413194444444446</v>
      </c>
      <c r="C437" s="29">
        <v>508</v>
      </c>
      <c r="D437" s="29">
        <v>0.33019999999999999</v>
      </c>
      <c r="E437" s="29">
        <v>12.87</v>
      </c>
      <c r="F437" s="29">
        <v>8.33</v>
      </c>
      <c r="G437" s="29">
        <v>2.2999999999999998</v>
      </c>
      <c r="K437" s="54">
        <v>201</v>
      </c>
    </row>
    <row r="438" spans="1:33" x14ac:dyDescent="0.35">
      <c r="A438" s="44">
        <v>41717</v>
      </c>
      <c r="B438" s="52">
        <v>0.44675925925925924</v>
      </c>
      <c r="C438" s="29">
        <v>608</v>
      </c>
      <c r="D438" s="29">
        <v>0.3952</v>
      </c>
      <c r="E438" s="29">
        <v>12.51</v>
      </c>
      <c r="F438" s="29">
        <v>8.2200000000000006</v>
      </c>
      <c r="G438" s="29">
        <v>6.3</v>
      </c>
      <c r="K438" s="54">
        <v>86</v>
      </c>
    </row>
    <row r="439" spans="1:33" x14ac:dyDescent="0.35">
      <c r="A439" s="44">
        <v>41725</v>
      </c>
      <c r="B439" s="52">
        <v>0.41881944444444441</v>
      </c>
      <c r="C439" s="29">
        <v>623</v>
      </c>
      <c r="D439" s="29">
        <v>0.40500000000000003</v>
      </c>
      <c r="E439" s="29">
        <v>12.98</v>
      </c>
      <c r="F439" s="29">
        <v>8.23</v>
      </c>
      <c r="G439" s="29">
        <v>5.4</v>
      </c>
      <c r="K439" s="54">
        <v>74</v>
      </c>
      <c r="L439" s="45">
        <f>AVERAGE(K435:K439)</f>
        <v>90.8</v>
      </c>
      <c r="M439" s="46">
        <f>GEOMEAN(K435:K439)</f>
        <v>77.115678798900632</v>
      </c>
      <c r="N439" s="47" t="s">
        <v>168</v>
      </c>
    </row>
    <row r="440" spans="1:33" x14ac:dyDescent="0.35">
      <c r="A440" s="44">
        <v>41732</v>
      </c>
      <c r="B440" s="60">
        <v>0.43438657407407405</v>
      </c>
      <c r="C440" s="29">
        <v>421.3</v>
      </c>
      <c r="D440" s="29">
        <v>0.2737</v>
      </c>
      <c r="E440" s="29">
        <v>10.16</v>
      </c>
      <c r="F440" s="29">
        <v>8.34</v>
      </c>
      <c r="G440" s="29">
        <v>10.199999999999999</v>
      </c>
      <c r="K440" s="36">
        <v>24192</v>
      </c>
    </row>
    <row r="441" spans="1:33" x14ac:dyDescent="0.35">
      <c r="A441" s="44">
        <v>41737</v>
      </c>
      <c r="B441" s="51">
        <v>0.43835648148148149</v>
      </c>
      <c r="C441" s="29">
        <v>571</v>
      </c>
      <c r="D441" s="29">
        <v>0.37109999999999999</v>
      </c>
      <c r="E441" s="29">
        <v>12.56</v>
      </c>
      <c r="F441" s="29">
        <v>8.19</v>
      </c>
      <c r="G441" s="29">
        <v>9.1</v>
      </c>
      <c r="K441" s="54">
        <v>3873</v>
      </c>
    </row>
    <row r="442" spans="1:33" x14ac:dyDescent="0.35">
      <c r="A442" s="44">
        <v>41746</v>
      </c>
      <c r="B442" s="55">
        <v>0.38203703703703701</v>
      </c>
      <c r="C442" s="29">
        <v>591</v>
      </c>
      <c r="D442" s="29">
        <v>0.38419999999999999</v>
      </c>
      <c r="E442" s="29">
        <v>10.91</v>
      </c>
      <c r="F442" s="29">
        <v>8.01</v>
      </c>
      <c r="G442" s="29">
        <v>10.8</v>
      </c>
      <c r="K442" s="54">
        <v>120</v>
      </c>
    </row>
    <row r="443" spans="1:33" x14ac:dyDescent="0.35">
      <c r="A443" s="44">
        <v>41752</v>
      </c>
      <c r="B443" s="58">
        <v>0.48600694444444442</v>
      </c>
      <c r="C443" s="29">
        <v>583</v>
      </c>
      <c r="D443" s="29">
        <f>379/1000</f>
        <v>0.379</v>
      </c>
      <c r="E443" s="29">
        <v>9.85</v>
      </c>
      <c r="F443" s="29">
        <v>8.2799999999999994</v>
      </c>
      <c r="G443" s="29">
        <v>14.1</v>
      </c>
      <c r="K443" s="54">
        <v>216</v>
      </c>
    </row>
    <row r="444" spans="1:33" x14ac:dyDescent="0.35">
      <c r="A444" s="44">
        <v>41757</v>
      </c>
      <c r="B444" s="58">
        <v>0.42476851851851855</v>
      </c>
      <c r="C444" s="29">
        <v>561</v>
      </c>
      <c r="D444" s="29">
        <v>0.36459999999999998</v>
      </c>
      <c r="E444" s="29">
        <v>7.7</v>
      </c>
      <c r="F444" s="29">
        <v>8.07</v>
      </c>
      <c r="G444" s="29">
        <v>15.5</v>
      </c>
      <c r="K444" s="36">
        <v>24192</v>
      </c>
      <c r="L444" s="45">
        <f>AVERAGE(K440:K444)</f>
        <v>10518.6</v>
      </c>
      <c r="M444" s="46">
        <f>GEOMEAN(K440:K444)</f>
        <v>2258.4225855777713</v>
      </c>
      <c r="N444" s="47" t="s">
        <v>169</v>
      </c>
    </row>
    <row r="445" spans="1:33" x14ac:dyDescent="0.35">
      <c r="A445" s="44">
        <v>41772</v>
      </c>
      <c r="B445" s="58">
        <v>0.43651620370370375</v>
      </c>
      <c r="C445" s="29">
        <v>530</v>
      </c>
      <c r="D445" s="29">
        <v>0.34449999999999997</v>
      </c>
      <c r="E445" s="29">
        <v>7.45</v>
      </c>
      <c r="F445" s="29">
        <v>8.34</v>
      </c>
      <c r="G445" s="29">
        <v>20.399999999999999</v>
      </c>
      <c r="K445" s="54">
        <v>933</v>
      </c>
    </row>
    <row r="446" spans="1:33" x14ac:dyDescent="0.35">
      <c r="A446" s="44">
        <v>41774</v>
      </c>
      <c r="B446" s="58">
        <v>0.44319444444444445</v>
      </c>
      <c r="C446" s="29">
        <v>484.7</v>
      </c>
      <c r="D446" s="29">
        <v>0.31530000000000002</v>
      </c>
      <c r="E446" s="29">
        <v>8.0299999999999994</v>
      </c>
      <c r="F446" s="29">
        <v>8.11</v>
      </c>
      <c r="G446" s="29">
        <v>17.399999999999999</v>
      </c>
      <c r="K446" s="54">
        <v>8664</v>
      </c>
    </row>
    <row r="447" spans="1:33" x14ac:dyDescent="0.35">
      <c r="A447" s="44">
        <v>41778</v>
      </c>
      <c r="B447" s="55">
        <v>0.41761574074074076</v>
      </c>
      <c r="C447" s="29">
        <v>517</v>
      </c>
      <c r="D447" s="29">
        <v>0.33610000000000001</v>
      </c>
      <c r="E447" s="29">
        <v>9.5399999999999991</v>
      </c>
      <c r="F447" s="29">
        <v>8.18</v>
      </c>
      <c r="G447" s="29">
        <v>16.100000000000001</v>
      </c>
      <c r="K447" s="54">
        <v>249</v>
      </c>
    </row>
    <row r="448" spans="1:33" x14ac:dyDescent="0.35">
      <c r="A448" s="44">
        <v>41780</v>
      </c>
      <c r="B448" s="55">
        <v>0.43093749999999997</v>
      </c>
      <c r="C448" s="29">
        <v>514</v>
      </c>
      <c r="D448" s="29">
        <v>0.33410000000000001</v>
      </c>
      <c r="E448" s="29">
        <v>9.1199999999999992</v>
      </c>
      <c r="F448" s="29">
        <v>8.14</v>
      </c>
      <c r="G448" s="29">
        <v>17.3</v>
      </c>
      <c r="K448" s="54">
        <v>221</v>
      </c>
    </row>
    <row r="449" spans="1:34" x14ac:dyDescent="0.35">
      <c r="A449" s="44">
        <v>41788</v>
      </c>
      <c r="B449" s="55">
        <v>0.41432870370370373</v>
      </c>
      <c r="C449" s="29">
        <v>592</v>
      </c>
      <c r="D449" s="29">
        <v>0.38350000000000001</v>
      </c>
      <c r="E449" s="29">
        <v>7.37</v>
      </c>
      <c r="F449" s="29">
        <v>8.0299999999999994</v>
      </c>
      <c r="G449" s="29">
        <v>22.4</v>
      </c>
      <c r="K449" s="54">
        <v>240</v>
      </c>
      <c r="L449" s="45">
        <f>AVERAGE(K445:K449)</f>
        <v>2061.4</v>
      </c>
      <c r="M449" s="46">
        <f>GEOMEAN(K445:K449)</f>
        <v>639.26450346803347</v>
      </c>
      <c r="N449" s="47" t="s">
        <v>170</v>
      </c>
    </row>
    <row r="450" spans="1:34" x14ac:dyDescent="0.35">
      <c r="A450" s="44">
        <v>41795</v>
      </c>
      <c r="B450" s="55">
        <v>0.44165509259259261</v>
      </c>
      <c r="C450" s="29">
        <v>489</v>
      </c>
      <c r="D450" s="29">
        <v>0.31790000000000002</v>
      </c>
      <c r="E450" s="29">
        <v>7.32</v>
      </c>
      <c r="F450" s="29">
        <v>8.3000000000000007</v>
      </c>
      <c r="G450" s="29">
        <v>21.9</v>
      </c>
      <c r="K450" s="54">
        <v>1722</v>
      </c>
    </row>
    <row r="451" spans="1:34" x14ac:dyDescent="0.35">
      <c r="A451" s="44">
        <v>41799</v>
      </c>
      <c r="B451" s="58">
        <v>0.44855324074074071</v>
      </c>
      <c r="C451" s="29">
        <v>549</v>
      </c>
      <c r="D451" s="29">
        <v>0.35749999999999998</v>
      </c>
      <c r="E451" s="29">
        <v>7.35</v>
      </c>
      <c r="F451" s="29">
        <v>8.19</v>
      </c>
      <c r="G451" s="29">
        <v>22</v>
      </c>
      <c r="K451" s="54">
        <v>733</v>
      </c>
    </row>
    <row r="452" spans="1:34" x14ac:dyDescent="0.35">
      <c r="A452" s="44">
        <v>41808</v>
      </c>
      <c r="B452" s="58">
        <v>0.40908564814814818</v>
      </c>
      <c r="C452" s="29">
        <v>625</v>
      </c>
      <c r="D452" s="29">
        <v>0.40949999999999998</v>
      </c>
      <c r="E452" s="29">
        <v>6.35</v>
      </c>
      <c r="F452" s="29">
        <v>8</v>
      </c>
      <c r="G452" s="29">
        <v>24.1</v>
      </c>
      <c r="K452" s="54">
        <v>369</v>
      </c>
    </row>
    <row r="453" spans="1:34" x14ac:dyDescent="0.35">
      <c r="A453" s="44">
        <v>41813</v>
      </c>
      <c r="B453" s="58">
        <v>0.38593749999999999</v>
      </c>
      <c r="C453" s="29">
        <v>564</v>
      </c>
      <c r="D453" s="29">
        <v>0.36399999999999999</v>
      </c>
      <c r="E453" s="29">
        <v>7.01</v>
      </c>
      <c r="F453" s="29">
        <v>8.0500000000000007</v>
      </c>
      <c r="G453" s="29">
        <v>25</v>
      </c>
      <c r="K453" s="54">
        <v>384</v>
      </c>
    </row>
    <row r="454" spans="1:34" x14ac:dyDescent="0.35">
      <c r="A454" s="44">
        <v>41816</v>
      </c>
      <c r="B454" s="58">
        <v>0.39053240740740741</v>
      </c>
      <c r="C454" s="29">
        <v>529</v>
      </c>
      <c r="D454" s="29">
        <v>0.34449999999999997</v>
      </c>
      <c r="E454" s="29">
        <v>7.3</v>
      </c>
      <c r="F454" s="29">
        <v>8.0399999999999991</v>
      </c>
      <c r="G454" s="29">
        <v>24.5</v>
      </c>
      <c r="H454" s="257"/>
      <c r="I454" s="257"/>
      <c r="J454" s="257"/>
      <c r="K454" s="54">
        <v>909</v>
      </c>
      <c r="L454" s="45">
        <f>AVERAGE(K450:K453)</f>
        <v>802</v>
      </c>
      <c r="M454" s="46">
        <f>GEOMEAN(K450:K453)</f>
        <v>650.314860175435</v>
      </c>
      <c r="N454" s="47" t="s">
        <v>171</v>
      </c>
    </row>
    <row r="455" spans="1:34" x14ac:dyDescent="0.35">
      <c r="A455" s="44">
        <v>41822</v>
      </c>
      <c r="B455" s="58">
        <v>0.44158564814814816</v>
      </c>
      <c r="C455" s="29">
        <v>596</v>
      </c>
      <c r="D455" s="29">
        <v>0.39</v>
      </c>
      <c r="E455" s="29">
        <v>6.71</v>
      </c>
      <c r="F455" s="29">
        <v>7.88</v>
      </c>
      <c r="G455" s="29">
        <v>24.6</v>
      </c>
      <c r="H455" s="257"/>
      <c r="I455" s="257"/>
      <c r="J455" s="257"/>
      <c r="K455" s="54">
        <v>253</v>
      </c>
    </row>
    <row r="456" spans="1:34" x14ac:dyDescent="0.35">
      <c r="A456" s="44">
        <v>41828</v>
      </c>
      <c r="B456" s="58">
        <v>0.40773148148148147</v>
      </c>
      <c r="C456" s="29">
        <v>625</v>
      </c>
      <c r="D456" s="29">
        <v>0.40300000000000002</v>
      </c>
      <c r="E456" s="29">
        <v>6.11</v>
      </c>
      <c r="F456" s="29">
        <v>7.76</v>
      </c>
      <c r="G456" s="29">
        <v>22.4</v>
      </c>
      <c r="H456" s="257"/>
      <c r="I456" s="257"/>
      <c r="J456" s="257"/>
      <c r="K456" s="36">
        <v>24192</v>
      </c>
    </row>
    <row r="457" spans="1:34" x14ac:dyDescent="0.35">
      <c r="A457" s="44">
        <v>41836</v>
      </c>
      <c r="B457" s="55">
        <v>0.41234953703703708</v>
      </c>
      <c r="C457" s="29">
        <v>612</v>
      </c>
      <c r="D457" s="29">
        <v>0.39650000000000002</v>
      </c>
      <c r="E457" s="29">
        <v>8.14</v>
      </c>
      <c r="F457" s="29">
        <v>7.95</v>
      </c>
      <c r="G457" s="29">
        <v>20.9</v>
      </c>
      <c r="K457" s="29">
        <v>733</v>
      </c>
    </row>
    <row r="458" spans="1:34" x14ac:dyDescent="0.35">
      <c r="A458" s="44">
        <v>41842</v>
      </c>
      <c r="B458" s="58">
        <v>0.4223958333333333</v>
      </c>
      <c r="C458" s="29">
        <v>574</v>
      </c>
      <c r="D458" s="29">
        <v>0.3705</v>
      </c>
      <c r="E458" s="29">
        <v>7.03</v>
      </c>
      <c r="F458" s="29">
        <v>7.86</v>
      </c>
      <c r="G458" s="29">
        <v>22.6</v>
      </c>
      <c r="H458" s="257"/>
      <c r="I458" s="257"/>
      <c r="J458" s="257"/>
      <c r="K458" s="257">
        <v>404</v>
      </c>
    </row>
    <row r="459" spans="1:34" x14ac:dyDescent="0.35">
      <c r="A459" s="44">
        <v>41849</v>
      </c>
      <c r="B459" s="55">
        <v>0.44306712962962963</v>
      </c>
      <c r="C459" s="29">
        <v>620</v>
      </c>
      <c r="D459" s="29">
        <v>0.40300000000000002</v>
      </c>
      <c r="E459" s="29">
        <v>7.94</v>
      </c>
      <c r="F459" s="29">
        <v>7.86</v>
      </c>
      <c r="G459" s="29">
        <v>20.2</v>
      </c>
      <c r="H459" s="257"/>
      <c r="I459" s="257"/>
      <c r="J459" s="257"/>
      <c r="K459" s="257">
        <v>1236</v>
      </c>
      <c r="L459" s="45">
        <f>AVERAGE(K455:K459)</f>
        <v>5363.6</v>
      </c>
      <c r="M459" s="46">
        <f>GEOMEAN(K455:K459)</f>
        <v>1175.0577768004628</v>
      </c>
      <c r="N459" s="47" t="s">
        <v>172</v>
      </c>
      <c r="O459" s="39">
        <v>2.4</v>
      </c>
      <c r="P459" s="39">
        <v>76.900000000000006</v>
      </c>
      <c r="Q459" s="39" t="s">
        <v>115</v>
      </c>
      <c r="R459" s="39" t="s">
        <v>115</v>
      </c>
      <c r="S459" s="39" t="s">
        <v>115</v>
      </c>
      <c r="T459" s="39" t="s">
        <v>115</v>
      </c>
      <c r="U459" s="39" t="s">
        <v>115</v>
      </c>
      <c r="V459" s="39" t="s">
        <v>115</v>
      </c>
      <c r="W459" s="39" t="s">
        <v>115</v>
      </c>
      <c r="X459" s="39">
        <v>58.2</v>
      </c>
      <c r="Y459" s="39" t="s">
        <v>115</v>
      </c>
      <c r="Z459" s="39">
        <v>0.61</v>
      </c>
      <c r="AA459" s="39" t="s">
        <v>115</v>
      </c>
      <c r="AB459" s="39">
        <v>35.200000000000003</v>
      </c>
      <c r="AC459" s="39" t="s">
        <v>115</v>
      </c>
      <c r="AD459" s="39">
        <v>256</v>
      </c>
      <c r="AE459" s="39" t="s">
        <v>115</v>
      </c>
      <c r="AF459" s="29">
        <v>227</v>
      </c>
      <c r="AG459" s="39">
        <v>61.8</v>
      </c>
      <c r="AH459" s="39"/>
    </row>
    <row r="460" spans="1:34" x14ac:dyDescent="0.35">
      <c r="A460" s="44">
        <v>41857</v>
      </c>
      <c r="B460" s="58">
        <v>0.43581018518518522</v>
      </c>
      <c r="C460" s="29">
        <v>384</v>
      </c>
      <c r="D460" s="29">
        <v>0.24959999999999999</v>
      </c>
      <c r="E460" s="29">
        <v>8.34</v>
      </c>
      <c r="F460" s="29">
        <v>7.75</v>
      </c>
      <c r="G460" s="29">
        <v>21.7</v>
      </c>
      <c r="H460" s="257"/>
      <c r="I460" s="257"/>
      <c r="J460" s="257"/>
      <c r="K460" s="54">
        <v>545</v>
      </c>
    </row>
    <row r="461" spans="1:34" x14ac:dyDescent="0.35">
      <c r="A461" s="44">
        <v>41862</v>
      </c>
      <c r="B461" s="58">
        <v>0.40329861111111115</v>
      </c>
      <c r="C461" s="29">
        <v>736</v>
      </c>
      <c r="D461" s="29">
        <v>0.48099999999999998</v>
      </c>
      <c r="E461" s="29">
        <v>5.39</v>
      </c>
      <c r="F461" s="29">
        <v>7.68</v>
      </c>
      <c r="G461" s="29">
        <v>22</v>
      </c>
      <c r="K461" s="54">
        <v>1233</v>
      </c>
    </row>
    <row r="462" spans="1:34" x14ac:dyDescent="0.35">
      <c r="A462" s="44">
        <v>41864</v>
      </c>
      <c r="B462" s="55">
        <v>0.39684027777777775</v>
      </c>
      <c r="C462" s="29">
        <v>749</v>
      </c>
      <c r="D462" s="29">
        <v>0.48749999999999999</v>
      </c>
      <c r="E462" s="29">
        <v>8.5299999999999994</v>
      </c>
      <c r="F462" s="29">
        <v>7.73</v>
      </c>
      <c r="G462" s="29">
        <v>19.5</v>
      </c>
      <c r="K462" s="54">
        <v>759</v>
      </c>
    </row>
    <row r="463" spans="1:34" x14ac:dyDescent="0.35">
      <c r="A463" s="44">
        <v>41869</v>
      </c>
      <c r="B463" s="61">
        <v>0.43563657407407402</v>
      </c>
      <c r="C463" s="62">
        <v>697</v>
      </c>
      <c r="D463" s="62">
        <v>0.45500000000000002</v>
      </c>
      <c r="E463" s="62">
        <v>7.67</v>
      </c>
      <c r="F463" s="62">
        <v>7.66</v>
      </c>
      <c r="G463" s="62">
        <v>20.9</v>
      </c>
      <c r="K463" s="54">
        <v>1017</v>
      </c>
    </row>
    <row r="464" spans="1:34" x14ac:dyDescent="0.35">
      <c r="A464" s="44">
        <v>41872</v>
      </c>
      <c r="B464" s="58">
        <v>0.40255787037037033</v>
      </c>
      <c r="C464" s="29">
        <v>650</v>
      </c>
      <c r="D464" s="29">
        <v>0.42249999999999999</v>
      </c>
      <c r="E464" s="29">
        <v>5.14</v>
      </c>
      <c r="F464" s="29">
        <v>7.85</v>
      </c>
      <c r="G464" s="29">
        <v>22.4</v>
      </c>
      <c r="K464" s="235">
        <v>9208</v>
      </c>
      <c r="L464" s="45">
        <f>AVERAGE(K460:K464)</f>
        <v>2552.4</v>
      </c>
      <c r="M464" s="46">
        <f>GEOMEAN(K460:K464)</f>
        <v>1367.15427138831</v>
      </c>
      <c r="N464" s="47" t="s">
        <v>173</v>
      </c>
    </row>
    <row r="465" spans="1:33" x14ac:dyDescent="0.35">
      <c r="A465" s="44">
        <v>41890</v>
      </c>
      <c r="B465" s="55">
        <v>0.42568287037037034</v>
      </c>
      <c r="C465" s="29">
        <v>595</v>
      </c>
      <c r="D465" s="29">
        <v>0.38350000000000001</v>
      </c>
      <c r="E465" s="29">
        <v>7.05</v>
      </c>
      <c r="F465" s="29">
        <v>7.84</v>
      </c>
      <c r="G465" s="29">
        <v>20.7</v>
      </c>
      <c r="K465" s="235">
        <v>1274</v>
      </c>
    </row>
    <row r="466" spans="1:33" x14ac:dyDescent="0.35">
      <c r="A466" s="44">
        <v>41898</v>
      </c>
      <c r="B466" s="58">
        <v>0.44593750000000004</v>
      </c>
      <c r="C466" s="29">
        <v>521</v>
      </c>
      <c r="D466" s="29">
        <v>0.3387</v>
      </c>
      <c r="E466" s="29">
        <v>7.59</v>
      </c>
      <c r="F466" s="29">
        <v>7.98</v>
      </c>
      <c r="G466" s="29">
        <v>17.7</v>
      </c>
      <c r="K466" s="54">
        <v>1918</v>
      </c>
    </row>
    <row r="467" spans="1:33" x14ac:dyDescent="0.35">
      <c r="A467" s="44">
        <v>41900</v>
      </c>
      <c r="B467" s="58">
        <v>0.42386574074074074</v>
      </c>
      <c r="C467" s="29">
        <v>563</v>
      </c>
      <c r="D467" s="29">
        <v>0.36599999999999999</v>
      </c>
      <c r="E467" s="29">
        <v>8.24</v>
      </c>
      <c r="F467" s="29">
        <v>7.8</v>
      </c>
      <c r="G467" s="29">
        <v>17</v>
      </c>
      <c r="K467" s="54">
        <v>335</v>
      </c>
    </row>
    <row r="468" spans="1:33" x14ac:dyDescent="0.35">
      <c r="A468" s="44">
        <v>41905</v>
      </c>
      <c r="B468" s="55">
        <v>0.42936342592592597</v>
      </c>
      <c r="C468" s="29">
        <v>453.3</v>
      </c>
      <c r="D468" s="29">
        <v>0.2944</v>
      </c>
      <c r="E468" s="29">
        <v>9.26</v>
      </c>
      <c r="F468" s="29">
        <v>7.79</v>
      </c>
      <c r="G468" s="29">
        <v>16.7</v>
      </c>
      <c r="K468" s="235">
        <v>187</v>
      </c>
    </row>
    <row r="469" spans="1:33" x14ac:dyDescent="0.35">
      <c r="A469" s="44">
        <v>41911</v>
      </c>
      <c r="B469" s="58">
        <v>0.44265046296296301</v>
      </c>
      <c r="C469" s="29">
        <v>706</v>
      </c>
      <c r="D469" s="29">
        <v>0.46150000000000002</v>
      </c>
      <c r="E469" s="29">
        <v>8.0299999999999994</v>
      </c>
      <c r="F469" s="29">
        <v>7.83</v>
      </c>
      <c r="G469" s="29">
        <v>18.600000000000001</v>
      </c>
      <c r="K469" s="235">
        <v>134</v>
      </c>
      <c r="L469" s="45">
        <f>AVERAGE(K465:K469)</f>
        <v>769.6</v>
      </c>
      <c r="M469" s="46">
        <f>GEOMEAN(K465:K469)</f>
        <v>459.62310102636212</v>
      </c>
      <c r="N469" s="47" t="s">
        <v>174</v>
      </c>
    </row>
    <row r="470" spans="1:33" x14ac:dyDescent="0.35">
      <c r="A470" s="44">
        <v>41914</v>
      </c>
      <c r="B470" s="55">
        <v>0.41318287037037038</v>
      </c>
      <c r="C470" s="29">
        <v>766</v>
      </c>
      <c r="D470" s="29">
        <v>0.50049999999999994</v>
      </c>
      <c r="E470" s="29">
        <v>7.17</v>
      </c>
      <c r="F470" s="29">
        <v>7.47</v>
      </c>
      <c r="G470" s="29">
        <v>17.600000000000001</v>
      </c>
      <c r="K470" s="54">
        <v>145</v>
      </c>
    </row>
    <row r="471" spans="1:33" x14ac:dyDescent="0.35">
      <c r="A471" s="44">
        <v>41920</v>
      </c>
      <c r="B471" s="58">
        <v>0.40791666666666665</v>
      </c>
      <c r="C471" s="29">
        <v>633</v>
      </c>
      <c r="D471" s="29">
        <v>0.41149999999999998</v>
      </c>
      <c r="E471" s="29">
        <v>8.44</v>
      </c>
      <c r="F471" s="29">
        <v>7.8</v>
      </c>
      <c r="G471" s="29">
        <v>13.5</v>
      </c>
      <c r="K471" s="54">
        <v>3448</v>
      </c>
    </row>
    <row r="472" spans="1:33" x14ac:dyDescent="0.35">
      <c r="A472" s="44">
        <v>41925</v>
      </c>
      <c r="B472" s="58">
        <v>0.43121527777777779</v>
      </c>
      <c r="C472" s="29">
        <v>622</v>
      </c>
      <c r="D472" s="29">
        <v>0.40429999999999999</v>
      </c>
      <c r="E472" s="29">
        <v>7.89</v>
      </c>
      <c r="F472" s="29">
        <v>7.76</v>
      </c>
      <c r="G472" s="29">
        <v>14.7</v>
      </c>
      <c r="K472" s="54">
        <v>24192</v>
      </c>
    </row>
    <row r="473" spans="1:33" x14ac:dyDescent="0.35">
      <c r="A473" s="44">
        <v>41933</v>
      </c>
      <c r="B473" s="55">
        <v>0.41229166666666667</v>
      </c>
      <c r="C473" s="29">
        <v>565</v>
      </c>
      <c r="D473" s="29">
        <v>0.36730000000000002</v>
      </c>
      <c r="E473" s="29">
        <v>9.2200000000000006</v>
      </c>
      <c r="F473" s="29">
        <v>7.87</v>
      </c>
      <c r="G473" s="29">
        <v>13.5</v>
      </c>
      <c r="K473" s="235">
        <v>134</v>
      </c>
      <c r="O473" s="39" t="s">
        <v>115</v>
      </c>
      <c r="P473" s="39">
        <v>64.2</v>
      </c>
      <c r="Q473" s="39" t="s">
        <v>115</v>
      </c>
      <c r="R473" s="39" t="s">
        <v>115</v>
      </c>
      <c r="S473" s="39" t="s">
        <v>115</v>
      </c>
      <c r="T473" s="39" t="s">
        <v>115</v>
      </c>
      <c r="U473" s="39" t="s">
        <v>115</v>
      </c>
      <c r="V473" s="39" t="s">
        <v>115</v>
      </c>
      <c r="W473" s="39" t="s">
        <v>115</v>
      </c>
      <c r="X473" s="39">
        <v>50.1</v>
      </c>
      <c r="Y473" s="39" t="s">
        <v>115</v>
      </c>
      <c r="Z473" s="39" t="s">
        <v>115</v>
      </c>
      <c r="AA473" s="39" t="s">
        <v>115</v>
      </c>
      <c r="AB473" s="39">
        <v>37.299999999999997</v>
      </c>
      <c r="AC473" s="39" t="s">
        <v>115</v>
      </c>
      <c r="AD473" s="39">
        <v>243</v>
      </c>
      <c r="AE473" s="39" t="s">
        <v>115</v>
      </c>
      <c r="AF473" s="39" t="s">
        <v>115</v>
      </c>
      <c r="AG473" s="29">
        <v>26.1</v>
      </c>
    </row>
    <row r="474" spans="1:33" x14ac:dyDescent="0.35">
      <c r="A474" s="44">
        <v>41942</v>
      </c>
      <c r="B474" s="58">
        <v>0.44751157407407405</v>
      </c>
      <c r="C474" s="29">
        <v>622</v>
      </c>
      <c r="D474" s="29">
        <v>0.40429999999999999</v>
      </c>
      <c r="E474" s="29">
        <v>11.79</v>
      </c>
      <c r="F474" s="29">
        <v>7.91</v>
      </c>
      <c r="G474" s="29">
        <v>11.5</v>
      </c>
      <c r="K474" s="235">
        <v>364</v>
      </c>
      <c r="L474" s="45">
        <f>AVERAGE(K470:K474)</f>
        <v>5656.6</v>
      </c>
      <c r="M474" s="46">
        <f>GEOMEAN(K470:K474)</f>
        <v>899.83450596448722</v>
      </c>
      <c r="N474" s="47" t="s">
        <v>175</v>
      </c>
    </row>
    <row r="475" spans="1:33" x14ac:dyDescent="0.35">
      <c r="A475" s="44">
        <v>41946</v>
      </c>
      <c r="B475" s="51">
        <v>0.44659722222222226</v>
      </c>
      <c r="C475" s="29">
        <v>651</v>
      </c>
      <c r="D475" s="29">
        <v>0.42320000000000002</v>
      </c>
      <c r="E475" s="29">
        <v>11.64</v>
      </c>
      <c r="F475" s="29">
        <v>7.91</v>
      </c>
      <c r="G475" s="29">
        <v>9.1999999999999993</v>
      </c>
      <c r="K475" s="235">
        <v>51</v>
      </c>
    </row>
    <row r="476" spans="1:33" x14ac:dyDescent="0.35">
      <c r="A476" s="44">
        <v>41954</v>
      </c>
      <c r="B476" s="58">
        <v>0.42655092592592592</v>
      </c>
      <c r="C476" s="29">
        <v>635</v>
      </c>
      <c r="D476" s="29">
        <v>0.4128</v>
      </c>
      <c r="E476" s="29">
        <v>10.31</v>
      </c>
      <c r="F476" s="29">
        <v>7.68</v>
      </c>
      <c r="G476" s="29">
        <v>9.9</v>
      </c>
      <c r="K476" s="235">
        <v>20</v>
      </c>
    </row>
    <row r="477" spans="1:33" x14ac:dyDescent="0.35">
      <c r="A477" s="44">
        <v>41956</v>
      </c>
      <c r="B477" s="58">
        <v>0.42726851851851855</v>
      </c>
      <c r="C477" s="29">
        <v>652</v>
      </c>
      <c r="D477" s="29">
        <v>0.42380000000000001</v>
      </c>
      <c r="E477" s="29">
        <v>11.96</v>
      </c>
      <c r="F477" s="29">
        <v>7.72</v>
      </c>
      <c r="G477" s="29">
        <v>6</v>
      </c>
      <c r="K477" s="54">
        <v>10</v>
      </c>
    </row>
    <row r="478" spans="1:33" x14ac:dyDescent="0.35">
      <c r="A478" s="44">
        <v>41962</v>
      </c>
      <c r="B478" s="55">
        <v>0.40753472222222226</v>
      </c>
      <c r="C478" s="29">
        <v>692</v>
      </c>
      <c r="D478" s="29">
        <v>0.44979999999999998</v>
      </c>
      <c r="E478" s="29">
        <v>17.43</v>
      </c>
      <c r="F478" s="29">
        <v>7.91</v>
      </c>
      <c r="G478" s="29">
        <v>1.4</v>
      </c>
      <c r="K478" s="54">
        <v>10</v>
      </c>
    </row>
    <row r="479" spans="1:33" x14ac:dyDescent="0.35">
      <c r="A479" s="44">
        <v>41967</v>
      </c>
      <c r="B479" s="58">
        <v>0.41594907407407411</v>
      </c>
      <c r="C479" s="29">
        <v>530</v>
      </c>
      <c r="D479" s="29">
        <v>0.34449999999999997</v>
      </c>
      <c r="E479" s="29">
        <v>12.35</v>
      </c>
      <c r="F479" s="29">
        <v>8.15</v>
      </c>
      <c r="G479" s="29">
        <v>7.4</v>
      </c>
      <c r="K479" s="54">
        <v>8664</v>
      </c>
      <c r="L479" s="45">
        <f>AVERAGE(K475:K479)</f>
        <v>1751</v>
      </c>
      <c r="M479" s="46">
        <f>GEOMEAN(K475:K479)</f>
        <v>61.555054912616356</v>
      </c>
      <c r="N479" s="47" t="s">
        <v>176</v>
      </c>
    </row>
    <row r="480" spans="1:33" x14ac:dyDescent="0.35">
      <c r="A480" s="44">
        <v>41974</v>
      </c>
      <c r="B480" s="55">
        <v>0.44513888888888892</v>
      </c>
      <c r="C480" s="29">
        <v>608</v>
      </c>
      <c r="D480" s="29">
        <v>0.3952</v>
      </c>
      <c r="E480" s="29">
        <v>12.85</v>
      </c>
      <c r="F480" s="29">
        <v>7.84</v>
      </c>
      <c r="G480" s="29">
        <v>5.8</v>
      </c>
      <c r="K480" s="54">
        <v>158</v>
      </c>
    </row>
    <row r="481" spans="1:38" x14ac:dyDescent="0.35">
      <c r="A481" s="44">
        <v>41976</v>
      </c>
      <c r="B481" s="55">
        <v>0.41528935185185184</v>
      </c>
      <c r="C481" s="29">
        <v>638</v>
      </c>
      <c r="D481" s="29">
        <v>0.41470000000000001</v>
      </c>
      <c r="E481" s="29">
        <v>13.34</v>
      </c>
      <c r="F481" s="29">
        <v>7.89</v>
      </c>
      <c r="G481" s="29">
        <v>4</v>
      </c>
      <c r="K481" s="54">
        <v>98</v>
      </c>
    </row>
    <row r="482" spans="1:38" x14ac:dyDescent="0.35">
      <c r="A482" s="44">
        <v>41982</v>
      </c>
      <c r="B482" s="58">
        <v>0.45075231481481487</v>
      </c>
      <c r="C482" s="29">
        <v>591</v>
      </c>
      <c r="D482" s="29">
        <v>0.38419999999999999</v>
      </c>
      <c r="E482" s="29">
        <v>14.71</v>
      </c>
      <c r="F482" s="29">
        <v>8.14</v>
      </c>
      <c r="G482" s="29">
        <v>4</v>
      </c>
      <c r="K482" s="54">
        <v>146</v>
      </c>
    </row>
    <row r="483" spans="1:38" x14ac:dyDescent="0.35">
      <c r="A483" s="44">
        <v>41989</v>
      </c>
      <c r="B483" s="55">
        <v>0.44850694444444444</v>
      </c>
      <c r="C483" s="29">
        <v>651</v>
      </c>
      <c r="D483" s="29">
        <v>0.42320000000000002</v>
      </c>
      <c r="E483" s="29">
        <v>13.81</v>
      </c>
      <c r="F483" s="29">
        <v>8.11</v>
      </c>
      <c r="G483" s="29">
        <v>5.9</v>
      </c>
      <c r="K483" s="54">
        <v>1137</v>
      </c>
    </row>
    <row r="484" spans="1:38" x14ac:dyDescent="0.35">
      <c r="A484" s="44">
        <v>42002</v>
      </c>
      <c r="B484" s="58">
        <v>0.41737268518518517</v>
      </c>
      <c r="C484" s="29">
        <v>635</v>
      </c>
      <c r="D484" s="29">
        <v>0.4128</v>
      </c>
      <c r="E484" s="29">
        <v>13.66</v>
      </c>
      <c r="F484" s="29">
        <v>8.02</v>
      </c>
      <c r="G484" s="29">
        <v>2.7</v>
      </c>
      <c r="K484" s="235">
        <v>74</v>
      </c>
      <c r="L484" s="45">
        <f>AVERAGE(K480:K484)</f>
        <v>322.60000000000002</v>
      </c>
      <c r="M484" s="46">
        <f>GEOMEAN(K480:K484)</f>
        <v>180.23770158482523</v>
      </c>
      <c r="N484" s="47" t="s">
        <v>177</v>
      </c>
    </row>
    <row r="485" spans="1:38" x14ac:dyDescent="0.35">
      <c r="A485" s="44">
        <v>42018</v>
      </c>
      <c r="B485" s="55">
        <v>0.4192939814814815</v>
      </c>
      <c r="C485" s="29">
        <v>543</v>
      </c>
      <c r="D485" s="29">
        <v>0.35289999999999999</v>
      </c>
      <c r="E485" s="29">
        <v>14.62</v>
      </c>
      <c r="F485" s="29">
        <v>8.02</v>
      </c>
      <c r="G485" s="29">
        <v>-0.1</v>
      </c>
      <c r="K485" s="54">
        <v>52</v>
      </c>
    </row>
    <row r="486" spans="1:38" x14ac:dyDescent="0.35">
      <c r="A486" s="44">
        <v>42019</v>
      </c>
      <c r="B486" s="55">
        <v>0.43813657407407408</v>
      </c>
      <c r="C486" s="29">
        <v>764</v>
      </c>
      <c r="D486" s="29">
        <v>0.49659999999999999</v>
      </c>
      <c r="E486" s="29">
        <v>17.510000000000002</v>
      </c>
      <c r="F486" s="29">
        <v>8.27</v>
      </c>
      <c r="G486" s="29">
        <v>0.4</v>
      </c>
      <c r="K486" s="54">
        <v>52</v>
      </c>
    </row>
    <row r="487" spans="1:38" x14ac:dyDescent="0.35">
      <c r="A487" s="44">
        <v>42024</v>
      </c>
      <c r="B487" s="55">
        <v>0.42350694444444442</v>
      </c>
      <c r="C487" s="29">
        <v>692</v>
      </c>
      <c r="D487" s="29">
        <v>0.44979999999999998</v>
      </c>
      <c r="E487" s="29">
        <v>14.5</v>
      </c>
      <c r="F487" s="29">
        <v>8.23</v>
      </c>
      <c r="G487" s="29">
        <v>2.6</v>
      </c>
      <c r="K487" s="235">
        <v>63</v>
      </c>
    </row>
    <row r="488" spans="1:38" x14ac:dyDescent="0.35">
      <c r="A488" s="44">
        <v>42026</v>
      </c>
      <c r="B488" s="58">
        <v>0.41711805555555559</v>
      </c>
      <c r="C488" s="29">
        <v>709</v>
      </c>
      <c r="D488" s="29">
        <v>0.46079999999999999</v>
      </c>
      <c r="E488" s="29">
        <v>13.9</v>
      </c>
      <c r="F488" s="29">
        <v>8.2200000000000006</v>
      </c>
      <c r="G488" s="29">
        <v>3.1</v>
      </c>
      <c r="K488" s="54">
        <v>52</v>
      </c>
    </row>
    <row r="489" spans="1:38" x14ac:dyDescent="0.35">
      <c r="A489" s="44">
        <v>42032</v>
      </c>
      <c r="B489" s="55">
        <v>0.40469907407407407</v>
      </c>
      <c r="C489" s="29">
        <v>648</v>
      </c>
      <c r="D489" s="29">
        <v>0.42120000000000002</v>
      </c>
      <c r="E489" s="29">
        <v>15.98</v>
      </c>
      <c r="F489" s="29">
        <v>8.15</v>
      </c>
      <c r="G489" s="29">
        <v>1.7</v>
      </c>
      <c r="K489" s="36">
        <v>10</v>
      </c>
      <c r="L489" s="45">
        <f>AVERAGE(K485:K489)</f>
        <v>45.8</v>
      </c>
      <c r="M489" s="46">
        <f>GEOMEAN(K485:K489)</f>
        <v>38.857075936857392</v>
      </c>
      <c r="N489" s="47" t="s">
        <v>178</v>
      </c>
    </row>
    <row r="490" spans="1:38" x14ac:dyDescent="0.35">
      <c r="A490" s="44">
        <v>42039</v>
      </c>
      <c r="B490" s="51">
        <v>0.42518518518518517</v>
      </c>
      <c r="C490" s="29">
        <v>659</v>
      </c>
      <c r="D490" s="29">
        <v>0.42830000000000001</v>
      </c>
      <c r="E490" s="29">
        <v>14.3</v>
      </c>
      <c r="F490" s="29">
        <v>8.1300000000000008</v>
      </c>
      <c r="G490" s="29">
        <v>2.8</v>
      </c>
      <c r="K490" s="235">
        <v>52</v>
      </c>
    </row>
    <row r="491" spans="1:38" x14ac:dyDescent="0.35">
      <c r="A491" s="44">
        <v>42047</v>
      </c>
      <c r="B491" s="51">
        <v>0.4039814814814815</v>
      </c>
      <c r="C491" s="29">
        <v>636</v>
      </c>
      <c r="D491" s="29">
        <v>0.41339999999999999</v>
      </c>
      <c r="E491" s="29">
        <v>14.06</v>
      </c>
      <c r="F491" s="29">
        <v>8.0500000000000007</v>
      </c>
      <c r="G491" s="29">
        <v>1.9</v>
      </c>
      <c r="K491" s="235">
        <v>30</v>
      </c>
    </row>
    <row r="492" spans="1:38" x14ac:dyDescent="0.35">
      <c r="A492" s="44">
        <v>42053</v>
      </c>
      <c r="B492" s="55">
        <v>0.43646990740740743</v>
      </c>
      <c r="C492" s="29">
        <v>659</v>
      </c>
      <c r="D492" s="29">
        <v>0.42830000000000001</v>
      </c>
      <c r="E492" s="29">
        <v>14.4</v>
      </c>
      <c r="F492" s="29">
        <v>7.97</v>
      </c>
      <c r="G492" s="29">
        <v>0</v>
      </c>
      <c r="K492" s="235">
        <v>20</v>
      </c>
    </row>
    <row r="493" spans="1:38" x14ac:dyDescent="0.35">
      <c r="A493" s="44">
        <v>42058</v>
      </c>
      <c r="B493" s="55">
        <v>0.4253587962962963</v>
      </c>
      <c r="C493" s="29">
        <v>775</v>
      </c>
      <c r="D493" s="29">
        <v>0.50370000000000004</v>
      </c>
      <c r="E493" s="29">
        <v>14.99</v>
      </c>
      <c r="F493" s="29">
        <v>8.17</v>
      </c>
      <c r="G493" s="29">
        <v>0</v>
      </c>
      <c r="K493" s="36">
        <v>10</v>
      </c>
    </row>
    <row r="494" spans="1:38" x14ac:dyDescent="0.35">
      <c r="A494" s="44">
        <v>42059</v>
      </c>
      <c r="B494" s="55">
        <v>0.45554398148148145</v>
      </c>
      <c r="C494" s="29">
        <v>793</v>
      </c>
      <c r="D494" s="29">
        <v>0.51539999999999997</v>
      </c>
      <c r="E494" s="29">
        <v>15.22</v>
      </c>
      <c r="F494" s="29">
        <v>7.99</v>
      </c>
      <c r="G494" s="29">
        <v>0</v>
      </c>
      <c r="K494" s="235">
        <v>10</v>
      </c>
      <c r="L494" s="45">
        <f>AVERAGE(K490:K494)</f>
        <v>24.4</v>
      </c>
      <c r="M494" s="46">
        <f>GEOMEAN(K490:K494)</f>
        <v>19.898984732410639</v>
      </c>
      <c r="N494" s="47" t="s">
        <v>179</v>
      </c>
    </row>
    <row r="495" spans="1:38" x14ac:dyDescent="0.35">
      <c r="A495" s="44">
        <v>42066</v>
      </c>
      <c r="B495" s="58">
        <v>0.44457175925925929</v>
      </c>
      <c r="C495" s="29">
        <v>753</v>
      </c>
      <c r="D495" s="29">
        <v>0.48949999999999999</v>
      </c>
      <c r="E495" s="29">
        <v>15.66</v>
      </c>
      <c r="F495" s="29">
        <v>7.81</v>
      </c>
      <c r="G495" s="29">
        <v>2.6</v>
      </c>
      <c r="K495" s="235">
        <v>10</v>
      </c>
      <c r="O495" s="39" t="s">
        <v>115</v>
      </c>
      <c r="P495" s="39">
        <v>74.900000000000006</v>
      </c>
      <c r="Q495" s="39" t="s">
        <v>115</v>
      </c>
      <c r="R495" s="39" t="s">
        <v>115</v>
      </c>
      <c r="S495" s="39" t="s">
        <v>115</v>
      </c>
      <c r="T495" s="39" t="s">
        <v>115</v>
      </c>
      <c r="U495" s="39" t="s">
        <v>115</v>
      </c>
      <c r="V495" s="39" t="s">
        <v>112</v>
      </c>
      <c r="W495" s="39" t="s">
        <v>115</v>
      </c>
      <c r="X495" s="39">
        <v>76.7</v>
      </c>
      <c r="Y495" s="39" t="s">
        <v>115</v>
      </c>
      <c r="Z495" s="39">
        <v>1.3</v>
      </c>
      <c r="AA495" s="39" t="s">
        <v>115</v>
      </c>
      <c r="AB495" s="39">
        <v>41.4</v>
      </c>
      <c r="AC495" s="39" t="s">
        <v>115</v>
      </c>
      <c r="AD495" s="39">
        <v>301</v>
      </c>
      <c r="AE495" s="39" t="s">
        <v>115</v>
      </c>
      <c r="AF495" s="39" t="s">
        <v>115</v>
      </c>
      <c r="AG495" s="29">
        <v>34</v>
      </c>
      <c r="AH495" s="29">
        <v>75400</v>
      </c>
      <c r="AI495" s="39">
        <v>27500</v>
      </c>
      <c r="AJ495" s="39">
        <v>2.6</v>
      </c>
      <c r="AK495" s="39" t="s">
        <v>115</v>
      </c>
      <c r="AL495" s="39" t="s">
        <v>115</v>
      </c>
    </row>
    <row r="496" spans="1:38" x14ac:dyDescent="0.35">
      <c r="A496" s="44">
        <v>42073</v>
      </c>
      <c r="B496" s="58">
        <v>0.38299768518518523</v>
      </c>
      <c r="C496" s="29">
        <v>699</v>
      </c>
      <c r="D496" s="29">
        <v>0.45440000000000003</v>
      </c>
      <c r="E496" s="29">
        <v>14.42</v>
      </c>
      <c r="F496" s="29">
        <v>7.91</v>
      </c>
      <c r="G496" s="29">
        <v>4.5</v>
      </c>
      <c r="K496" s="54">
        <v>63</v>
      </c>
    </row>
    <row r="497" spans="1:14" x14ac:dyDescent="0.35">
      <c r="A497" s="44">
        <v>42079</v>
      </c>
      <c r="B497" s="55">
        <v>0.44901620370370371</v>
      </c>
      <c r="C497" s="29">
        <v>703</v>
      </c>
      <c r="D497" s="29">
        <v>0.45700000000000002</v>
      </c>
      <c r="E497" s="29">
        <v>13.29</v>
      </c>
      <c r="F497" s="29">
        <v>7.88</v>
      </c>
      <c r="G497" s="29">
        <v>5.5</v>
      </c>
      <c r="K497" s="54">
        <v>52</v>
      </c>
    </row>
    <row r="498" spans="1:14" x14ac:dyDescent="0.35">
      <c r="A498" s="44">
        <v>42081</v>
      </c>
      <c r="B498" s="55">
        <v>0.41905092592592591</v>
      </c>
      <c r="C498" s="29">
        <v>647</v>
      </c>
      <c r="D498" s="29">
        <v>0.42059999999999997</v>
      </c>
      <c r="E498" s="29">
        <v>12.5</v>
      </c>
      <c r="F498" s="29">
        <v>7.96</v>
      </c>
      <c r="G498" s="29">
        <v>5.3</v>
      </c>
      <c r="K498" s="54">
        <v>31</v>
      </c>
    </row>
    <row r="499" spans="1:14" x14ac:dyDescent="0.35">
      <c r="A499" s="44">
        <v>42089</v>
      </c>
      <c r="B499" s="58">
        <v>0.43744212962962964</v>
      </c>
      <c r="C499" s="29">
        <v>647</v>
      </c>
      <c r="D499" s="29">
        <v>0.42059999999999997</v>
      </c>
      <c r="E499" s="29">
        <v>12.15</v>
      </c>
      <c r="F499" s="29">
        <v>8.07</v>
      </c>
      <c r="G499" s="29">
        <v>6.9</v>
      </c>
      <c r="K499" s="54">
        <v>9208</v>
      </c>
      <c r="L499" s="45">
        <f>AVERAGE(K495:K499)</f>
        <v>1872.8</v>
      </c>
      <c r="M499" s="46">
        <f>GEOMEAN(K495:K499)</f>
        <v>98.667512531221661</v>
      </c>
      <c r="N499" s="47" t="s">
        <v>180</v>
      </c>
    </row>
    <row r="500" spans="1:14" x14ac:dyDescent="0.35">
      <c r="A500" s="44">
        <v>42096</v>
      </c>
      <c r="B500" s="55">
        <v>0.42131944444444441</v>
      </c>
      <c r="C500" s="29">
        <v>654</v>
      </c>
      <c r="D500" s="29">
        <v>0.42509999999999998</v>
      </c>
      <c r="E500" s="29">
        <v>10.99</v>
      </c>
      <c r="F500" s="29">
        <v>8.3000000000000007</v>
      </c>
      <c r="G500" s="29">
        <v>10.4</v>
      </c>
      <c r="K500" s="54">
        <v>74</v>
      </c>
    </row>
    <row r="501" spans="1:14" x14ac:dyDescent="0.35">
      <c r="A501" s="63">
        <v>42101</v>
      </c>
      <c r="B501" s="64">
        <v>0.41685185185185186</v>
      </c>
      <c r="C501" s="65">
        <v>446.6</v>
      </c>
      <c r="D501" s="65">
        <v>0.29060000000000002</v>
      </c>
      <c r="E501" s="65">
        <v>10.55</v>
      </c>
      <c r="F501" s="65">
        <v>8.2100000000000009</v>
      </c>
      <c r="G501" s="65">
        <v>11.4</v>
      </c>
      <c r="K501" s="54">
        <v>86</v>
      </c>
    </row>
    <row r="502" spans="1:14" x14ac:dyDescent="0.35">
      <c r="A502" s="63">
        <v>42110</v>
      </c>
      <c r="B502" s="55">
        <v>0.43428240740740742</v>
      </c>
      <c r="C502" s="29">
        <v>535</v>
      </c>
      <c r="D502" s="29">
        <v>0.3478</v>
      </c>
      <c r="E502" s="29">
        <v>9.34</v>
      </c>
      <c r="F502" s="29">
        <v>7.93</v>
      </c>
      <c r="G502" s="29">
        <v>14.6</v>
      </c>
      <c r="K502" s="235">
        <v>134</v>
      </c>
    </row>
    <row r="503" spans="1:14" x14ac:dyDescent="0.35">
      <c r="A503" s="63">
        <v>42116</v>
      </c>
      <c r="B503" s="257"/>
      <c r="C503" s="49" t="s">
        <v>139</v>
      </c>
      <c r="D503" s="49" t="s">
        <v>139</v>
      </c>
      <c r="E503" s="49" t="s">
        <v>139</v>
      </c>
      <c r="F503" s="49" t="s">
        <v>139</v>
      </c>
      <c r="G503" s="49" t="s">
        <v>139</v>
      </c>
      <c r="K503" s="54">
        <v>292</v>
      </c>
    </row>
    <row r="504" spans="1:14" x14ac:dyDescent="0.35">
      <c r="A504" s="63">
        <v>42121</v>
      </c>
      <c r="B504" s="55">
        <v>0.43027777777777776</v>
      </c>
      <c r="C504" s="29">
        <v>586</v>
      </c>
      <c r="D504" s="29">
        <v>0.38090000000000002</v>
      </c>
      <c r="E504" s="29">
        <v>10.23</v>
      </c>
      <c r="F504" s="29">
        <v>7.99</v>
      </c>
      <c r="G504" s="29">
        <v>12.1</v>
      </c>
      <c r="K504" s="54">
        <v>465</v>
      </c>
      <c r="L504" s="45">
        <f>AVERAGE(K500:K504)</f>
        <v>210.2</v>
      </c>
      <c r="M504" s="46">
        <f>GEOMEAN(K500:K504)</f>
        <v>163.20526115060849</v>
      </c>
      <c r="N504" s="47" t="s">
        <v>181</v>
      </c>
    </row>
    <row r="505" spans="1:14" x14ac:dyDescent="0.35">
      <c r="A505" s="63">
        <v>42136</v>
      </c>
      <c r="B505" s="58">
        <v>0.45405092592592594</v>
      </c>
      <c r="C505" s="29">
        <v>612</v>
      </c>
      <c r="D505" s="29">
        <v>0.39650000000000002</v>
      </c>
      <c r="E505" s="29">
        <v>8.32</v>
      </c>
      <c r="F505" s="29">
        <v>8.0399999999999991</v>
      </c>
      <c r="G505" s="29">
        <v>18.399999999999999</v>
      </c>
      <c r="K505" s="36">
        <v>10</v>
      </c>
    </row>
    <row r="506" spans="1:14" x14ac:dyDescent="0.35">
      <c r="A506" s="63">
        <v>42138</v>
      </c>
      <c r="B506" s="55">
        <v>0.43300925925925932</v>
      </c>
      <c r="C506" s="29">
        <v>614</v>
      </c>
      <c r="D506" s="29">
        <v>0.39650000000000002</v>
      </c>
      <c r="E506" s="29">
        <v>8.6999999999999993</v>
      </c>
      <c r="F506" s="29">
        <v>8.1300000000000008</v>
      </c>
      <c r="G506" s="29">
        <v>17.5</v>
      </c>
      <c r="K506" s="54">
        <v>63</v>
      </c>
    </row>
    <row r="507" spans="1:14" x14ac:dyDescent="0.35">
      <c r="A507" s="63">
        <v>42142</v>
      </c>
      <c r="B507" s="66">
        <v>0.44708333333333333</v>
      </c>
      <c r="C507" s="65">
        <v>632</v>
      </c>
      <c r="D507" s="65">
        <v>0.40949999999999998</v>
      </c>
      <c r="E507" s="65">
        <v>7.09</v>
      </c>
      <c r="F507" s="65">
        <v>7.81</v>
      </c>
      <c r="G507" s="65">
        <v>20.3</v>
      </c>
      <c r="K507" s="54">
        <v>591</v>
      </c>
    </row>
    <row r="508" spans="1:14" x14ac:dyDescent="0.35">
      <c r="A508" s="63">
        <v>42144</v>
      </c>
      <c r="B508" s="66">
        <v>0.42251157407407408</v>
      </c>
      <c r="C508" s="65">
        <v>663</v>
      </c>
      <c r="D508" s="65">
        <v>0.42899999999999999</v>
      </c>
      <c r="E508" s="65">
        <v>7.65</v>
      </c>
      <c r="F508" s="65">
        <v>7.88</v>
      </c>
      <c r="G508" s="65">
        <v>16.7</v>
      </c>
      <c r="K508" s="54">
        <v>24192</v>
      </c>
    </row>
    <row r="509" spans="1:14" x14ac:dyDescent="0.35">
      <c r="A509" s="63">
        <v>42152</v>
      </c>
      <c r="B509" s="55">
        <v>0.41612268518518519</v>
      </c>
      <c r="C509" s="29">
        <v>662</v>
      </c>
      <c r="D509" s="29">
        <v>0.42899999999999999</v>
      </c>
      <c r="E509" s="29">
        <v>7.06</v>
      </c>
      <c r="F509" s="29">
        <v>7.81</v>
      </c>
      <c r="G509" s="29">
        <v>20.5</v>
      </c>
      <c r="K509" s="235">
        <v>1086</v>
      </c>
      <c r="L509" s="45">
        <f>AVERAGE(K505:K509)</f>
        <v>5188.3999999999996</v>
      </c>
      <c r="M509" s="46">
        <f>GEOMEAN(K505:K509)</f>
        <v>396.35644627685053</v>
      </c>
      <c r="N509" s="47" t="s">
        <v>182</v>
      </c>
    </row>
    <row r="510" spans="1:14" x14ac:dyDescent="0.35">
      <c r="A510" s="63">
        <v>42159</v>
      </c>
      <c r="B510" s="55">
        <v>0.44502314814814814</v>
      </c>
      <c r="C510" s="29">
        <v>560</v>
      </c>
      <c r="D510" s="29">
        <v>0.36399999999999999</v>
      </c>
      <c r="E510" s="29">
        <v>7.99</v>
      </c>
      <c r="F510" s="29">
        <v>8.23</v>
      </c>
      <c r="G510" s="29">
        <v>20</v>
      </c>
      <c r="K510" s="235">
        <v>175</v>
      </c>
    </row>
    <row r="511" spans="1:14" x14ac:dyDescent="0.35">
      <c r="A511" s="63">
        <v>42165</v>
      </c>
      <c r="B511" s="58">
        <v>0.42444444444444446</v>
      </c>
      <c r="C511" s="29">
        <v>530</v>
      </c>
      <c r="D511" s="29">
        <v>0.34449999999999997</v>
      </c>
      <c r="E511" s="29">
        <v>7.48</v>
      </c>
      <c r="F511" s="29">
        <v>8.06</v>
      </c>
      <c r="G511" s="29">
        <v>21.7</v>
      </c>
      <c r="K511" s="235">
        <v>759</v>
      </c>
    </row>
    <row r="512" spans="1:14" x14ac:dyDescent="0.35">
      <c r="A512" s="63">
        <v>42172</v>
      </c>
      <c r="B512" s="58">
        <v>0.42255787037037035</v>
      </c>
      <c r="C512" s="29">
        <v>535</v>
      </c>
      <c r="D512" s="29">
        <v>0.35099999999999998</v>
      </c>
      <c r="E512" s="29">
        <v>6.49</v>
      </c>
      <c r="F512" s="29">
        <v>8.17</v>
      </c>
      <c r="G512" s="29">
        <v>25.5</v>
      </c>
      <c r="K512" s="54">
        <v>601</v>
      </c>
    </row>
    <row r="513" spans="1:38" x14ac:dyDescent="0.35">
      <c r="A513" s="44">
        <v>42177</v>
      </c>
      <c r="B513" s="58">
        <v>0.42328703703703702</v>
      </c>
      <c r="C513" s="29">
        <v>509</v>
      </c>
      <c r="D513" s="29">
        <v>0.33079999999999998</v>
      </c>
      <c r="E513" s="29">
        <v>6.63</v>
      </c>
      <c r="F513" s="29">
        <v>8.1300000000000008</v>
      </c>
      <c r="G513" s="29">
        <v>24</v>
      </c>
      <c r="K513" s="54">
        <v>189</v>
      </c>
    </row>
    <row r="514" spans="1:38" x14ac:dyDescent="0.35">
      <c r="A514" s="63">
        <v>42180</v>
      </c>
      <c r="B514" s="58">
        <v>0.43115740740740738</v>
      </c>
      <c r="C514" s="29">
        <v>481.3</v>
      </c>
      <c r="D514" s="29">
        <v>0.31269999999999998</v>
      </c>
      <c r="E514" s="29">
        <v>6.19</v>
      </c>
      <c r="F514" s="29">
        <v>8.1</v>
      </c>
      <c r="G514" s="29">
        <v>23.3</v>
      </c>
      <c r="K514" s="36">
        <v>24192</v>
      </c>
      <c r="L514" s="45">
        <f>AVERAGE(K510:K514)</f>
        <v>5183.2</v>
      </c>
      <c r="M514" s="46">
        <f>GEOMEAN(K510:K514)</f>
        <v>817.4431801716255</v>
      </c>
      <c r="N514" s="47" t="s">
        <v>183</v>
      </c>
    </row>
    <row r="515" spans="1:38" x14ac:dyDescent="0.35">
      <c r="A515" s="63">
        <v>42186</v>
      </c>
      <c r="B515" s="67">
        <v>0.39305555555555555</v>
      </c>
      <c r="C515" s="65">
        <v>415.6</v>
      </c>
      <c r="D515" s="65">
        <v>0.27039999999999997</v>
      </c>
      <c r="E515" s="65">
        <v>9.82</v>
      </c>
      <c r="F515" s="65">
        <v>7.97</v>
      </c>
      <c r="G515" s="65">
        <v>20.8</v>
      </c>
      <c r="K515" s="54">
        <v>275</v>
      </c>
    </row>
    <row r="516" spans="1:38" x14ac:dyDescent="0.35">
      <c r="A516" s="68">
        <v>42192</v>
      </c>
      <c r="B516" s="67">
        <v>0.42354166666666665</v>
      </c>
      <c r="C516" s="69">
        <v>500</v>
      </c>
      <c r="D516" s="69">
        <v>0.32500000000000001</v>
      </c>
      <c r="E516" s="69">
        <v>6.48</v>
      </c>
      <c r="F516" s="69">
        <v>7.87</v>
      </c>
      <c r="G516" s="69">
        <v>23.7</v>
      </c>
      <c r="K516" s="54">
        <v>199</v>
      </c>
    </row>
    <row r="517" spans="1:38" x14ac:dyDescent="0.35">
      <c r="A517" s="68">
        <v>42200</v>
      </c>
      <c r="B517" s="67">
        <v>0.43947916666666664</v>
      </c>
      <c r="C517" s="69">
        <v>445.2</v>
      </c>
      <c r="D517" s="69">
        <v>0.28920000000000001</v>
      </c>
      <c r="E517" s="69">
        <v>7.37</v>
      </c>
      <c r="F517" s="69">
        <v>8.1300000000000008</v>
      </c>
      <c r="G517" s="69">
        <v>23.1</v>
      </c>
      <c r="K517" s="54">
        <v>5794</v>
      </c>
    </row>
    <row r="518" spans="1:38" x14ac:dyDescent="0.35">
      <c r="A518" s="70">
        <v>42206</v>
      </c>
      <c r="B518" s="55">
        <v>0.45274305555555555</v>
      </c>
      <c r="C518" s="29">
        <v>569</v>
      </c>
      <c r="D518" s="29">
        <v>0.3705</v>
      </c>
      <c r="E518" s="29">
        <v>6.4</v>
      </c>
      <c r="F518" s="29">
        <v>7.79</v>
      </c>
      <c r="G518" s="29">
        <v>24.4</v>
      </c>
      <c r="K518" s="54">
        <v>9804</v>
      </c>
    </row>
    <row r="519" spans="1:38" x14ac:dyDescent="0.35">
      <c r="A519" s="70">
        <v>42213</v>
      </c>
      <c r="B519" s="55">
        <v>0.45133101851851848</v>
      </c>
      <c r="C519" s="29">
        <v>453.6</v>
      </c>
      <c r="D519" s="29">
        <v>0.29509999999999997</v>
      </c>
      <c r="E519" s="29">
        <v>6.81</v>
      </c>
      <c r="F519" s="29">
        <v>7.67</v>
      </c>
      <c r="G519" s="29">
        <v>25.5</v>
      </c>
      <c r="K519" s="54">
        <v>1631</v>
      </c>
      <c r="L519" s="45">
        <f>AVERAGE(K515:K519)</f>
        <v>3540.6</v>
      </c>
      <c r="M519" s="46">
        <f>GEOMEAN(K515:K519)</f>
        <v>1383.5800936464359</v>
      </c>
      <c r="N519" s="47" t="s">
        <v>184</v>
      </c>
      <c r="O519" s="39" t="s">
        <v>115</v>
      </c>
      <c r="P519" s="39">
        <v>54.8</v>
      </c>
      <c r="Q519" s="39" t="s">
        <v>115</v>
      </c>
      <c r="R519" s="39" t="s">
        <v>115</v>
      </c>
      <c r="S519" s="39" t="s">
        <v>115</v>
      </c>
      <c r="T519" s="39" t="s">
        <v>115</v>
      </c>
      <c r="U519" s="39" t="s">
        <v>115</v>
      </c>
      <c r="V519" s="39" t="s">
        <v>112</v>
      </c>
      <c r="W519" s="39" t="s">
        <v>115</v>
      </c>
      <c r="X519" s="39">
        <v>30.3</v>
      </c>
      <c r="Y519" s="39" t="s">
        <v>115</v>
      </c>
      <c r="Z519" s="39">
        <v>0.67</v>
      </c>
      <c r="AA519" s="39" t="s">
        <v>115</v>
      </c>
      <c r="AB519" s="39">
        <v>21.7</v>
      </c>
      <c r="AC519" s="39" t="s">
        <v>115</v>
      </c>
      <c r="AD519" s="39">
        <v>184</v>
      </c>
      <c r="AE519" s="39" t="s">
        <v>115</v>
      </c>
      <c r="AF519" s="29">
        <v>300</v>
      </c>
      <c r="AG519" s="39">
        <v>49.2</v>
      </c>
      <c r="AH519" s="39">
        <v>46700</v>
      </c>
      <c r="AI519" s="39">
        <v>16400</v>
      </c>
      <c r="AJ519" s="39" t="s">
        <v>115</v>
      </c>
      <c r="AK519" s="39" t="s">
        <v>115</v>
      </c>
      <c r="AL519" s="39" t="s">
        <v>115</v>
      </c>
    </row>
    <row r="520" spans="1:38" x14ac:dyDescent="0.35">
      <c r="A520" s="71">
        <v>42219</v>
      </c>
      <c r="B520" s="72">
        <v>0.46865740740740741</v>
      </c>
      <c r="C520" s="73">
        <v>640</v>
      </c>
      <c r="D520" s="73">
        <v>0.41599999999999998</v>
      </c>
      <c r="E520" s="73">
        <v>5.87</v>
      </c>
      <c r="F520" s="73">
        <v>7.51</v>
      </c>
      <c r="G520" s="73">
        <v>23.6</v>
      </c>
      <c r="K520" s="54">
        <v>12033</v>
      </c>
    </row>
    <row r="521" spans="1:38" x14ac:dyDescent="0.35">
      <c r="A521" s="74">
        <v>42221</v>
      </c>
      <c r="B521" s="75">
        <v>0.3994328703703704</v>
      </c>
      <c r="C521" s="76">
        <v>602</v>
      </c>
      <c r="D521" s="76">
        <v>0.39</v>
      </c>
      <c r="E521" s="76">
        <v>6.53</v>
      </c>
      <c r="F521" s="76">
        <v>7.75</v>
      </c>
      <c r="G521" s="76">
        <v>23</v>
      </c>
      <c r="K521" s="54">
        <v>226</v>
      </c>
    </row>
    <row r="522" spans="1:38" x14ac:dyDescent="0.35">
      <c r="A522" s="70">
        <v>42226</v>
      </c>
      <c r="B522" s="55">
        <v>0.44861111111111113</v>
      </c>
      <c r="C522" s="29">
        <v>627</v>
      </c>
      <c r="D522" s="29">
        <v>0.40949999999999998</v>
      </c>
      <c r="E522" s="29">
        <v>7.21</v>
      </c>
      <c r="F522" s="29">
        <v>7.67</v>
      </c>
      <c r="G522" s="29">
        <v>23.3</v>
      </c>
      <c r="K522" s="54">
        <v>459</v>
      </c>
    </row>
    <row r="523" spans="1:38" x14ac:dyDescent="0.35">
      <c r="A523" s="77">
        <v>42233</v>
      </c>
      <c r="B523" s="78">
        <v>0.45380787037037035</v>
      </c>
      <c r="C523" s="79">
        <v>624</v>
      </c>
      <c r="D523" s="79">
        <v>0.40300000000000002</v>
      </c>
      <c r="E523" s="79">
        <v>6.18</v>
      </c>
      <c r="F523" s="79">
        <v>7.67</v>
      </c>
      <c r="G523" s="79">
        <v>23.8</v>
      </c>
      <c r="K523" s="54">
        <v>5474</v>
      </c>
    </row>
    <row r="524" spans="1:38" x14ac:dyDescent="0.35">
      <c r="A524" s="77">
        <v>42236</v>
      </c>
      <c r="B524" s="78">
        <v>0.4102662037037037</v>
      </c>
      <c r="C524" s="79">
        <v>618</v>
      </c>
      <c r="D524" s="79">
        <v>0.40300000000000002</v>
      </c>
      <c r="E524" s="79">
        <v>5.79</v>
      </c>
      <c r="F524" s="79">
        <v>7.49</v>
      </c>
      <c r="G524" s="79">
        <v>22</v>
      </c>
      <c r="K524" s="54">
        <v>2247</v>
      </c>
    </row>
    <row r="525" spans="1:38" x14ac:dyDescent="0.35">
      <c r="A525" s="77">
        <v>42247</v>
      </c>
      <c r="B525" s="78">
        <v>0.46824074074074074</v>
      </c>
      <c r="C525" s="79">
        <v>740</v>
      </c>
      <c r="D525" s="79">
        <v>0.48099999999999998</v>
      </c>
      <c r="E525" s="79">
        <v>7.91</v>
      </c>
      <c r="F525" s="79">
        <v>7.73</v>
      </c>
      <c r="G525" s="79">
        <v>22.5</v>
      </c>
      <c r="K525" s="54">
        <v>327</v>
      </c>
      <c r="L525" s="45">
        <f>AVERAGE(K521:K525)</f>
        <v>1746.6</v>
      </c>
      <c r="M525" s="46">
        <f>GEOMEAN(K521:K525)</f>
        <v>839.60564251443043</v>
      </c>
      <c r="N525" s="47" t="s">
        <v>185</v>
      </c>
    </row>
    <row r="526" spans="1:38" x14ac:dyDescent="0.35">
      <c r="A526" s="70">
        <v>42256</v>
      </c>
      <c r="B526" s="51">
        <v>0.4553935185185185</v>
      </c>
      <c r="C526" s="29">
        <v>748</v>
      </c>
      <c r="D526" s="29">
        <v>0.48749999999999999</v>
      </c>
      <c r="E526" s="29">
        <v>5.76</v>
      </c>
      <c r="F526" s="29">
        <v>7.52</v>
      </c>
      <c r="G526" s="29">
        <v>22.3</v>
      </c>
      <c r="K526" s="54">
        <v>216</v>
      </c>
    </row>
    <row r="527" spans="1:38" x14ac:dyDescent="0.35">
      <c r="A527" s="77">
        <v>42262</v>
      </c>
      <c r="B527" s="78">
        <v>0.50121527777777775</v>
      </c>
      <c r="C527" s="79">
        <v>765</v>
      </c>
      <c r="D527" s="79">
        <v>0.50049999999999994</v>
      </c>
      <c r="E527" s="79">
        <v>7.53</v>
      </c>
      <c r="F527" s="79">
        <v>7.68</v>
      </c>
      <c r="G527" s="79">
        <v>18.3</v>
      </c>
      <c r="K527" s="54">
        <v>30</v>
      </c>
    </row>
    <row r="528" spans="1:38" x14ac:dyDescent="0.35">
      <c r="A528" s="77">
        <v>42264</v>
      </c>
      <c r="B528" s="78">
        <v>0.46900462962962958</v>
      </c>
      <c r="C528" s="79">
        <v>795</v>
      </c>
      <c r="D528" s="79">
        <v>0.51349999999999996</v>
      </c>
      <c r="E528" s="79">
        <v>6.99</v>
      </c>
      <c r="F528" s="79">
        <v>7.66</v>
      </c>
      <c r="G528" s="79">
        <v>18.8</v>
      </c>
      <c r="K528" s="54">
        <v>119</v>
      </c>
    </row>
    <row r="529" spans="1:38" x14ac:dyDescent="0.35">
      <c r="A529" s="70">
        <v>42271</v>
      </c>
      <c r="B529" s="58">
        <v>0.41444444444444445</v>
      </c>
      <c r="C529" s="29">
        <v>648</v>
      </c>
      <c r="D529" s="29">
        <v>0.42249999999999999</v>
      </c>
      <c r="E529" s="29">
        <v>8.42</v>
      </c>
      <c r="F529" s="29">
        <v>7.53</v>
      </c>
      <c r="G529" s="29">
        <v>18.2</v>
      </c>
      <c r="K529" s="54">
        <v>480</v>
      </c>
    </row>
    <row r="530" spans="1:38" x14ac:dyDescent="0.35">
      <c r="A530" s="80">
        <v>42275</v>
      </c>
      <c r="B530" s="81">
        <v>0.42601851851851852</v>
      </c>
      <c r="C530" s="82">
        <v>719</v>
      </c>
      <c r="D530" s="82">
        <v>0.46800000000000003</v>
      </c>
      <c r="E530" s="82">
        <v>6.95</v>
      </c>
      <c r="F530" s="82">
        <v>7.62</v>
      </c>
      <c r="G530" s="82">
        <v>19.399999999999999</v>
      </c>
      <c r="K530" s="235">
        <v>228</v>
      </c>
      <c r="L530" s="45">
        <f>AVERAGE(K526:K530)</f>
        <v>214.6</v>
      </c>
      <c r="M530" s="46">
        <f>GEOMEAN(K526:K530)</f>
        <v>153.2002980901635</v>
      </c>
      <c r="N530" s="47" t="s">
        <v>186</v>
      </c>
    </row>
    <row r="531" spans="1:38" x14ac:dyDescent="0.35">
      <c r="A531" s="80">
        <v>42278</v>
      </c>
      <c r="B531" s="81">
        <v>0.4342361111111111</v>
      </c>
      <c r="C531" s="82">
        <v>574</v>
      </c>
      <c r="D531" s="82">
        <v>0.37309999999999999</v>
      </c>
      <c r="E531" s="82">
        <v>7.93</v>
      </c>
      <c r="F531" s="82">
        <v>7.65</v>
      </c>
      <c r="G531" s="82">
        <v>17.2</v>
      </c>
      <c r="K531" s="54">
        <v>218</v>
      </c>
    </row>
    <row r="532" spans="1:38" x14ac:dyDescent="0.35">
      <c r="A532" s="70">
        <v>42284</v>
      </c>
      <c r="B532" s="55">
        <v>0.43671296296296297</v>
      </c>
      <c r="C532" s="29">
        <v>754</v>
      </c>
      <c r="D532" s="29">
        <v>0.48749999999999999</v>
      </c>
      <c r="E532" s="29">
        <v>8.08</v>
      </c>
      <c r="F532" s="29">
        <v>7.58</v>
      </c>
      <c r="G532" s="29">
        <v>16.899999999999999</v>
      </c>
      <c r="K532" s="54">
        <v>134</v>
      </c>
    </row>
    <row r="533" spans="1:38" x14ac:dyDescent="0.35">
      <c r="A533" s="83">
        <v>42290</v>
      </c>
      <c r="B533" s="84">
        <v>0.42068287037037039</v>
      </c>
      <c r="C533" s="85">
        <v>730</v>
      </c>
      <c r="D533" s="85">
        <v>0.47449999999999998</v>
      </c>
      <c r="E533" s="85">
        <v>6.47</v>
      </c>
      <c r="F533" s="85">
        <v>7.49</v>
      </c>
      <c r="G533" s="85">
        <v>14.6</v>
      </c>
      <c r="K533" s="54">
        <v>121</v>
      </c>
    </row>
    <row r="534" spans="1:38" x14ac:dyDescent="0.35">
      <c r="A534" s="70">
        <v>42297</v>
      </c>
      <c r="B534" s="58">
        <v>0.45253472222222224</v>
      </c>
      <c r="C534" s="29">
        <v>760</v>
      </c>
      <c r="D534" s="29">
        <v>0.49399999999999999</v>
      </c>
      <c r="E534" s="29">
        <v>8.98</v>
      </c>
      <c r="F534" s="29">
        <v>7.44</v>
      </c>
      <c r="G534" s="29">
        <v>11.7</v>
      </c>
      <c r="K534" s="235">
        <v>52</v>
      </c>
      <c r="O534" s="39" t="s">
        <v>115</v>
      </c>
      <c r="P534" s="39">
        <v>85.1</v>
      </c>
      <c r="Q534" s="39" t="s">
        <v>115</v>
      </c>
      <c r="R534" s="39" t="s">
        <v>115</v>
      </c>
      <c r="S534" s="39" t="s">
        <v>115</v>
      </c>
      <c r="T534" s="39" t="s">
        <v>115</v>
      </c>
      <c r="U534" s="39" t="s">
        <v>115</v>
      </c>
      <c r="V534" s="39" t="s">
        <v>112</v>
      </c>
      <c r="W534" s="39" t="s">
        <v>115</v>
      </c>
      <c r="X534" s="39">
        <v>76</v>
      </c>
      <c r="Y534" s="39" t="s">
        <v>115</v>
      </c>
      <c r="Z534" s="39">
        <v>0.57999999999999996</v>
      </c>
      <c r="AA534" s="39" t="s">
        <v>115</v>
      </c>
      <c r="AB534" s="39">
        <v>48.7</v>
      </c>
      <c r="AC534" s="39" t="s">
        <v>115</v>
      </c>
      <c r="AD534" s="39">
        <v>303</v>
      </c>
      <c r="AE534" s="39" t="s">
        <v>115</v>
      </c>
      <c r="AF534" s="39" t="s">
        <v>115</v>
      </c>
      <c r="AG534" s="29">
        <v>34.4</v>
      </c>
      <c r="AH534" s="29">
        <v>73500</v>
      </c>
      <c r="AI534" s="39">
        <v>29100</v>
      </c>
      <c r="AJ534" s="39">
        <v>3.6</v>
      </c>
      <c r="AK534" s="39" t="s">
        <v>115</v>
      </c>
      <c r="AL534" s="39" t="s">
        <v>115</v>
      </c>
    </row>
    <row r="535" spans="1:38" x14ac:dyDescent="0.35">
      <c r="A535" s="86">
        <v>42306</v>
      </c>
      <c r="B535" s="87">
        <v>0.44564814814814818</v>
      </c>
      <c r="C535" s="88">
        <v>552</v>
      </c>
      <c r="D535" s="88">
        <v>0.35880000000000001</v>
      </c>
      <c r="E535" s="88">
        <v>9.7200000000000006</v>
      </c>
      <c r="F535" s="88">
        <v>7.83</v>
      </c>
      <c r="G535" s="88">
        <v>12.1</v>
      </c>
      <c r="K535" s="54">
        <v>586</v>
      </c>
      <c r="L535" s="45">
        <f>AVERAGE(K531:K535)</f>
        <v>222.2</v>
      </c>
      <c r="M535" s="46">
        <f>GEOMEAN(K531:K535)</f>
        <v>160.86054078377504</v>
      </c>
      <c r="N535" s="47" t="s">
        <v>187</v>
      </c>
    </row>
    <row r="536" spans="1:38" x14ac:dyDescent="0.35">
      <c r="A536" s="70">
        <v>42310</v>
      </c>
      <c r="B536" s="58">
        <v>0.53471064814814817</v>
      </c>
      <c r="C536" s="29">
        <v>622</v>
      </c>
      <c r="D536" s="29">
        <v>0.40429999999999999</v>
      </c>
      <c r="E536" s="29">
        <v>9.3699999999999992</v>
      </c>
      <c r="F536" s="29">
        <v>7.73</v>
      </c>
      <c r="G536" s="29">
        <v>13.6</v>
      </c>
      <c r="K536" s="54">
        <v>158</v>
      </c>
    </row>
    <row r="537" spans="1:38" x14ac:dyDescent="0.35">
      <c r="A537" s="89">
        <v>42318</v>
      </c>
      <c r="B537" s="90">
        <v>0.41342592592592592</v>
      </c>
      <c r="C537" s="91">
        <v>602</v>
      </c>
      <c r="D537" s="91">
        <v>0.39129999999999998</v>
      </c>
      <c r="E537" s="91">
        <v>9.59</v>
      </c>
      <c r="F537" s="91">
        <v>7.75</v>
      </c>
      <c r="G537" s="91">
        <v>10.3</v>
      </c>
      <c r="K537" s="54">
        <v>402</v>
      </c>
    </row>
    <row r="538" spans="1:38" x14ac:dyDescent="0.35">
      <c r="A538" s="89">
        <v>42320</v>
      </c>
      <c r="B538" s="90">
        <v>0.49756944444444445</v>
      </c>
      <c r="C538" s="91">
        <v>603</v>
      </c>
      <c r="D538" s="91">
        <v>0.39129999999999998</v>
      </c>
      <c r="E538" s="91">
        <v>9.2200000000000006</v>
      </c>
      <c r="F538" s="91">
        <v>7.66</v>
      </c>
      <c r="G538" s="91">
        <v>10.7</v>
      </c>
      <c r="K538" s="54">
        <v>160</v>
      </c>
    </row>
    <row r="539" spans="1:38" x14ac:dyDescent="0.35">
      <c r="A539" s="70">
        <v>42326</v>
      </c>
      <c r="B539" s="55">
        <v>0.4079976851851852</v>
      </c>
      <c r="C539" s="29">
        <v>658</v>
      </c>
      <c r="D539" s="29">
        <v>0.42770000000000002</v>
      </c>
      <c r="E539" s="29">
        <v>10.88</v>
      </c>
      <c r="F539" s="29">
        <v>7.51</v>
      </c>
      <c r="G539" s="29">
        <v>11.1</v>
      </c>
      <c r="K539" s="54">
        <v>63</v>
      </c>
    </row>
    <row r="540" spans="1:38" x14ac:dyDescent="0.35">
      <c r="A540" s="92">
        <v>42331</v>
      </c>
      <c r="B540" s="93">
        <v>0.48145833333333332</v>
      </c>
      <c r="C540" s="94">
        <v>660</v>
      </c>
      <c r="D540" s="94">
        <v>0.42899999999999999</v>
      </c>
      <c r="E540" s="94">
        <v>11.97</v>
      </c>
      <c r="F540" s="94">
        <v>7.74</v>
      </c>
      <c r="G540" s="94">
        <v>5.5</v>
      </c>
      <c r="K540" s="54">
        <v>31</v>
      </c>
      <c r="L540" s="45">
        <f>AVERAGE(K536:K540)</f>
        <v>162.80000000000001</v>
      </c>
      <c r="M540" s="46">
        <f>GEOMEAN(K536:K540)</f>
        <v>114.69409876982436</v>
      </c>
      <c r="N540" s="47" t="s">
        <v>188</v>
      </c>
    </row>
    <row r="541" spans="1:38" x14ac:dyDescent="0.35">
      <c r="A541" s="70">
        <v>42338</v>
      </c>
      <c r="B541" s="55">
        <v>0.42944444444444446</v>
      </c>
      <c r="C541" s="29">
        <v>550</v>
      </c>
      <c r="D541" s="29">
        <v>0.35749999999999998</v>
      </c>
      <c r="E541" s="29">
        <v>12.55</v>
      </c>
      <c r="F541" s="29">
        <v>7.96</v>
      </c>
      <c r="G541" s="29">
        <v>7.1</v>
      </c>
      <c r="K541" s="54">
        <v>435</v>
      </c>
    </row>
    <row r="542" spans="1:38" x14ac:dyDescent="0.35">
      <c r="A542" s="70">
        <v>42340</v>
      </c>
      <c r="B542" s="55">
        <v>0.41417824074074078</v>
      </c>
      <c r="C542" s="29">
        <v>612</v>
      </c>
      <c r="D542" s="29">
        <v>0.39779999999999999</v>
      </c>
      <c r="E542" s="29">
        <v>11.42</v>
      </c>
      <c r="F542" s="29">
        <v>8.02</v>
      </c>
      <c r="G542" s="29">
        <v>7.1</v>
      </c>
      <c r="K542" s="54">
        <v>256</v>
      </c>
    </row>
    <row r="543" spans="1:38" x14ac:dyDescent="0.35">
      <c r="A543" s="95">
        <v>42346</v>
      </c>
      <c r="B543" s="96">
        <v>0.44019675925925927</v>
      </c>
      <c r="C543" s="97">
        <v>645</v>
      </c>
      <c r="D543" s="97">
        <v>0.41930000000000001</v>
      </c>
      <c r="E543" s="97">
        <v>11.65</v>
      </c>
      <c r="F543" s="97">
        <v>7.84</v>
      </c>
      <c r="G543" s="97">
        <v>7.1</v>
      </c>
      <c r="K543" s="54">
        <v>110</v>
      </c>
    </row>
    <row r="544" spans="1:38" x14ac:dyDescent="0.35">
      <c r="A544" s="70">
        <v>42354</v>
      </c>
      <c r="B544" s="55">
        <v>0.42238425925925926</v>
      </c>
      <c r="C544" s="29">
        <v>624</v>
      </c>
      <c r="D544" s="29">
        <v>0.40560000000000002</v>
      </c>
      <c r="E544" s="29">
        <v>11.01</v>
      </c>
      <c r="F544" s="29">
        <v>8.0500000000000007</v>
      </c>
      <c r="G544" s="29">
        <v>8.1999999999999993</v>
      </c>
      <c r="K544" s="235">
        <v>63</v>
      </c>
    </row>
    <row r="545" spans="1:38" x14ac:dyDescent="0.35">
      <c r="A545" s="70">
        <v>42366</v>
      </c>
      <c r="B545" s="55">
        <v>0.48924768518518519</v>
      </c>
      <c r="C545" s="29">
        <v>433.9</v>
      </c>
      <c r="D545" s="29">
        <v>0.28210000000000002</v>
      </c>
      <c r="E545" s="29">
        <v>11.97</v>
      </c>
      <c r="F545" s="29">
        <v>7.98</v>
      </c>
      <c r="G545" s="29">
        <v>6.6</v>
      </c>
      <c r="K545" s="235">
        <v>5794</v>
      </c>
      <c r="L545" s="45">
        <f>AVERAGE(K541:K545)</f>
        <v>1331.6</v>
      </c>
      <c r="M545" s="46">
        <f>GEOMEAN(K541:K545)</f>
        <v>338.91297015564214</v>
      </c>
      <c r="N545" s="47" t="s">
        <v>189</v>
      </c>
    </row>
    <row r="546" spans="1:38" x14ac:dyDescent="0.35">
      <c r="A546" s="70">
        <v>42375</v>
      </c>
      <c r="B546" s="55">
        <v>0.42496527777777776</v>
      </c>
      <c r="C546" s="29">
        <v>522</v>
      </c>
      <c r="D546" s="29">
        <v>0.33929999999999999</v>
      </c>
      <c r="E546" s="29">
        <v>13.67</v>
      </c>
      <c r="F546" s="29">
        <v>7.96</v>
      </c>
      <c r="G546" s="29">
        <v>2.5</v>
      </c>
      <c r="K546" s="235">
        <v>1850</v>
      </c>
    </row>
    <row r="547" spans="1:38" x14ac:dyDescent="0.35">
      <c r="A547" s="98">
        <v>42380</v>
      </c>
      <c r="B547" s="99">
        <v>0.43936342592592598</v>
      </c>
      <c r="C547" s="100">
        <v>458.2</v>
      </c>
      <c r="D547" s="100">
        <v>0.29770000000000002</v>
      </c>
      <c r="E547" s="100">
        <v>15.11</v>
      </c>
      <c r="F547" s="100">
        <v>7.95</v>
      </c>
      <c r="G547" s="100">
        <v>1.3</v>
      </c>
      <c r="K547" s="235">
        <v>359</v>
      </c>
    </row>
    <row r="548" spans="1:38" x14ac:dyDescent="0.35">
      <c r="A548" s="98">
        <v>42383</v>
      </c>
      <c r="B548" s="99">
        <v>0.53150462962962963</v>
      </c>
      <c r="C548" s="100">
        <v>512</v>
      </c>
      <c r="D548" s="100">
        <v>0.33279999999999998</v>
      </c>
      <c r="E548" s="100">
        <v>13.68</v>
      </c>
      <c r="F548" s="100">
        <v>8</v>
      </c>
      <c r="G548" s="100">
        <v>2.4</v>
      </c>
      <c r="K548" s="235">
        <v>335</v>
      </c>
    </row>
    <row r="549" spans="1:38" x14ac:dyDescent="0.35">
      <c r="A549" s="70">
        <v>42389</v>
      </c>
      <c r="B549" s="55">
        <v>0.52306712962962965</v>
      </c>
      <c r="C549" s="29">
        <v>553</v>
      </c>
      <c r="D549" s="29">
        <v>0.3594</v>
      </c>
      <c r="E549" s="29">
        <v>13.72</v>
      </c>
      <c r="F549" s="29">
        <v>7.67</v>
      </c>
      <c r="G549" s="29">
        <v>0.4</v>
      </c>
      <c r="K549" s="235">
        <v>52</v>
      </c>
    </row>
    <row r="550" spans="1:38" x14ac:dyDescent="0.35">
      <c r="A550" s="101">
        <v>42396</v>
      </c>
      <c r="B550" s="102">
        <v>0.42684027777777778</v>
      </c>
      <c r="C550" s="103">
        <v>597</v>
      </c>
      <c r="D550" s="103">
        <v>0.3881</v>
      </c>
      <c r="E550" s="103">
        <v>15.25</v>
      </c>
      <c r="F550" s="103">
        <v>7.97</v>
      </c>
      <c r="G550" s="103">
        <v>1.9</v>
      </c>
      <c r="K550" s="235">
        <v>313</v>
      </c>
      <c r="L550" s="45">
        <f>AVERAGE(K546:K550)</f>
        <v>581.79999999999995</v>
      </c>
      <c r="M550" s="46">
        <f>GEOMEAN(K546:K550)</f>
        <v>324.91647506559451</v>
      </c>
      <c r="N550" s="47" t="s">
        <v>190</v>
      </c>
    </row>
    <row r="551" spans="1:38" x14ac:dyDescent="0.35">
      <c r="A551" s="70">
        <v>42402</v>
      </c>
      <c r="B551" s="55">
        <v>0.41525462962962961</v>
      </c>
      <c r="C551" s="29">
        <v>595</v>
      </c>
      <c r="D551" s="29">
        <v>0.38679999999999998</v>
      </c>
      <c r="E551" s="29">
        <v>14.38</v>
      </c>
      <c r="F551" s="29">
        <v>7.96</v>
      </c>
      <c r="G551" s="29">
        <v>4.3</v>
      </c>
      <c r="K551" s="235">
        <v>187</v>
      </c>
    </row>
    <row r="552" spans="1:38" x14ac:dyDescent="0.35">
      <c r="A552" s="104">
        <v>42408</v>
      </c>
      <c r="B552" s="105">
        <v>0.43554398148148149</v>
      </c>
      <c r="C552" s="106">
        <v>584</v>
      </c>
      <c r="D552" s="106">
        <v>0.37959999999999999</v>
      </c>
      <c r="E552" s="106">
        <v>12.33</v>
      </c>
      <c r="F552" s="106">
        <v>8.08</v>
      </c>
      <c r="G552" s="106">
        <v>4.5999999999999996</v>
      </c>
      <c r="K552" s="235">
        <v>63</v>
      </c>
    </row>
    <row r="553" spans="1:38" x14ac:dyDescent="0.35">
      <c r="A553" s="63">
        <v>42411</v>
      </c>
      <c r="B553" s="107">
        <v>0.41893518518518519</v>
      </c>
      <c r="C553" s="65">
        <v>647</v>
      </c>
      <c r="D553" s="65">
        <v>0.42059999999999997</v>
      </c>
      <c r="E553" s="65">
        <v>14.63</v>
      </c>
      <c r="F553" s="65">
        <v>8.06</v>
      </c>
      <c r="G553" s="65">
        <v>0.3</v>
      </c>
      <c r="K553" s="235">
        <v>305</v>
      </c>
    </row>
    <row r="554" spans="1:38" x14ac:dyDescent="0.35">
      <c r="A554" s="70">
        <v>42418</v>
      </c>
      <c r="B554" s="55">
        <v>0.43391203703703707</v>
      </c>
      <c r="C554" s="29">
        <v>659</v>
      </c>
      <c r="D554" s="29">
        <v>0.42830000000000001</v>
      </c>
      <c r="E554" s="29">
        <v>13.87</v>
      </c>
      <c r="F554" s="29">
        <v>8.02</v>
      </c>
      <c r="G554" s="29">
        <v>3.2</v>
      </c>
      <c r="K554" s="235">
        <v>10</v>
      </c>
    </row>
    <row r="555" spans="1:38" x14ac:dyDescent="0.35">
      <c r="A555" s="108">
        <v>42424</v>
      </c>
      <c r="B555" s="109">
        <v>0.40828703703703706</v>
      </c>
      <c r="C555" s="110">
        <v>466.3</v>
      </c>
      <c r="D555" s="110">
        <v>0.3029</v>
      </c>
      <c r="E555" s="110">
        <v>13.15</v>
      </c>
      <c r="F555" s="110">
        <v>8.02</v>
      </c>
      <c r="G555" s="110">
        <v>4.7</v>
      </c>
      <c r="K555" s="36">
        <v>24192</v>
      </c>
      <c r="L555" s="45">
        <f>AVERAGE(K551:K555)</f>
        <v>4951.3999999999996</v>
      </c>
      <c r="M555" s="46">
        <f>GEOMEAN(K551:K555)</f>
        <v>244.24785242726591</v>
      </c>
      <c r="N555" s="47" t="s">
        <v>191</v>
      </c>
    </row>
    <row r="556" spans="1:38" x14ac:dyDescent="0.35">
      <c r="A556" s="70">
        <v>42430</v>
      </c>
      <c r="B556" s="51">
        <v>0.40766203703703702</v>
      </c>
      <c r="C556" s="29">
        <v>605</v>
      </c>
      <c r="D556" s="29">
        <v>0.39329999999999998</v>
      </c>
      <c r="E556" s="29">
        <v>12.72</v>
      </c>
      <c r="F556" s="29">
        <v>8.1</v>
      </c>
      <c r="G556" s="29">
        <v>5.8</v>
      </c>
      <c r="K556" s="235">
        <v>135</v>
      </c>
      <c r="O556" s="39" t="s">
        <v>115</v>
      </c>
      <c r="P556" s="39">
        <v>64.099999999999994</v>
      </c>
      <c r="Q556" s="39" t="s">
        <v>115</v>
      </c>
      <c r="R556" s="39" t="s">
        <v>115</v>
      </c>
      <c r="S556" s="39" t="s">
        <v>115</v>
      </c>
      <c r="T556" s="39" t="s">
        <v>115</v>
      </c>
      <c r="U556" s="39" t="s">
        <v>115</v>
      </c>
      <c r="V556" s="39" t="s">
        <v>112</v>
      </c>
      <c r="W556" s="39" t="s">
        <v>115</v>
      </c>
      <c r="X556" s="39">
        <v>52.9</v>
      </c>
      <c r="Y556" s="39" t="s">
        <v>115</v>
      </c>
      <c r="Z556" s="39">
        <v>1.9</v>
      </c>
      <c r="AA556" s="39" t="s">
        <v>115</v>
      </c>
      <c r="AB556" s="39">
        <v>36.700000000000003</v>
      </c>
      <c r="AC556" s="39" t="s">
        <v>115</v>
      </c>
      <c r="AD556" s="39">
        <v>262</v>
      </c>
      <c r="AE556" s="39" t="s">
        <v>115</v>
      </c>
      <c r="AF556" s="29">
        <v>312</v>
      </c>
      <c r="AG556" s="39">
        <v>22.4</v>
      </c>
      <c r="AH556" s="39">
        <v>69400</v>
      </c>
      <c r="AI556" s="39">
        <v>21500</v>
      </c>
      <c r="AJ556" s="39">
        <v>3.4</v>
      </c>
      <c r="AK556" s="39" t="s">
        <v>115</v>
      </c>
      <c r="AL556" s="39" t="s">
        <v>115</v>
      </c>
    </row>
    <row r="557" spans="1:38" x14ac:dyDescent="0.35">
      <c r="A557" s="70">
        <v>42432</v>
      </c>
      <c r="B557" s="55">
        <v>0.45275462962962965</v>
      </c>
      <c r="C557" s="29">
        <v>594</v>
      </c>
      <c r="D557" s="29">
        <v>0.3861</v>
      </c>
      <c r="E557" s="29">
        <v>13.33</v>
      </c>
      <c r="F557" s="29">
        <v>8.31</v>
      </c>
      <c r="G557" s="29">
        <v>4.5999999999999996</v>
      </c>
      <c r="K557" s="235">
        <v>41</v>
      </c>
    </row>
    <row r="558" spans="1:38" x14ac:dyDescent="0.35">
      <c r="A558" s="70">
        <v>42443</v>
      </c>
      <c r="B558" s="55">
        <v>0.49077546296296298</v>
      </c>
      <c r="C558" s="29">
        <v>582</v>
      </c>
      <c r="D558" s="29">
        <v>0.37830000000000003</v>
      </c>
      <c r="E558" s="29">
        <v>11</v>
      </c>
      <c r="F558" s="29">
        <v>8.16</v>
      </c>
      <c r="G558" s="29">
        <v>10.9</v>
      </c>
      <c r="K558" s="54">
        <v>74</v>
      </c>
    </row>
    <row r="559" spans="1:38" x14ac:dyDescent="0.35">
      <c r="A559" s="111">
        <v>42453</v>
      </c>
      <c r="B559" s="112">
        <v>0.43962962962962965</v>
      </c>
      <c r="C559" s="113">
        <v>615</v>
      </c>
      <c r="D559" s="113">
        <v>0.39979999999999999</v>
      </c>
      <c r="E559" s="113">
        <v>9.98</v>
      </c>
      <c r="F559" s="113">
        <v>7.9</v>
      </c>
      <c r="G559" s="113">
        <v>12.7</v>
      </c>
      <c r="K559" s="54">
        <v>20</v>
      </c>
    </row>
    <row r="560" spans="1:38" x14ac:dyDescent="0.35">
      <c r="A560" s="70">
        <v>42458</v>
      </c>
      <c r="B560" s="55">
        <v>0.43111111111111117</v>
      </c>
      <c r="C560" s="29">
        <v>560</v>
      </c>
      <c r="D560" s="29">
        <v>0.36399999999999999</v>
      </c>
      <c r="E560" s="29">
        <v>12.09</v>
      </c>
      <c r="F560" s="29">
        <v>8.08</v>
      </c>
      <c r="G560" s="29">
        <v>10.1</v>
      </c>
      <c r="K560" s="235">
        <v>272</v>
      </c>
      <c r="L560" s="45">
        <f>AVERAGE(K556:K560)</f>
        <v>108.4</v>
      </c>
      <c r="M560" s="46">
        <f>GEOMEAN(K556:K560)</f>
        <v>74.061013159128819</v>
      </c>
      <c r="N560" s="47" t="s">
        <v>192</v>
      </c>
    </row>
    <row r="561" spans="1:14" x14ac:dyDescent="0.35">
      <c r="A561" s="114">
        <v>42464</v>
      </c>
      <c r="B561" s="115">
        <v>0.45197916666666665</v>
      </c>
      <c r="C561" s="116">
        <v>596</v>
      </c>
      <c r="D561" s="116">
        <v>0.38679999999999998</v>
      </c>
      <c r="E561" s="116">
        <v>10.98</v>
      </c>
      <c r="F561" s="116">
        <v>7.91</v>
      </c>
      <c r="G561" s="116">
        <v>10.6</v>
      </c>
      <c r="K561" s="235">
        <v>84</v>
      </c>
    </row>
    <row r="562" spans="1:14" x14ac:dyDescent="0.35">
      <c r="A562" s="114">
        <v>42467</v>
      </c>
      <c r="B562" s="117">
        <v>0.43731481481481477</v>
      </c>
      <c r="C562" s="116">
        <v>616</v>
      </c>
      <c r="D562" s="116">
        <v>0.40039999999999998</v>
      </c>
      <c r="E562" s="116">
        <v>11.8</v>
      </c>
      <c r="F562" s="116">
        <v>8.01</v>
      </c>
      <c r="G562" s="116">
        <v>9.4</v>
      </c>
      <c r="K562" s="54">
        <v>98</v>
      </c>
    </row>
    <row r="563" spans="1:14" x14ac:dyDescent="0.35">
      <c r="A563" s="70">
        <v>42471</v>
      </c>
      <c r="B563" s="58">
        <v>0.45960648148148148</v>
      </c>
      <c r="C563" s="29">
        <v>528</v>
      </c>
      <c r="D563" s="29">
        <v>0.34320000000000001</v>
      </c>
      <c r="E563" s="29">
        <v>11</v>
      </c>
      <c r="F563" s="29">
        <v>7.88</v>
      </c>
      <c r="G563" s="29">
        <v>9.8000000000000007</v>
      </c>
      <c r="K563" s="54">
        <v>24192</v>
      </c>
    </row>
    <row r="564" spans="1:14" x14ac:dyDescent="0.35">
      <c r="A564" s="70">
        <v>42473</v>
      </c>
      <c r="B564" s="55">
        <v>0.41709490740740746</v>
      </c>
      <c r="C564" s="29">
        <v>527</v>
      </c>
      <c r="D564" s="29">
        <v>0.34250000000000003</v>
      </c>
      <c r="E564" s="29">
        <v>12.09</v>
      </c>
      <c r="F564" s="29">
        <v>8.1300000000000008</v>
      </c>
      <c r="G564" s="29">
        <v>9</v>
      </c>
      <c r="K564" s="54">
        <v>179</v>
      </c>
    </row>
    <row r="565" spans="1:14" x14ac:dyDescent="0.35">
      <c r="A565" s="70">
        <v>42485</v>
      </c>
      <c r="B565" s="55">
        <v>0.49140046296296297</v>
      </c>
      <c r="C565" s="29">
        <v>571</v>
      </c>
      <c r="D565" s="29">
        <v>0.37109999999999999</v>
      </c>
      <c r="E565" s="29">
        <v>9.11</v>
      </c>
      <c r="F565" s="29">
        <v>8.2100000000000009</v>
      </c>
      <c r="G565" s="29">
        <v>18.100000000000001</v>
      </c>
      <c r="K565" s="235">
        <v>96</v>
      </c>
      <c r="L565" s="45">
        <f>AVERAGE(K561:K565)</f>
        <v>4929.8</v>
      </c>
      <c r="M565" s="46">
        <f>GEOMEAN(K561:K565)</f>
        <v>321.26268144977792</v>
      </c>
      <c r="N565" s="47" t="s">
        <v>193</v>
      </c>
    </row>
    <row r="566" spans="1:14" x14ac:dyDescent="0.35">
      <c r="A566" s="118">
        <v>42506</v>
      </c>
      <c r="B566" s="119">
        <v>0.42719907407407409</v>
      </c>
      <c r="C566" s="120">
        <v>594</v>
      </c>
      <c r="D566" s="120">
        <v>0.3861</v>
      </c>
      <c r="E566" s="120">
        <v>9.9</v>
      </c>
      <c r="F566" s="120">
        <v>7.88</v>
      </c>
      <c r="G566" s="120">
        <v>14.2</v>
      </c>
      <c r="K566" s="54">
        <v>158</v>
      </c>
    </row>
    <row r="567" spans="1:14" x14ac:dyDescent="0.35">
      <c r="A567" s="118">
        <v>42508</v>
      </c>
      <c r="B567" s="119">
        <v>0.40468750000000003</v>
      </c>
      <c r="C567" s="120">
        <v>588</v>
      </c>
      <c r="D567" s="120">
        <v>0.38219999999999998</v>
      </c>
      <c r="E567" s="120">
        <v>9.08</v>
      </c>
      <c r="F567" s="120">
        <v>7.85</v>
      </c>
      <c r="G567" s="120">
        <v>14.9</v>
      </c>
      <c r="K567" s="54">
        <v>98</v>
      </c>
    </row>
    <row r="568" spans="1:14" x14ac:dyDescent="0.35">
      <c r="A568" s="70">
        <v>42513</v>
      </c>
      <c r="B568" s="58">
        <v>0.43710648148148151</v>
      </c>
      <c r="C568" s="29">
        <v>597</v>
      </c>
      <c r="D568" s="29">
        <v>0.39</v>
      </c>
      <c r="E568" s="29">
        <v>9.19</v>
      </c>
      <c r="F568" s="29">
        <v>7.87</v>
      </c>
      <c r="G568" s="29">
        <v>18.3</v>
      </c>
      <c r="K568" s="54">
        <v>160</v>
      </c>
    </row>
    <row r="569" spans="1:14" x14ac:dyDescent="0.35">
      <c r="A569" s="70">
        <v>42515</v>
      </c>
      <c r="B569" s="55">
        <v>0.41707175925925927</v>
      </c>
      <c r="C569" s="29">
        <v>596</v>
      </c>
      <c r="D569" s="29">
        <v>0.39</v>
      </c>
      <c r="E569" s="29">
        <v>7.7</v>
      </c>
      <c r="F569" s="29">
        <v>7.95</v>
      </c>
      <c r="G569" s="29">
        <v>20.7</v>
      </c>
      <c r="K569" s="54">
        <v>161</v>
      </c>
    </row>
    <row r="570" spans="1:14" x14ac:dyDescent="0.35">
      <c r="A570" s="70">
        <v>42521</v>
      </c>
      <c r="B570" s="58">
        <v>0.46331018518518513</v>
      </c>
      <c r="C570" s="29">
        <v>638</v>
      </c>
      <c r="D570" s="29">
        <v>0.41599999999999998</v>
      </c>
      <c r="E570" s="29">
        <v>7.5</v>
      </c>
      <c r="F570" s="29">
        <v>7.77</v>
      </c>
      <c r="G570" s="29">
        <v>22.5</v>
      </c>
      <c r="K570" s="54">
        <v>119</v>
      </c>
      <c r="L570" s="45">
        <f>AVERAGE(K566:K570)</f>
        <v>139.19999999999999</v>
      </c>
      <c r="M570" s="46">
        <f>GEOMEAN(K566:K570)</f>
        <v>136.54480970830468</v>
      </c>
      <c r="N570" s="47" t="s">
        <v>194</v>
      </c>
    </row>
    <row r="571" spans="1:14" x14ac:dyDescent="0.35">
      <c r="A571" s="121">
        <v>42528</v>
      </c>
      <c r="B571" s="122">
        <v>0.39043981481481477</v>
      </c>
      <c r="C571" s="123">
        <v>572</v>
      </c>
      <c r="D571" s="123">
        <v>0.3705</v>
      </c>
      <c r="E571" s="123">
        <v>7.05</v>
      </c>
      <c r="F571" s="123">
        <v>7.8</v>
      </c>
      <c r="G571" s="123">
        <v>22</v>
      </c>
      <c r="K571" s="54">
        <v>382</v>
      </c>
    </row>
    <row r="572" spans="1:14" x14ac:dyDescent="0.35">
      <c r="A572" s="121">
        <v>42530</v>
      </c>
      <c r="B572" s="122">
        <v>0.41321759259259255</v>
      </c>
      <c r="C572" s="123">
        <v>606</v>
      </c>
      <c r="D572" s="123">
        <v>0.39650000000000002</v>
      </c>
      <c r="E572" s="123">
        <v>7.12</v>
      </c>
      <c r="F572" s="123">
        <v>7.75</v>
      </c>
      <c r="G572" s="123">
        <v>20.7</v>
      </c>
      <c r="K572" s="54">
        <v>240</v>
      </c>
    </row>
    <row r="573" spans="1:14" x14ac:dyDescent="0.35">
      <c r="A573" s="70">
        <v>42534</v>
      </c>
      <c r="B573" s="55">
        <v>0.42340277777777779</v>
      </c>
      <c r="C573" s="29">
        <v>578</v>
      </c>
      <c r="D573" s="29">
        <v>0.377</v>
      </c>
      <c r="E573" s="29">
        <v>7.53</v>
      </c>
      <c r="F573" s="29">
        <v>7.92</v>
      </c>
      <c r="G573" s="29">
        <v>24.1</v>
      </c>
      <c r="K573" s="54">
        <v>336</v>
      </c>
    </row>
    <row r="574" spans="1:14" x14ac:dyDescent="0.35">
      <c r="A574" s="124">
        <v>42541</v>
      </c>
      <c r="B574" s="125">
        <v>0.44607638888888884</v>
      </c>
      <c r="C574" s="126">
        <v>620</v>
      </c>
      <c r="D574" s="126">
        <v>0.40300000000000002</v>
      </c>
      <c r="E574" s="126">
        <v>6.16</v>
      </c>
      <c r="F574" s="126">
        <v>7.78</v>
      </c>
      <c r="G574" s="126">
        <v>24.9</v>
      </c>
      <c r="K574" s="54">
        <v>521</v>
      </c>
    </row>
    <row r="575" spans="1:14" x14ac:dyDescent="0.35">
      <c r="A575" s="124">
        <v>42550</v>
      </c>
      <c r="B575" s="125">
        <v>0.41643518518518513</v>
      </c>
      <c r="C575" s="126">
        <v>560</v>
      </c>
      <c r="D575" s="126">
        <v>0.36399999999999999</v>
      </c>
      <c r="E575" s="126">
        <v>6.24</v>
      </c>
      <c r="F575" s="126">
        <v>7.97</v>
      </c>
      <c r="G575" s="126">
        <v>22.7</v>
      </c>
      <c r="K575" s="54">
        <v>292</v>
      </c>
      <c r="L575" s="45">
        <f>AVERAGE(K571:K575)</f>
        <v>354.2</v>
      </c>
      <c r="M575" s="46">
        <f>GEOMEAN(K571:K575)</f>
        <v>342.11088415412888</v>
      </c>
      <c r="N575" s="47" t="s">
        <v>195</v>
      </c>
    </row>
    <row r="576" spans="1:14" x14ac:dyDescent="0.35">
      <c r="A576" s="70">
        <v>42557</v>
      </c>
      <c r="B576" s="55">
        <v>0.4221064814814815</v>
      </c>
      <c r="C576" s="29">
        <v>394.7</v>
      </c>
      <c r="D576" s="29">
        <v>0.25669999999999998</v>
      </c>
      <c r="E576" s="29">
        <v>6.82</v>
      </c>
      <c r="F576" s="29">
        <v>7.81</v>
      </c>
      <c r="G576" s="29">
        <v>22.3</v>
      </c>
      <c r="K576" s="36">
        <v>24192</v>
      </c>
    </row>
    <row r="577" spans="1:38" x14ac:dyDescent="0.35">
      <c r="A577" s="70">
        <v>42562</v>
      </c>
      <c r="B577" s="55">
        <v>0.47256944444444443</v>
      </c>
      <c r="C577" s="29">
        <v>587</v>
      </c>
      <c r="D577" s="29">
        <v>0.38350000000000001</v>
      </c>
      <c r="E577" s="29">
        <v>6.57</v>
      </c>
      <c r="F577" s="29">
        <v>7.96</v>
      </c>
      <c r="G577" s="29">
        <v>24</v>
      </c>
      <c r="K577" s="235">
        <v>591</v>
      </c>
    </row>
    <row r="578" spans="1:38" x14ac:dyDescent="0.35">
      <c r="A578" s="127">
        <v>42572</v>
      </c>
      <c r="B578" s="128">
        <v>0.38824074074074072</v>
      </c>
      <c r="C578" s="129">
        <v>523</v>
      </c>
      <c r="D578" s="129">
        <v>0.33800000000000002</v>
      </c>
      <c r="E578" s="129">
        <v>6.34</v>
      </c>
      <c r="F578" s="129">
        <v>7.86</v>
      </c>
      <c r="G578" s="129">
        <v>25.9</v>
      </c>
      <c r="K578" s="54">
        <v>571</v>
      </c>
    </row>
    <row r="579" spans="1:38" x14ac:dyDescent="0.35">
      <c r="A579" s="70">
        <v>42577</v>
      </c>
      <c r="B579" s="55">
        <v>0.42967592592592596</v>
      </c>
      <c r="C579" s="29">
        <v>581</v>
      </c>
      <c r="D579" s="29">
        <v>0.377</v>
      </c>
      <c r="E579" s="29">
        <v>6.33</v>
      </c>
      <c r="F579" s="29">
        <v>7.65</v>
      </c>
      <c r="G579" s="29">
        <v>25.6</v>
      </c>
      <c r="K579" s="54">
        <v>240</v>
      </c>
    </row>
    <row r="580" spans="1:38" x14ac:dyDescent="0.35">
      <c r="A580" s="70">
        <v>42578</v>
      </c>
      <c r="B580" s="55">
        <v>0.44056712962962963</v>
      </c>
      <c r="C580" s="29">
        <v>619</v>
      </c>
      <c r="D580" s="29">
        <v>0.40300000000000002</v>
      </c>
      <c r="E580" s="29">
        <v>6.8</v>
      </c>
      <c r="F580" s="29">
        <v>7.63</v>
      </c>
      <c r="G580" s="29">
        <v>24.5</v>
      </c>
      <c r="K580" s="54">
        <v>201</v>
      </c>
      <c r="L580" s="45">
        <f>AVERAGE(K576:K580)</f>
        <v>5159</v>
      </c>
      <c r="M580" s="46">
        <f>GEOMEAN(K576:K580)</f>
        <v>829.96644103766448</v>
      </c>
      <c r="N580" s="47" t="s">
        <v>196</v>
      </c>
      <c r="O580" s="39">
        <v>2.2999999999999998</v>
      </c>
      <c r="P580" s="39">
        <v>76.5</v>
      </c>
      <c r="Q580" s="39" t="s">
        <v>115</v>
      </c>
      <c r="R580" s="39" t="s">
        <v>115</v>
      </c>
      <c r="S580" s="39" t="s">
        <v>115</v>
      </c>
      <c r="T580" s="39" t="s">
        <v>115</v>
      </c>
      <c r="U580" s="39" t="s">
        <v>115</v>
      </c>
      <c r="V580" s="39" t="s">
        <v>112</v>
      </c>
      <c r="W580" s="39" t="s">
        <v>115</v>
      </c>
      <c r="X580" s="39">
        <v>58.6</v>
      </c>
      <c r="Y580" s="39">
        <v>0.4</v>
      </c>
      <c r="Z580" s="39">
        <v>0.73</v>
      </c>
      <c r="AA580" s="39" t="s">
        <v>115</v>
      </c>
      <c r="AB580" s="39">
        <v>36.700000000000003</v>
      </c>
      <c r="AC580" s="39" t="s">
        <v>115</v>
      </c>
      <c r="AD580" s="39">
        <v>245</v>
      </c>
      <c r="AE580" s="39" t="s">
        <v>115</v>
      </c>
      <c r="AF580" s="39" t="s">
        <v>115</v>
      </c>
      <c r="AG580" s="29">
        <v>33.9</v>
      </c>
      <c r="AH580" s="29">
        <v>58100</v>
      </c>
      <c r="AI580" s="39">
        <v>23700</v>
      </c>
      <c r="AJ580" s="39">
        <v>3.3</v>
      </c>
      <c r="AK580" s="39" t="s">
        <v>115</v>
      </c>
      <c r="AL580" s="39" t="s">
        <v>115</v>
      </c>
    </row>
    <row r="581" spans="1:38" x14ac:dyDescent="0.35">
      <c r="A581" s="130">
        <v>42583</v>
      </c>
      <c r="B581" s="131">
        <v>0.43403935185185188</v>
      </c>
      <c r="C581" s="132">
        <v>544</v>
      </c>
      <c r="D581" s="132">
        <v>0.35099999999999998</v>
      </c>
      <c r="E581" s="132">
        <v>6.69</v>
      </c>
      <c r="F581" s="132">
        <v>7.76</v>
      </c>
      <c r="G581" s="132">
        <v>24.4</v>
      </c>
      <c r="K581" s="54">
        <v>987</v>
      </c>
    </row>
    <row r="582" spans="1:38" x14ac:dyDescent="0.35">
      <c r="A582" s="133">
        <v>42585</v>
      </c>
      <c r="B582" s="134">
        <v>0.43884259259259256</v>
      </c>
      <c r="C582" s="135">
        <v>581</v>
      </c>
      <c r="D582" s="135">
        <v>0.377</v>
      </c>
      <c r="E582" s="135">
        <v>6.31</v>
      </c>
      <c r="F582" s="135">
        <v>7.97</v>
      </c>
      <c r="G582" s="135">
        <v>25</v>
      </c>
      <c r="K582" s="54">
        <v>295</v>
      </c>
    </row>
    <row r="583" spans="1:38" x14ac:dyDescent="0.35">
      <c r="A583" s="133">
        <v>42586</v>
      </c>
      <c r="B583" s="134">
        <v>0.40645833333333337</v>
      </c>
      <c r="C583" s="135">
        <v>601</v>
      </c>
      <c r="D583" s="135">
        <v>0.39</v>
      </c>
      <c r="E583" s="135">
        <v>6.42</v>
      </c>
      <c r="F583" s="135">
        <v>7.77</v>
      </c>
      <c r="G583" s="135">
        <v>25</v>
      </c>
      <c r="K583" s="54">
        <v>272</v>
      </c>
    </row>
    <row r="584" spans="1:38" x14ac:dyDescent="0.35">
      <c r="A584" s="136">
        <v>42598</v>
      </c>
      <c r="B584" s="137">
        <v>0.50571759259259264</v>
      </c>
      <c r="C584" s="138">
        <v>402.6</v>
      </c>
      <c r="D584" s="138">
        <v>0.26190000000000002</v>
      </c>
      <c r="E584" s="138">
        <v>7.57</v>
      </c>
      <c r="F584" s="138">
        <v>8.2200000000000006</v>
      </c>
      <c r="G584" s="138">
        <v>23.9</v>
      </c>
      <c r="K584" s="54">
        <v>2755</v>
      </c>
    </row>
    <row r="585" spans="1:38" x14ac:dyDescent="0.35">
      <c r="A585" s="136">
        <v>42600</v>
      </c>
      <c r="B585" s="137">
        <v>0.41001157407407413</v>
      </c>
      <c r="C585" s="138">
        <v>525</v>
      </c>
      <c r="D585" s="138">
        <v>0.33800000000000002</v>
      </c>
      <c r="E585" s="138">
        <v>6.9</v>
      </c>
      <c r="F585" s="138">
        <v>8</v>
      </c>
      <c r="G585" s="138">
        <v>24.5</v>
      </c>
      <c r="K585" s="54">
        <v>459</v>
      </c>
      <c r="L585" s="45">
        <f>AVERAGE(K581:K585)</f>
        <v>953.6</v>
      </c>
      <c r="M585" s="46">
        <f>GEOMEAN(K581:K585)</f>
        <v>631.14402085688346</v>
      </c>
      <c r="N585" s="47" t="s">
        <v>197</v>
      </c>
    </row>
    <row r="586" spans="1:38" x14ac:dyDescent="0.35">
      <c r="A586" s="139">
        <v>42628</v>
      </c>
      <c r="B586" s="140">
        <v>0.48358796296296297</v>
      </c>
      <c r="C586" s="141">
        <v>740</v>
      </c>
      <c r="D586" s="141">
        <v>0.48099999999999998</v>
      </c>
      <c r="E586" s="141">
        <v>8.49</v>
      </c>
      <c r="F586" s="141">
        <v>7.83</v>
      </c>
      <c r="G586" s="141">
        <v>21.1</v>
      </c>
      <c r="K586" s="54">
        <v>148</v>
      </c>
    </row>
    <row r="587" spans="1:38" x14ac:dyDescent="0.35">
      <c r="A587" s="139">
        <v>42628</v>
      </c>
      <c r="B587" s="140">
        <v>0.48633101851851851</v>
      </c>
      <c r="C587" s="141">
        <v>660</v>
      </c>
      <c r="D587" s="141">
        <v>0.42899999999999999</v>
      </c>
      <c r="E587" s="141">
        <v>7.53</v>
      </c>
      <c r="F587" s="141">
        <v>7.49</v>
      </c>
      <c r="G587" s="141">
        <v>21.2</v>
      </c>
      <c r="K587" s="54">
        <v>218</v>
      </c>
    </row>
    <row r="588" spans="1:38" x14ac:dyDescent="0.35">
      <c r="A588" s="70">
        <v>42634</v>
      </c>
      <c r="B588" s="58">
        <v>0.42043981481481479</v>
      </c>
      <c r="C588" s="29">
        <v>566</v>
      </c>
      <c r="D588" s="29">
        <v>0.3705</v>
      </c>
      <c r="E588" s="29">
        <v>7.25</v>
      </c>
      <c r="F588" s="29">
        <v>7.79</v>
      </c>
      <c r="G588" s="29">
        <v>22</v>
      </c>
      <c r="K588" s="54">
        <v>292</v>
      </c>
    </row>
    <row r="589" spans="1:38" x14ac:dyDescent="0.35">
      <c r="A589" s="142">
        <v>42640</v>
      </c>
      <c r="B589" s="143">
        <v>0.47991898148148149</v>
      </c>
      <c r="C589" s="144">
        <v>525</v>
      </c>
      <c r="D589" s="144">
        <v>0.3412</v>
      </c>
      <c r="E589" s="144">
        <v>6.88</v>
      </c>
      <c r="F589" s="144">
        <v>7.84</v>
      </c>
      <c r="G589" s="144">
        <v>19.899999999999999</v>
      </c>
      <c r="K589" s="235">
        <v>1483</v>
      </c>
    </row>
    <row r="590" spans="1:38" x14ac:dyDescent="0.35">
      <c r="A590" s="142">
        <v>42642</v>
      </c>
      <c r="B590" s="143">
        <v>0.40795138888888888</v>
      </c>
      <c r="C590" s="144">
        <v>528</v>
      </c>
      <c r="D590" s="144">
        <v>0.34320000000000001</v>
      </c>
      <c r="E590" s="144">
        <v>7.3</v>
      </c>
      <c r="F590" s="144">
        <v>7.99</v>
      </c>
      <c r="G590" s="144">
        <v>18.899999999999999</v>
      </c>
      <c r="K590" s="235">
        <v>677</v>
      </c>
      <c r="L590" s="45">
        <f>AVERAGE(K586:K590)</f>
        <v>563.6</v>
      </c>
      <c r="M590" s="46">
        <f>GEOMEAN(K586:K590)</f>
        <v>393.70069008766825</v>
      </c>
      <c r="N590" s="47" t="s">
        <v>198</v>
      </c>
    </row>
    <row r="591" spans="1:38" x14ac:dyDescent="0.35">
      <c r="A591" s="70">
        <v>42647</v>
      </c>
      <c r="B591" s="55">
        <v>0.49039351851851848</v>
      </c>
      <c r="C591" s="29">
        <v>553</v>
      </c>
      <c r="D591" s="29">
        <v>0.3594</v>
      </c>
      <c r="E591" s="29">
        <v>8.58</v>
      </c>
      <c r="F591" s="29">
        <v>8.15</v>
      </c>
      <c r="G591" s="29">
        <v>19.8</v>
      </c>
      <c r="K591" s="54">
        <v>118</v>
      </c>
      <c r="O591" s="39">
        <v>2.2000000000000002</v>
      </c>
      <c r="P591" s="39">
        <v>71.2</v>
      </c>
      <c r="Q591" s="39" t="s">
        <v>115</v>
      </c>
      <c r="R591" s="39" t="s">
        <v>115</v>
      </c>
      <c r="S591" s="39" t="s">
        <v>115</v>
      </c>
      <c r="T591" s="39" t="s">
        <v>115</v>
      </c>
      <c r="U591" s="39" t="s">
        <v>115</v>
      </c>
      <c r="V591" s="39" t="s">
        <v>112</v>
      </c>
      <c r="W591" s="39" t="s">
        <v>115</v>
      </c>
      <c r="X591" s="39">
        <v>44.6</v>
      </c>
      <c r="Y591" s="39">
        <v>0.33</v>
      </c>
      <c r="Z591" s="39">
        <v>0.82</v>
      </c>
      <c r="AA591" s="39">
        <v>0.41</v>
      </c>
      <c r="AB591" s="39">
        <v>30.7</v>
      </c>
      <c r="AC591" s="39" t="s">
        <v>115</v>
      </c>
      <c r="AD591" s="39">
        <v>226</v>
      </c>
      <c r="AE591" s="39" t="s">
        <v>115</v>
      </c>
      <c r="AF591" s="39">
        <v>442</v>
      </c>
      <c r="AG591" s="39">
        <v>40.4</v>
      </c>
      <c r="AH591" s="39">
        <v>54400</v>
      </c>
      <c r="AI591" s="39">
        <v>22000</v>
      </c>
      <c r="AJ591" s="39" t="s">
        <v>115</v>
      </c>
      <c r="AK591" s="39" t="s">
        <v>115</v>
      </c>
      <c r="AL591" s="39" t="s">
        <v>115</v>
      </c>
    </row>
    <row r="592" spans="1:38" x14ac:dyDescent="0.35">
      <c r="A592" s="145">
        <v>42653</v>
      </c>
      <c r="B592" s="146">
        <v>0.41870370370370374</v>
      </c>
      <c r="C592" s="147">
        <v>581</v>
      </c>
      <c r="D592" s="147">
        <v>0.37759999999999999</v>
      </c>
      <c r="E592" s="147">
        <v>9.7200000000000006</v>
      </c>
      <c r="F592" s="147">
        <v>7.94</v>
      </c>
      <c r="G592" s="147">
        <v>16.2</v>
      </c>
      <c r="K592" s="54">
        <v>148</v>
      </c>
    </row>
    <row r="593" spans="1:18" x14ac:dyDescent="0.35">
      <c r="A593" s="70">
        <v>42662</v>
      </c>
      <c r="B593" s="55">
        <v>0.41866898148148146</v>
      </c>
      <c r="C593" s="29">
        <v>651</v>
      </c>
      <c r="D593" s="29">
        <v>0.42249999999999999</v>
      </c>
      <c r="E593" s="29">
        <v>8.6999999999999993</v>
      </c>
      <c r="F593" s="29">
        <v>8</v>
      </c>
      <c r="G593" s="29">
        <v>18.100000000000001</v>
      </c>
      <c r="K593" s="54">
        <v>288</v>
      </c>
    </row>
    <row r="594" spans="1:18" x14ac:dyDescent="0.35">
      <c r="A594" s="148">
        <v>42667</v>
      </c>
      <c r="B594" s="149">
        <v>0.43820601851851854</v>
      </c>
      <c r="C594" s="150">
        <v>516</v>
      </c>
      <c r="D594" s="150">
        <v>0.33539999999999998</v>
      </c>
      <c r="E594" s="150">
        <v>8.91</v>
      </c>
      <c r="F594" s="150">
        <v>8.1199999999999992</v>
      </c>
      <c r="G594" s="150">
        <v>15.1</v>
      </c>
      <c r="K594" s="54">
        <v>459</v>
      </c>
    </row>
    <row r="595" spans="1:18" x14ac:dyDescent="0.35">
      <c r="A595" s="148">
        <v>42670</v>
      </c>
      <c r="B595" s="149">
        <v>0.44923611111111111</v>
      </c>
      <c r="C595" s="150">
        <v>592</v>
      </c>
      <c r="D595" s="150">
        <v>0.38479999999999998</v>
      </c>
      <c r="E595" s="150">
        <v>8.8699999999999992</v>
      </c>
      <c r="F595" s="150">
        <v>7.93</v>
      </c>
      <c r="G595" s="150">
        <v>14.8</v>
      </c>
      <c r="K595" s="54">
        <v>86</v>
      </c>
      <c r="L595" s="45">
        <f>AVERAGE(K591:K595)</f>
        <v>219.8</v>
      </c>
      <c r="M595" s="46">
        <f>GEOMEAN(K591:K595)</f>
        <v>181.78978225315649</v>
      </c>
      <c r="N595" s="47" t="s">
        <v>199</v>
      </c>
    </row>
    <row r="596" spans="1:18" x14ac:dyDescent="0.35">
      <c r="A596" s="70">
        <v>42675</v>
      </c>
      <c r="B596" s="55">
        <v>0.46886574074074078</v>
      </c>
      <c r="C596" s="29">
        <v>625</v>
      </c>
      <c r="D596" s="29">
        <v>0.40300000000000002</v>
      </c>
      <c r="E596" s="29">
        <v>9.52</v>
      </c>
      <c r="F596" s="29">
        <v>7.7</v>
      </c>
      <c r="G596" s="29">
        <v>15</v>
      </c>
      <c r="K596" s="54">
        <v>30</v>
      </c>
      <c r="R596" s="39">
        <v>52.8</v>
      </c>
    </row>
    <row r="597" spans="1:18" x14ac:dyDescent="0.35">
      <c r="A597" s="70">
        <v>42677</v>
      </c>
      <c r="B597" s="55">
        <v>0.44361111111111112</v>
      </c>
      <c r="C597" s="29">
        <v>631</v>
      </c>
      <c r="D597" s="29">
        <v>0.40949999999999998</v>
      </c>
      <c r="E597" s="29">
        <v>8.4</v>
      </c>
      <c r="F597" s="29">
        <v>7.66</v>
      </c>
      <c r="G597" s="29">
        <v>16.399999999999999</v>
      </c>
      <c r="K597" s="54">
        <v>84</v>
      </c>
    </row>
    <row r="598" spans="1:18" x14ac:dyDescent="0.35">
      <c r="A598" s="151">
        <v>42681</v>
      </c>
      <c r="B598" s="152">
        <v>0.43431712962962959</v>
      </c>
      <c r="C598" s="153">
        <v>640</v>
      </c>
      <c r="D598" s="153">
        <v>0.41599999999999998</v>
      </c>
      <c r="E598" s="153">
        <v>9.9600000000000009</v>
      </c>
      <c r="F598" s="153">
        <v>7.71</v>
      </c>
      <c r="G598" s="153">
        <v>13</v>
      </c>
      <c r="K598" s="54">
        <v>63</v>
      </c>
    </row>
    <row r="599" spans="1:18" x14ac:dyDescent="0.35">
      <c r="A599" s="70">
        <v>42688</v>
      </c>
      <c r="B599" s="55">
        <v>0.43077546296296299</v>
      </c>
      <c r="C599" s="29">
        <v>664</v>
      </c>
      <c r="D599" s="29">
        <v>0.43159999999999998</v>
      </c>
      <c r="E599" s="29">
        <v>11.36</v>
      </c>
      <c r="F599" s="29">
        <v>7.72</v>
      </c>
      <c r="G599" s="29">
        <v>9.4</v>
      </c>
      <c r="K599" s="36">
        <v>10</v>
      </c>
    </row>
    <row r="600" spans="1:18" x14ac:dyDescent="0.35">
      <c r="A600" s="63">
        <v>42690</v>
      </c>
      <c r="B600" s="55">
        <v>0.4652662037037037</v>
      </c>
      <c r="C600" s="29">
        <v>697</v>
      </c>
      <c r="D600" s="29">
        <v>0.45500000000000002</v>
      </c>
      <c r="E600" s="29">
        <v>11.64</v>
      </c>
      <c r="F600" s="29">
        <v>7.9</v>
      </c>
      <c r="G600" s="29">
        <v>11.6</v>
      </c>
      <c r="K600" s="235">
        <v>41</v>
      </c>
      <c r="L600" s="45">
        <f>AVERAGE(K596:K600)</f>
        <v>45.6</v>
      </c>
      <c r="M600" s="46">
        <f>GEOMEAN(K596:K600)</f>
        <v>36.534653214198471</v>
      </c>
      <c r="N600" s="47" t="s">
        <v>200</v>
      </c>
    </row>
    <row r="601" spans="1:18" x14ac:dyDescent="0.35">
      <c r="A601" s="154">
        <v>42709</v>
      </c>
      <c r="B601" s="155">
        <v>0.42417824074074079</v>
      </c>
      <c r="C601" s="156">
        <v>609</v>
      </c>
      <c r="D601" s="156">
        <v>0.39589999999999997</v>
      </c>
      <c r="E601" s="156">
        <v>11.89</v>
      </c>
      <c r="F601" s="156">
        <v>7.96</v>
      </c>
      <c r="G601" s="156">
        <v>6.5</v>
      </c>
      <c r="K601" s="235">
        <v>135</v>
      </c>
    </row>
    <row r="602" spans="1:18" x14ac:dyDescent="0.35">
      <c r="A602" s="154">
        <v>42712</v>
      </c>
      <c r="B602" s="155">
        <v>0.44263888888888886</v>
      </c>
      <c r="C602" s="156">
        <v>615</v>
      </c>
      <c r="D602" s="156">
        <v>0.39979999999999999</v>
      </c>
      <c r="E602" s="156">
        <v>12.77</v>
      </c>
      <c r="F602" s="156">
        <v>7.93</v>
      </c>
      <c r="G602" s="156">
        <v>3.7</v>
      </c>
      <c r="K602" s="54">
        <v>52</v>
      </c>
    </row>
    <row r="603" spans="1:18" x14ac:dyDescent="0.35">
      <c r="A603" s="70">
        <v>42719</v>
      </c>
      <c r="B603" s="55">
        <v>0.44280092592592596</v>
      </c>
      <c r="C603" s="29">
        <v>674</v>
      </c>
      <c r="D603" s="29">
        <v>0.43809999999999999</v>
      </c>
      <c r="E603" s="29">
        <v>14.61</v>
      </c>
      <c r="F603" s="29">
        <v>7.95</v>
      </c>
      <c r="G603" s="29">
        <v>-0.1</v>
      </c>
      <c r="K603" s="54">
        <v>30</v>
      </c>
    </row>
    <row r="604" spans="1:18" x14ac:dyDescent="0.35">
      <c r="A604" s="157">
        <v>42724</v>
      </c>
      <c r="B604" s="293">
        <v>0.45547453703703705</v>
      </c>
      <c r="C604" s="294">
        <v>738</v>
      </c>
      <c r="D604" s="294">
        <v>0.47970000000000002</v>
      </c>
      <c r="E604" s="294">
        <v>14.3</v>
      </c>
      <c r="F604" s="294">
        <v>8.07</v>
      </c>
      <c r="G604" s="294">
        <v>0.5</v>
      </c>
      <c r="K604" s="235">
        <v>41</v>
      </c>
      <c r="L604" s="45">
        <f>AVERAGE(K600:K604)</f>
        <v>59.8</v>
      </c>
      <c r="M604" s="46">
        <f>GEOMEAN(K600:K604)</f>
        <v>51.263141385030984</v>
      </c>
      <c r="N604" s="47" t="s">
        <v>201</v>
      </c>
    </row>
    <row r="605" spans="1:18" x14ac:dyDescent="0.35">
      <c r="A605" s="70">
        <v>42739</v>
      </c>
      <c r="B605" s="55">
        <v>0.4324884259259259</v>
      </c>
      <c r="C605" s="29">
        <v>592</v>
      </c>
      <c r="D605" s="29">
        <v>0.38479999999999998</v>
      </c>
      <c r="E605" s="29">
        <v>13.3</v>
      </c>
      <c r="F605" s="29">
        <v>8</v>
      </c>
      <c r="G605" s="29">
        <v>3</v>
      </c>
      <c r="K605" s="235">
        <v>480</v>
      </c>
    </row>
    <row r="606" spans="1:18" x14ac:dyDescent="0.35">
      <c r="A606" s="157">
        <v>42744</v>
      </c>
      <c r="B606" s="293">
        <v>0.42538194444444444</v>
      </c>
      <c r="C606" s="294">
        <v>703</v>
      </c>
      <c r="D606" s="294">
        <v>0.45700000000000002</v>
      </c>
      <c r="E606" s="294">
        <v>14.67</v>
      </c>
      <c r="F606" s="294">
        <v>8.11</v>
      </c>
      <c r="G606" s="294">
        <v>0.3</v>
      </c>
      <c r="K606" s="54">
        <v>63</v>
      </c>
    </row>
    <row r="607" spans="1:18" x14ac:dyDescent="0.35">
      <c r="A607" s="70">
        <v>42747</v>
      </c>
      <c r="B607" s="55">
        <v>0.49182870370370368</v>
      </c>
      <c r="C607" s="29">
        <v>673</v>
      </c>
      <c r="D607" s="29">
        <v>0.43740000000000001</v>
      </c>
      <c r="E607" s="29">
        <v>12.83</v>
      </c>
      <c r="F607" s="29">
        <v>8.1199999999999992</v>
      </c>
      <c r="G607" s="29">
        <v>5.3</v>
      </c>
      <c r="K607" s="54">
        <v>14136</v>
      </c>
    </row>
    <row r="608" spans="1:18" x14ac:dyDescent="0.35">
      <c r="A608" s="70">
        <v>42753</v>
      </c>
      <c r="B608" s="55">
        <v>0.4125462962962963</v>
      </c>
      <c r="C608" s="29">
        <v>599</v>
      </c>
      <c r="D608" s="29">
        <v>0.38929999999999998</v>
      </c>
      <c r="E608" s="29">
        <v>13.34</v>
      </c>
      <c r="F608" s="29">
        <v>8.0399999999999991</v>
      </c>
      <c r="G608" s="29">
        <v>4.0999999999999996</v>
      </c>
      <c r="K608" s="54">
        <v>240</v>
      </c>
    </row>
    <row r="609" spans="1:38" x14ac:dyDescent="0.35">
      <c r="A609" s="158">
        <v>42760</v>
      </c>
      <c r="B609" s="159">
        <v>0.41447916666666668</v>
      </c>
      <c r="C609" s="160">
        <v>570</v>
      </c>
      <c r="D609" s="160">
        <v>0.3705</v>
      </c>
      <c r="E609" s="160">
        <v>12.29</v>
      </c>
      <c r="F609" s="160">
        <v>8.06</v>
      </c>
      <c r="G609" s="160">
        <v>6.6</v>
      </c>
      <c r="K609" s="235">
        <v>110</v>
      </c>
      <c r="L609" s="45">
        <f>AVERAGE(K605:K609)</f>
        <v>3005.8</v>
      </c>
      <c r="M609" s="46">
        <f>GEOMEAN(K605:K609)</f>
        <v>407.85186263028055</v>
      </c>
      <c r="N609" s="47" t="s">
        <v>202</v>
      </c>
    </row>
    <row r="610" spans="1:38" x14ac:dyDescent="0.35">
      <c r="A610" s="70">
        <v>42766</v>
      </c>
      <c r="B610" s="55">
        <v>0.43089120370370365</v>
      </c>
      <c r="C610" s="29">
        <v>621</v>
      </c>
      <c r="D610" s="29">
        <v>0.40360000000000001</v>
      </c>
      <c r="E610" s="29">
        <v>12.77</v>
      </c>
      <c r="F610" s="29">
        <v>7.8</v>
      </c>
      <c r="G610" s="29">
        <v>4</v>
      </c>
      <c r="K610" s="235">
        <v>173</v>
      </c>
    </row>
    <row r="611" spans="1:38" x14ac:dyDescent="0.35">
      <c r="A611" s="161">
        <v>42772</v>
      </c>
      <c r="B611" s="162">
        <v>0.44952546296296297</v>
      </c>
      <c r="C611" s="163">
        <v>628</v>
      </c>
      <c r="D611" s="163">
        <v>0.40820000000000001</v>
      </c>
      <c r="E611" s="163">
        <v>13.5</v>
      </c>
      <c r="F611" s="163">
        <v>7.82</v>
      </c>
      <c r="G611" s="163">
        <v>3.9</v>
      </c>
      <c r="K611" s="235">
        <v>10</v>
      </c>
    </row>
    <row r="612" spans="1:38" x14ac:dyDescent="0.35">
      <c r="A612" s="70">
        <v>42780</v>
      </c>
      <c r="B612" s="55">
        <v>0.48814814814814816</v>
      </c>
      <c r="C612" s="29">
        <v>647</v>
      </c>
      <c r="D612" s="29">
        <v>0.42059999999999997</v>
      </c>
      <c r="E612" s="29">
        <v>13.28</v>
      </c>
      <c r="F612" s="29">
        <v>7.99</v>
      </c>
      <c r="G612" s="29">
        <v>5.7</v>
      </c>
      <c r="K612" s="54">
        <v>20</v>
      </c>
    </row>
    <row r="613" spans="1:38" x14ac:dyDescent="0.35">
      <c r="A613" s="164">
        <v>42782</v>
      </c>
      <c r="B613" s="165">
        <v>0.4067824074074074</v>
      </c>
      <c r="C613" s="166">
        <v>653</v>
      </c>
      <c r="D613" s="166">
        <v>0.42449999999999999</v>
      </c>
      <c r="E613" s="166">
        <v>12.52</v>
      </c>
      <c r="F613" s="166">
        <v>8.01</v>
      </c>
      <c r="G613" s="166">
        <v>4.5999999999999996</v>
      </c>
      <c r="K613" s="54">
        <v>10</v>
      </c>
    </row>
    <row r="614" spans="1:38" x14ac:dyDescent="0.35">
      <c r="A614" s="70">
        <v>42788</v>
      </c>
      <c r="B614" s="55">
        <v>0.41175925925925921</v>
      </c>
      <c r="C614" s="29">
        <v>674</v>
      </c>
      <c r="D614" s="29">
        <v>0.43809999999999999</v>
      </c>
      <c r="E614" s="29">
        <v>11.08</v>
      </c>
      <c r="F614" s="29">
        <v>8.0299999999999994</v>
      </c>
      <c r="G614" s="29">
        <v>9.8000000000000007</v>
      </c>
      <c r="K614" s="54">
        <v>31</v>
      </c>
      <c r="L614" s="45">
        <f>AVERAGE(K610:K615)</f>
        <v>49.333333333333336</v>
      </c>
      <c r="M614" s="46">
        <f>GEOMEAN(K610:K615)</f>
        <v>28.690636911426459</v>
      </c>
      <c r="N614" s="47" t="s">
        <v>203</v>
      </c>
    </row>
    <row r="615" spans="1:38" x14ac:dyDescent="0.35">
      <c r="A615" s="70">
        <v>42794</v>
      </c>
      <c r="B615" s="55">
        <v>0.55390046296296302</v>
      </c>
      <c r="C615" s="29">
        <v>659</v>
      </c>
      <c r="D615" s="29">
        <v>0.42830000000000001</v>
      </c>
      <c r="E615" s="29">
        <v>12.65</v>
      </c>
      <c r="F615" s="29">
        <v>7.96</v>
      </c>
      <c r="G615" s="29">
        <v>9.1</v>
      </c>
      <c r="K615" s="235">
        <v>52</v>
      </c>
      <c r="O615" s="39" t="s">
        <v>115</v>
      </c>
      <c r="P615" s="39">
        <v>76.099999999999994</v>
      </c>
      <c r="Q615" s="39" t="s">
        <v>115</v>
      </c>
      <c r="R615" s="39" t="s">
        <v>115</v>
      </c>
      <c r="S615" s="39" t="s">
        <v>115</v>
      </c>
      <c r="T615" s="39" t="s">
        <v>115</v>
      </c>
      <c r="U615" s="39" t="s">
        <v>115</v>
      </c>
      <c r="V615" s="39" t="s">
        <v>112</v>
      </c>
      <c r="W615" s="39" t="s">
        <v>115</v>
      </c>
      <c r="X615" s="39">
        <v>52.8</v>
      </c>
      <c r="Y615" s="39" t="s">
        <v>115</v>
      </c>
      <c r="Z615" s="39">
        <v>1.4</v>
      </c>
      <c r="AA615" s="39" t="s">
        <v>115</v>
      </c>
      <c r="AB615" s="39">
        <v>34.799999999999997</v>
      </c>
      <c r="AC615" s="39" t="s">
        <v>115</v>
      </c>
      <c r="AD615" s="39">
        <v>268</v>
      </c>
      <c r="AE615" s="39" t="s">
        <v>115</v>
      </c>
      <c r="AF615" s="39" t="s">
        <v>115</v>
      </c>
      <c r="AG615" s="29">
        <v>31.7</v>
      </c>
      <c r="AH615" s="29">
        <v>68800</v>
      </c>
      <c r="AI615" s="29">
        <v>23300</v>
      </c>
      <c r="AJ615" s="39" t="s">
        <v>115</v>
      </c>
      <c r="AK615" s="39" t="s">
        <v>115</v>
      </c>
      <c r="AL615" s="39" t="s">
        <v>115</v>
      </c>
    </row>
    <row r="616" spans="1:38" x14ac:dyDescent="0.35">
      <c r="A616" s="70">
        <v>42796</v>
      </c>
      <c r="B616" s="55">
        <v>0.44525462962962964</v>
      </c>
      <c r="C616" s="29">
        <v>689</v>
      </c>
      <c r="D616" s="29">
        <v>0.44790000000000002</v>
      </c>
      <c r="E616" s="29">
        <v>11.9</v>
      </c>
      <c r="F616" s="29">
        <v>8.02</v>
      </c>
      <c r="G616" s="29">
        <v>7</v>
      </c>
      <c r="K616" s="235">
        <v>565</v>
      </c>
    </row>
    <row r="617" spans="1:38" x14ac:dyDescent="0.35">
      <c r="A617" s="70">
        <v>42807</v>
      </c>
      <c r="B617" s="55">
        <v>0.43539351851851849</v>
      </c>
      <c r="C617" s="29">
        <v>640</v>
      </c>
      <c r="D617" s="29">
        <v>0.41599999999999998</v>
      </c>
      <c r="E617" s="29">
        <v>11.71</v>
      </c>
      <c r="F617" s="29">
        <v>7.84</v>
      </c>
      <c r="G617" s="29">
        <v>6.4</v>
      </c>
      <c r="K617" s="54">
        <v>63</v>
      </c>
    </row>
    <row r="618" spans="1:38" x14ac:dyDescent="0.35">
      <c r="A618" s="70">
        <v>42817</v>
      </c>
      <c r="B618" s="55">
        <v>0.40987268518518521</v>
      </c>
      <c r="C618" s="29">
        <v>618</v>
      </c>
      <c r="D618" s="29">
        <v>0.4017</v>
      </c>
      <c r="E618" s="29">
        <v>11.5</v>
      </c>
      <c r="F618" s="29">
        <v>7.97</v>
      </c>
      <c r="G618" s="29">
        <v>5.8</v>
      </c>
      <c r="K618" s="54">
        <v>52</v>
      </c>
    </row>
    <row r="619" spans="1:38" x14ac:dyDescent="0.35">
      <c r="A619" s="70">
        <v>42821</v>
      </c>
      <c r="B619" s="55">
        <v>0.49546296296296299</v>
      </c>
      <c r="C619" s="29">
        <v>644</v>
      </c>
      <c r="D619" s="29">
        <v>0.41789999999999999</v>
      </c>
      <c r="E619" s="29">
        <v>10.79</v>
      </c>
      <c r="F619" s="29">
        <v>8.08</v>
      </c>
      <c r="G619" s="29">
        <v>11.4</v>
      </c>
      <c r="K619" s="54">
        <v>169</v>
      </c>
    </row>
    <row r="620" spans="1:38" x14ac:dyDescent="0.35">
      <c r="A620" s="70">
        <v>42822</v>
      </c>
      <c r="B620" s="55">
        <v>0.4642013888888889</v>
      </c>
      <c r="C620" s="29">
        <v>651</v>
      </c>
      <c r="D620" s="29">
        <v>0.42320000000000002</v>
      </c>
      <c r="E620" s="29">
        <v>10.93</v>
      </c>
      <c r="F620" s="29">
        <v>7.75</v>
      </c>
      <c r="G620" s="29">
        <v>11.4</v>
      </c>
      <c r="K620" s="54">
        <v>52</v>
      </c>
      <c r="L620" s="45">
        <f>AVERAGE(K616:K620)</f>
        <v>180.2</v>
      </c>
      <c r="M620" s="46">
        <f>GEOMEAN(K616:K620)</f>
        <v>110.21900289593952</v>
      </c>
      <c r="N620" s="47" t="s">
        <v>204</v>
      </c>
    </row>
    <row r="621" spans="1:38" x14ac:dyDescent="0.35">
      <c r="A621" s="322">
        <v>42828</v>
      </c>
      <c r="B621" s="61">
        <v>0.43151620370370369</v>
      </c>
      <c r="C621" s="62">
        <v>624</v>
      </c>
      <c r="D621" s="62">
        <v>0.40560000000000002</v>
      </c>
      <c r="E621" s="62">
        <v>9.8000000000000007</v>
      </c>
      <c r="F621" s="62">
        <v>7.79</v>
      </c>
      <c r="G621" s="62">
        <v>12.5</v>
      </c>
      <c r="K621" s="235">
        <v>86</v>
      </c>
    </row>
    <row r="622" spans="1:38" x14ac:dyDescent="0.35">
      <c r="A622" s="167">
        <v>42830</v>
      </c>
      <c r="B622" s="168">
        <v>0.52601851851851855</v>
      </c>
      <c r="C622" s="169">
        <v>634</v>
      </c>
      <c r="D622" s="169">
        <v>0.41210000000000002</v>
      </c>
      <c r="E622" s="169">
        <v>10.28</v>
      </c>
      <c r="F622" s="169">
        <v>7.97</v>
      </c>
      <c r="G622" s="169">
        <v>12.3</v>
      </c>
      <c r="K622" s="235">
        <v>41</v>
      </c>
    </row>
    <row r="623" spans="1:38" x14ac:dyDescent="0.35">
      <c r="A623" s="70">
        <v>42836</v>
      </c>
      <c r="B623" s="55">
        <v>0.41325231481481484</v>
      </c>
      <c r="C623" s="29">
        <v>638</v>
      </c>
      <c r="D623" s="29">
        <v>0.41470000000000001</v>
      </c>
      <c r="E623" s="29">
        <v>10.6</v>
      </c>
      <c r="F623" s="29">
        <v>8.0399999999999991</v>
      </c>
      <c r="G623" s="29">
        <v>13.3</v>
      </c>
      <c r="K623" s="56">
        <v>794</v>
      </c>
    </row>
    <row r="624" spans="1:38" x14ac:dyDescent="0.35">
      <c r="A624" s="70">
        <v>42838</v>
      </c>
      <c r="B624" s="55">
        <v>0.44737268518518519</v>
      </c>
      <c r="C624" s="29">
        <v>644</v>
      </c>
      <c r="D624" s="29">
        <v>0.41599999999999998</v>
      </c>
      <c r="E624" s="29">
        <v>8.61</v>
      </c>
      <c r="F624" s="29">
        <v>8.3000000000000007</v>
      </c>
      <c r="G624" s="29">
        <v>14.5</v>
      </c>
      <c r="K624" s="56">
        <v>98</v>
      </c>
    </row>
    <row r="625" spans="1:38" x14ac:dyDescent="0.35">
      <c r="A625" s="70">
        <v>42849</v>
      </c>
      <c r="B625" s="55">
        <v>0.41343749999999996</v>
      </c>
      <c r="C625" s="29">
        <v>0.42899999999999999</v>
      </c>
      <c r="D625" s="29">
        <v>9.43</v>
      </c>
      <c r="E625" s="29">
        <v>7.94</v>
      </c>
      <c r="F625" s="29">
        <v>655</v>
      </c>
      <c r="G625" s="29">
        <v>15.3</v>
      </c>
      <c r="K625" s="36">
        <v>10</v>
      </c>
      <c r="L625" s="45">
        <f>AVERAGE(K621:K625)</f>
        <v>205.8</v>
      </c>
      <c r="M625" s="46">
        <f>GEOMEAN(K621:K625)</f>
        <v>77.208617710408461</v>
      </c>
      <c r="N625" s="47" t="s">
        <v>205</v>
      </c>
    </row>
    <row r="626" spans="1:38" x14ac:dyDescent="0.35">
      <c r="A626" s="70">
        <v>42865</v>
      </c>
      <c r="B626" s="55">
        <v>0.52311342592592591</v>
      </c>
      <c r="C626" s="29">
        <v>372.1</v>
      </c>
      <c r="D626" s="29">
        <v>0.24179999999999999</v>
      </c>
      <c r="E626" s="29">
        <v>9.85</v>
      </c>
      <c r="F626" s="29">
        <v>7.99</v>
      </c>
      <c r="G626" s="29">
        <v>15.6</v>
      </c>
      <c r="K626" s="54">
        <v>8164</v>
      </c>
    </row>
    <row r="627" spans="1:38" x14ac:dyDescent="0.35">
      <c r="A627" s="170">
        <v>42870</v>
      </c>
      <c r="B627" s="171">
        <v>0.39870370370370373</v>
      </c>
      <c r="C627" s="172">
        <v>477.1</v>
      </c>
      <c r="D627" s="172">
        <v>0.31</v>
      </c>
      <c r="E627" s="172">
        <v>9.16</v>
      </c>
      <c r="F627" s="172">
        <v>7.8</v>
      </c>
      <c r="G627" s="172">
        <v>16.600000000000001</v>
      </c>
      <c r="K627" s="54">
        <v>74</v>
      </c>
    </row>
    <row r="628" spans="1:38" x14ac:dyDescent="0.35">
      <c r="A628" s="70">
        <v>42878</v>
      </c>
      <c r="B628" s="58">
        <v>0.42802083333333335</v>
      </c>
      <c r="C628" s="29">
        <v>494.8</v>
      </c>
      <c r="D628" s="29">
        <v>0.32169999999999999</v>
      </c>
      <c r="E628" s="29">
        <v>9.39</v>
      </c>
      <c r="F628" s="29">
        <v>8</v>
      </c>
      <c r="G628" s="29">
        <v>18.8</v>
      </c>
      <c r="K628" s="54">
        <v>504</v>
      </c>
    </row>
    <row r="629" spans="1:38" x14ac:dyDescent="0.35">
      <c r="A629" s="70">
        <v>42879</v>
      </c>
      <c r="B629" s="55">
        <v>0.40128472222222222</v>
      </c>
      <c r="C629" s="29">
        <v>521</v>
      </c>
      <c r="D629" s="29">
        <v>0.3387</v>
      </c>
      <c r="E629" s="29">
        <v>7.66</v>
      </c>
      <c r="F629" s="29">
        <v>7.86</v>
      </c>
      <c r="G629" s="29">
        <v>19.5</v>
      </c>
      <c r="K629" s="54">
        <v>399</v>
      </c>
    </row>
    <row r="630" spans="1:38" x14ac:dyDescent="0.35">
      <c r="A630" s="70">
        <v>42885</v>
      </c>
      <c r="C630" s="29" t="s">
        <v>568</v>
      </c>
      <c r="L630" s="45">
        <f>AVERAGE(K625:K629)</f>
        <v>1830.2</v>
      </c>
      <c r="M630" s="46">
        <f>GEOMEAN(K625:K629)</f>
        <v>261.16058309242726</v>
      </c>
      <c r="N630" s="47" t="s">
        <v>206</v>
      </c>
    </row>
    <row r="631" spans="1:38" x14ac:dyDescent="0.35">
      <c r="A631" s="173">
        <v>42892</v>
      </c>
      <c r="B631" s="174">
        <v>0.53126157407407404</v>
      </c>
      <c r="C631" s="175">
        <v>591</v>
      </c>
      <c r="D631" s="175">
        <v>0.38350000000000001</v>
      </c>
      <c r="E631" s="175">
        <v>8.2200000000000006</v>
      </c>
      <c r="F631" s="175">
        <v>8.06</v>
      </c>
      <c r="G631" s="175">
        <v>23.1</v>
      </c>
      <c r="K631" s="54">
        <v>216</v>
      </c>
    </row>
    <row r="632" spans="1:38" x14ac:dyDescent="0.35">
      <c r="A632" s="173">
        <v>42894</v>
      </c>
      <c r="B632" s="174">
        <v>0.4362847222222222</v>
      </c>
      <c r="C632" s="175">
        <v>608</v>
      </c>
      <c r="D632" s="175">
        <v>0.39650000000000002</v>
      </c>
      <c r="E632" s="175">
        <v>7.65</v>
      </c>
      <c r="F632" s="175">
        <v>7.97</v>
      </c>
      <c r="G632" s="175">
        <v>20</v>
      </c>
      <c r="K632" s="54">
        <v>148</v>
      </c>
    </row>
    <row r="633" spans="1:38" x14ac:dyDescent="0.35">
      <c r="A633" s="70">
        <v>42898</v>
      </c>
      <c r="B633" s="55">
        <v>0.42668981481481483</v>
      </c>
      <c r="C633" s="29">
        <v>651</v>
      </c>
      <c r="D633" s="29">
        <v>0.42249999999999999</v>
      </c>
      <c r="E633" s="29">
        <v>6.82</v>
      </c>
      <c r="F633" s="29">
        <v>7.73</v>
      </c>
      <c r="G633" s="29">
        <v>23</v>
      </c>
      <c r="K633" s="54">
        <v>98</v>
      </c>
    </row>
    <row r="634" spans="1:38" x14ac:dyDescent="0.35">
      <c r="A634" s="176">
        <v>42905</v>
      </c>
      <c r="B634" s="177">
        <v>0.50013888888888891</v>
      </c>
      <c r="C634" s="178">
        <v>431.4</v>
      </c>
      <c r="D634" s="178">
        <v>0.2802</v>
      </c>
      <c r="E634" s="178">
        <v>7.47</v>
      </c>
      <c r="F634" s="178">
        <v>8.1300000000000008</v>
      </c>
      <c r="G634" s="178">
        <v>23.8</v>
      </c>
      <c r="K634" s="235">
        <v>2359</v>
      </c>
    </row>
    <row r="635" spans="1:38" x14ac:dyDescent="0.35">
      <c r="A635" s="70">
        <v>42914</v>
      </c>
      <c r="B635" s="55">
        <v>0.4079976851851852</v>
      </c>
      <c r="C635" s="29">
        <v>424.1</v>
      </c>
      <c r="D635" s="29">
        <v>0.27560000000000001</v>
      </c>
      <c r="E635" s="29">
        <v>7.83</v>
      </c>
      <c r="F635" s="29">
        <v>8.0399999999999991</v>
      </c>
      <c r="G635" s="29">
        <v>21.2</v>
      </c>
      <c r="K635" s="54">
        <v>298</v>
      </c>
      <c r="L635" s="45">
        <f>AVERAGE(K631:K635)</f>
        <v>623.79999999999995</v>
      </c>
      <c r="M635" s="46">
        <f>GEOMEAN(K631:K635)</f>
        <v>294.15561946466192</v>
      </c>
      <c r="N635" s="47" t="s">
        <v>207</v>
      </c>
    </row>
    <row r="636" spans="1:38" x14ac:dyDescent="0.35">
      <c r="A636" s="179">
        <v>42926</v>
      </c>
      <c r="B636" s="180">
        <v>0.4050347222222222</v>
      </c>
      <c r="C636" s="181">
        <v>324.60000000000002</v>
      </c>
      <c r="D636" s="181">
        <v>0.2112</v>
      </c>
      <c r="E636" s="181">
        <v>7.41</v>
      </c>
      <c r="F636" s="181">
        <v>7.96</v>
      </c>
      <c r="G636" s="181">
        <v>23.6</v>
      </c>
      <c r="K636" s="235">
        <v>216</v>
      </c>
    </row>
    <row r="637" spans="1:38" x14ac:dyDescent="0.35">
      <c r="A637" s="70">
        <v>42936</v>
      </c>
      <c r="B637" s="55">
        <v>0.41042824074074075</v>
      </c>
      <c r="C637" s="29">
        <v>410.3</v>
      </c>
      <c r="D637" s="29">
        <v>0.26650000000000001</v>
      </c>
      <c r="E637" s="29">
        <v>5.92</v>
      </c>
      <c r="F637" s="29">
        <v>7.97</v>
      </c>
      <c r="G637" s="29">
        <v>25.5</v>
      </c>
      <c r="K637" s="54">
        <v>109</v>
      </c>
    </row>
    <row r="638" spans="1:38" x14ac:dyDescent="0.35">
      <c r="A638" s="182">
        <v>42940</v>
      </c>
      <c r="B638" s="183">
        <v>0.39391203703703703</v>
      </c>
      <c r="C638" s="184">
        <v>405</v>
      </c>
      <c r="D638" s="184">
        <v>0.26329999999999998</v>
      </c>
      <c r="E638" s="184">
        <v>6.67</v>
      </c>
      <c r="F638" s="184">
        <v>7.81</v>
      </c>
      <c r="G638" s="184">
        <v>25.5</v>
      </c>
      <c r="K638" s="54">
        <v>272</v>
      </c>
    </row>
    <row r="639" spans="1:38" x14ac:dyDescent="0.35">
      <c r="A639" s="182">
        <v>42942</v>
      </c>
      <c r="B639" s="183">
        <v>0.40630787037037036</v>
      </c>
      <c r="C639" s="184">
        <v>432.9</v>
      </c>
      <c r="D639" s="184">
        <v>0.28149999999999997</v>
      </c>
      <c r="E639" s="184">
        <v>6.38</v>
      </c>
      <c r="F639" s="184">
        <v>8.0500000000000007</v>
      </c>
      <c r="G639" s="184">
        <v>24.7</v>
      </c>
      <c r="K639" s="54">
        <v>2909</v>
      </c>
      <c r="O639" s="39" t="s">
        <v>115</v>
      </c>
      <c r="P639" s="39">
        <v>53.3</v>
      </c>
      <c r="Q639" s="39" t="s">
        <v>115</v>
      </c>
      <c r="R639" s="39" t="s">
        <v>115</v>
      </c>
      <c r="S639" s="39" t="s">
        <v>115</v>
      </c>
      <c r="T639" s="39" t="s">
        <v>115</v>
      </c>
      <c r="U639" s="39" t="s">
        <v>115</v>
      </c>
      <c r="V639" s="39" t="s">
        <v>112</v>
      </c>
      <c r="W639" s="39" t="s">
        <v>115</v>
      </c>
      <c r="X639" s="39">
        <v>23.6</v>
      </c>
      <c r="Y639" s="39" t="s">
        <v>115</v>
      </c>
      <c r="Z639" s="39">
        <v>0.72</v>
      </c>
      <c r="AA639" s="39" t="s">
        <v>115</v>
      </c>
      <c r="AB639" s="39">
        <v>19.600000000000001</v>
      </c>
      <c r="AC639" s="39">
        <v>0.25</v>
      </c>
      <c r="AD639" s="39">
        <v>187</v>
      </c>
      <c r="AE639" s="39" t="s">
        <v>115</v>
      </c>
      <c r="AF639" s="39" t="s">
        <v>115</v>
      </c>
      <c r="AG639" s="39">
        <v>30.6</v>
      </c>
      <c r="AH639" s="39">
        <v>47800</v>
      </c>
      <c r="AI639" s="39">
        <v>16500</v>
      </c>
      <c r="AJ639" s="39" t="s">
        <v>115</v>
      </c>
      <c r="AK639" s="39" t="s">
        <v>115</v>
      </c>
      <c r="AL639" s="39" t="s">
        <v>115</v>
      </c>
    </row>
    <row r="640" spans="1:38" x14ac:dyDescent="0.35">
      <c r="A640" s="70">
        <v>42947</v>
      </c>
      <c r="B640" s="55">
        <v>0.38930555555555557</v>
      </c>
      <c r="C640" s="29">
        <v>477.7</v>
      </c>
      <c r="D640" s="29">
        <v>0.31069999999999998</v>
      </c>
      <c r="E640" s="29">
        <v>7</v>
      </c>
      <c r="F640" s="29">
        <v>7.8</v>
      </c>
      <c r="G640" s="29">
        <v>23.8</v>
      </c>
      <c r="K640" s="235">
        <v>134</v>
      </c>
      <c r="L640" s="45">
        <f>AVERAGE(K636:K640)</f>
        <v>728</v>
      </c>
      <c r="M640" s="46">
        <f>GEOMEAN(K636:K640)</f>
        <v>301.61958255777</v>
      </c>
      <c r="N640" s="47" t="s">
        <v>208</v>
      </c>
    </row>
    <row r="641" spans="1:38" x14ac:dyDescent="0.35">
      <c r="A641" s="70">
        <v>42950</v>
      </c>
      <c r="B641" s="55">
        <v>0.39304398148148145</v>
      </c>
      <c r="C641" s="29">
        <v>518</v>
      </c>
      <c r="D641" s="29">
        <v>0.33800000000000002</v>
      </c>
      <c r="E641" s="29">
        <v>6.63</v>
      </c>
      <c r="F641" s="29">
        <v>7.98</v>
      </c>
      <c r="G641" s="29">
        <v>24.1</v>
      </c>
      <c r="K641" s="235">
        <v>226</v>
      </c>
    </row>
    <row r="642" spans="1:38" x14ac:dyDescent="0.35">
      <c r="A642" s="70">
        <v>42962</v>
      </c>
      <c r="B642" s="55">
        <v>0.42024305555555558</v>
      </c>
      <c r="C642" s="29">
        <v>0.35749999999999998</v>
      </c>
      <c r="D642" s="29">
        <v>6.67</v>
      </c>
      <c r="E642" s="29">
        <v>7.84</v>
      </c>
      <c r="F642" s="29">
        <v>551</v>
      </c>
      <c r="G642" s="29">
        <v>23.2</v>
      </c>
      <c r="K642" s="54">
        <v>52</v>
      </c>
    </row>
    <row r="643" spans="1:38" x14ac:dyDescent="0.35">
      <c r="A643" s="70">
        <v>42964</v>
      </c>
      <c r="B643" s="55">
        <v>0.39133101851851854</v>
      </c>
      <c r="C643" s="29">
        <v>538</v>
      </c>
      <c r="D643" s="29">
        <v>0.35099999999999998</v>
      </c>
      <c r="E643" s="29">
        <v>5.27</v>
      </c>
      <c r="F643" s="29">
        <v>7.75</v>
      </c>
      <c r="G643" s="29">
        <v>24.6</v>
      </c>
      <c r="K643" s="54">
        <v>218</v>
      </c>
    </row>
    <row r="644" spans="1:38" x14ac:dyDescent="0.35">
      <c r="A644" s="70">
        <v>42976</v>
      </c>
      <c r="B644" s="55">
        <v>0.43486111111111114</v>
      </c>
      <c r="C644" s="29">
        <v>496.5</v>
      </c>
      <c r="D644" s="29">
        <v>0.32240000000000002</v>
      </c>
      <c r="E644" s="29">
        <v>6.5</v>
      </c>
      <c r="F644" s="29">
        <v>7.98</v>
      </c>
      <c r="G644" s="29">
        <v>22</v>
      </c>
      <c r="K644" s="54">
        <v>19863</v>
      </c>
    </row>
    <row r="645" spans="1:38" x14ac:dyDescent="0.35">
      <c r="A645" s="70">
        <v>42977</v>
      </c>
      <c r="B645" s="55">
        <v>0.40731481481481485</v>
      </c>
      <c r="C645" s="29">
        <v>498.9</v>
      </c>
      <c r="D645" s="29">
        <v>0.32440000000000002</v>
      </c>
      <c r="E645" s="29">
        <v>6.57</v>
      </c>
      <c r="F645" s="29">
        <v>7.92</v>
      </c>
      <c r="G645" s="29">
        <v>22.1</v>
      </c>
      <c r="K645" s="235">
        <v>6131</v>
      </c>
      <c r="L645" s="45">
        <f>AVERAGE(K641:K645)</f>
        <v>5298</v>
      </c>
      <c r="M645" s="46">
        <f>GEOMEAN(K641:K645)</f>
        <v>792.1891447256196</v>
      </c>
      <c r="N645" s="47" t="s">
        <v>209</v>
      </c>
    </row>
    <row r="646" spans="1:38" x14ac:dyDescent="0.35">
      <c r="A646" s="70">
        <v>42989</v>
      </c>
      <c r="B646" s="58">
        <v>0.41729166666666667</v>
      </c>
      <c r="C646" s="29">
        <v>572</v>
      </c>
      <c r="D646" s="29">
        <v>0.37180000000000002</v>
      </c>
      <c r="E646" s="29">
        <v>7.66</v>
      </c>
      <c r="F646" s="29">
        <v>7.91</v>
      </c>
      <c r="G646" s="29">
        <v>17.2</v>
      </c>
      <c r="K646" s="54">
        <v>235</v>
      </c>
    </row>
    <row r="647" spans="1:38" x14ac:dyDescent="0.35">
      <c r="A647" s="70">
        <v>42991</v>
      </c>
      <c r="B647" s="58">
        <v>0.43517361111111108</v>
      </c>
      <c r="C647" s="29">
        <v>589</v>
      </c>
      <c r="D647" s="29">
        <v>0.38350000000000001</v>
      </c>
      <c r="E647" s="29">
        <v>7.6</v>
      </c>
      <c r="F647" s="29">
        <v>7.61</v>
      </c>
      <c r="G647" s="29">
        <v>18.3</v>
      </c>
      <c r="K647" s="54">
        <v>216</v>
      </c>
    </row>
    <row r="648" spans="1:38" x14ac:dyDescent="0.35">
      <c r="A648" s="185">
        <v>42996</v>
      </c>
      <c r="B648" s="186">
        <v>0.41487268518518516</v>
      </c>
      <c r="C648" s="187">
        <v>567</v>
      </c>
      <c r="D648" s="187">
        <v>0.3705</v>
      </c>
      <c r="E648" s="187">
        <v>6.32</v>
      </c>
      <c r="F648" s="187">
        <v>8.0299999999999994</v>
      </c>
      <c r="G648" s="187">
        <v>21.6</v>
      </c>
      <c r="K648" s="54">
        <v>160</v>
      </c>
    </row>
    <row r="649" spans="1:38" x14ac:dyDescent="0.35">
      <c r="A649" s="185">
        <v>42998</v>
      </c>
      <c r="B649" s="186">
        <v>0.41424768518518523</v>
      </c>
      <c r="C649" s="187">
        <v>545</v>
      </c>
      <c r="D649" s="187">
        <v>0.35749999999999998</v>
      </c>
      <c r="E649" s="187">
        <v>6.78</v>
      </c>
      <c r="F649" s="187">
        <v>7.85</v>
      </c>
      <c r="G649" s="187">
        <v>21.8</v>
      </c>
      <c r="K649" s="54">
        <v>3076</v>
      </c>
    </row>
    <row r="650" spans="1:38" x14ac:dyDescent="0.35">
      <c r="A650" s="70">
        <v>43006</v>
      </c>
      <c r="B650" s="55">
        <v>0.41931712962962964</v>
      </c>
      <c r="C650" s="29">
        <v>606</v>
      </c>
      <c r="D650" s="29">
        <v>0.39650000000000002</v>
      </c>
      <c r="E650" s="29">
        <v>6.43</v>
      </c>
      <c r="F650" s="29">
        <v>7.83</v>
      </c>
      <c r="G650" s="29">
        <v>19.7</v>
      </c>
      <c r="K650" s="235">
        <v>161</v>
      </c>
      <c r="L650" s="45">
        <f>AVERAGE(K646:K650)</f>
        <v>769.6</v>
      </c>
      <c r="M650" s="46">
        <f>GEOMEAN(K646:K650)</f>
        <v>331.81098567442893</v>
      </c>
      <c r="N650" s="47" t="s">
        <v>210</v>
      </c>
    </row>
    <row r="651" spans="1:38" x14ac:dyDescent="0.35">
      <c r="A651" s="188">
        <v>43011</v>
      </c>
      <c r="B651" s="189">
        <v>0.45532407407407405</v>
      </c>
      <c r="C651" s="190">
        <v>692</v>
      </c>
      <c r="D651" s="190">
        <v>0.44850000000000001</v>
      </c>
      <c r="E651" s="190">
        <v>8</v>
      </c>
      <c r="F651" s="190">
        <v>8.02</v>
      </c>
      <c r="G651" s="190">
        <v>17.600000000000001</v>
      </c>
      <c r="K651" s="54">
        <v>131</v>
      </c>
      <c r="O651" s="39">
        <v>2</v>
      </c>
      <c r="P651" s="39">
        <v>69.7</v>
      </c>
      <c r="Q651" s="39" t="s">
        <v>115</v>
      </c>
      <c r="R651" s="39" t="s">
        <v>115</v>
      </c>
      <c r="S651" s="39" t="s">
        <v>115</v>
      </c>
      <c r="T651" s="39" t="s">
        <v>115</v>
      </c>
      <c r="U651" s="39" t="s">
        <v>115</v>
      </c>
      <c r="V651" s="39" t="s">
        <v>112</v>
      </c>
      <c r="W651" s="39" t="s">
        <v>115</v>
      </c>
      <c r="X651" s="39">
        <v>56.2</v>
      </c>
      <c r="Y651" s="39">
        <v>0.3</v>
      </c>
      <c r="Z651" s="39">
        <v>0.66</v>
      </c>
      <c r="AA651" s="39" t="s">
        <v>115</v>
      </c>
      <c r="AB651" s="39">
        <v>42.8</v>
      </c>
      <c r="AC651" s="39" t="s">
        <v>115</v>
      </c>
      <c r="AD651" s="39">
        <v>233</v>
      </c>
      <c r="AE651" s="39" t="s">
        <v>115</v>
      </c>
      <c r="AF651" s="39" t="s">
        <v>115</v>
      </c>
      <c r="AG651" s="39">
        <v>25.4</v>
      </c>
      <c r="AH651" s="39">
        <v>55300</v>
      </c>
      <c r="AI651" s="39">
        <v>23000</v>
      </c>
      <c r="AJ651" s="29">
        <v>3.5</v>
      </c>
      <c r="AK651" s="39" t="s">
        <v>115</v>
      </c>
      <c r="AL651" s="39" t="s">
        <v>115</v>
      </c>
    </row>
    <row r="652" spans="1:38" x14ac:dyDescent="0.35">
      <c r="A652" s="70">
        <v>43019</v>
      </c>
      <c r="B652" s="55">
        <v>0.46317129629629633</v>
      </c>
      <c r="C652" s="29">
        <v>530</v>
      </c>
      <c r="D652" s="29">
        <v>0.34449999999999997</v>
      </c>
      <c r="E652" s="29">
        <v>7.57</v>
      </c>
      <c r="F652" s="29">
        <v>7.8</v>
      </c>
      <c r="G652" s="29">
        <v>18.5</v>
      </c>
      <c r="K652" s="54">
        <v>9208</v>
      </c>
    </row>
    <row r="653" spans="1:38" x14ac:dyDescent="0.35">
      <c r="A653" s="191">
        <v>43026</v>
      </c>
      <c r="B653" s="192">
        <v>0.41185185185185186</v>
      </c>
      <c r="C653" s="193">
        <v>605</v>
      </c>
      <c r="D653" s="193">
        <v>0.39329999999999998</v>
      </c>
      <c r="E653" s="193">
        <v>9.1</v>
      </c>
      <c r="F653" s="193">
        <v>7.93</v>
      </c>
      <c r="G653" s="193">
        <v>13.7</v>
      </c>
      <c r="K653" s="54">
        <v>131</v>
      </c>
    </row>
    <row r="654" spans="1:38" x14ac:dyDescent="0.35">
      <c r="A654" s="70">
        <v>43031</v>
      </c>
      <c r="B654" s="55">
        <v>0.41467592592592589</v>
      </c>
      <c r="C654" s="29">
        <v>661</v>
      </c>
      <c r="D654" s="29">
        <v>0.42899999999999999</v>
      </c>
      <c r="E654" s="29">
        <v>7.44</v>
      </c>
      <c r="F654" s="29">
        <v>8.07</v>
      </c>
      <c r="G654" s="29">
        <v>17.100000000000001</v>
      </c>
      <c r="K654" s="54">
        <v>158</v>
      </c>
    </row>
    <row r="655" spans="1:38" x14ac:dyDescent="0.35">
      <c r="A655" s="70">
        <v>43034</v>
      </c>
      <c r="B655" s="55">
        <v>0.4406018518518518</v>
      </c>
      <c r="C655" s="29">
        <v>597</v>
      </c>
      <c r="D655" s="29">
        <v>0.38740000000000002</v>
      </c>
      <c r="E655" s="29">
        <v>9.84</v>
      </c>
      <c r="F655" s="29">
        <v>7.97</v>
      </c>
      <c r="G655" s="29">
        <v>11</v>
      </c>
      <c r="K655" s="54">
        <v>288</v>
      </c>
      <c r="L655" s="45">
        <f>AVERAGE(K651:K655)</f>
        <v>1983.2</v>
      </c>
      <c r="M655" s="46">
        <f>GEOMEAN(K651:K655)</f>
        <v>372.69322270151758</v>
      </c>
      <c r="N655" s="47" t="s">
        <v>211</v>
      </c>
    </row>
    <row r="656" spans="1:38" x14ac:dyDescent="0.35">
      <c r="A656" s="194">
        <v>43039</v>
      </c>
      <c r="B656" s="195">
        <v>0.43670138888888888</v>
      </c>
      <c r="C656" s="196">
        <v>617</v>
      </c>
      <c r="D656" s="196">
        <v>0.40100000000000002</v>
      </c>
      <c r="E656" s="196">
        <v>10.67</v>
      </c>
      <c r="F656" s="196">
        <v>7.99</v>
      </c>
      <c r="G656" s="196">
        <v>8.1999999999999993</v>
      </c>
      <c r="K656" s="235">
        <v>121</v>
      </c>
    </row>
    <row r="657" spans="1:14" x14ac:dyDescent="0.35">
      <c r="A657" s="197">
        <v>43041</v>
      </c>
      <c r="B657" s="198">
        <v>0.43377314814814816</v>
      </c>
      <c r="C657" s="199">
        <v>499</v>
      </c>
      <c r="D657" s="199">
        <v>0.32440000000000002</v>
      </c>
      <c r="E657" s="199">
        <v>10.75</v>
      </c>
      <c r="F657" s="199">
        <v>7.9</v>
      </c>
      <c r="G657" s="199">
        <v>10.3</v>
      </c>
      <c r="K657" s="54">
        <v>4652</v>
      </c>
    </row>
    <row r="658" spans="1:14" x14ac:dyDescent="0.35">
      <c r="A658" s="70">
        <v>43045</v>
      </c>
      <c r="B658" s="55">
        <v>0.5002199074074074</v>
      </c>
      <c r="C658" s="29">
        <v>513</v>
      </c>
      <c r="D658" s="29">
        <v>0.33350000000000002</v>
      </c>
      <c r="E658" s="29">
        <v>10.46</v>
      </c>
      <c r="F658" s="29">
        <v>7.85</v>
      </c>
      <c r="G658" s="29">
        <v>12.6</v>
      </c>
      <c r="K658" s="54">
        <v>3255</v>
      </c>
    </row>
    <row r="659" spans="1:14" x14ac:dyDescent="0.35">
      <c r="A659" s="200">
        <v>43052</v>
      </c>
      <c r="B659" s="201">
        <v>0.43222222222222223</v>
      </c>
      <c r="C659" s="202">
        <v>578</v>
      </c>
      <c r="D659" s="202">
        <v>0.37569999999999998</v>
      </c>
      <c r="E659" s="202">
        <v>11.53</v>
      </c>
      <c r="F659" s="202">
        <v>8.24</v>
      </c>
      <c r="G659" s="202">
        <v>8</v>
      </c>
      <c r="K659" s="54">
        <v>384</v>
      </c>
    </row>
    <row r="660" spans="1:14" x14ac:dyDescent="0.35">
      <c r="A660" s="200">
        <v>43054</v>
      </c>
      <c r="B660" s="201">
        <v>0.41090277777777778</v>
      </c>
      <c r="C660" s="202">
        <v>569</v>
      </c>
      <c r="D660" s="202">
        <v>0.36980000000000002</v>
      </c>
      <c r="E660" s="202">
        <v>11.47</v>
      </c>
      <c r="F660" s="202">
        <v>8.1</v>
      </c>
      <c r="G660" s="202">
        <v>7.7</v>
      </c>
      <c r="K660" s="54">
        <v>1860</v>
      </c>
      <c r="L660" s="45">
        <f>AVERAGE(K656:K660)</f>
        <v>2054.4</v>
      </c>
      <c r="M660" s="46">
        <f>GEOMEAN(K656:K660)</f>
        <v>1055.2711072920247</v>
      </c>
      <c r="N660" s="47" t="s">
        <v>212</v>
      </c>
    </row>
    <row r="661" spans="1:14" x14ac:dyDescent="0.35">
      <c r="A661" s="70">
        <v>43073</v>
      </c>
      <c r="B661" s="55">
        <v>0.46521990740740743</v>
      </c>
      <c r="C661" s="29">
        <v>596</v>
      </c>
      <c r="D661" s="29">
        <v>0.38740000000000002</v>
      </c>
      <c r="E661" s="29">
        <v>13.41</v>
      </c>
      <c r="F661" s="29">
        <v>8.06</v>
      </c>
      <c r="G661" s="29">
        <v>6.7</v>
      </c>
      <c r="K661" s="235">
        <v>31</v>
      </c>
    </row>
    <row r="662" spans="1:14" x14ac:dyDescent="0.35">
      <c r="A662" s="70">
        <v>43076</v>
      </c>
      <c r="B662" s="58">
        <v>0.39587962962962964</v>
      </c>
      <c r="C662" s="29">
        <v>615</v>
      </c>
      <c r="D662" s="29">
        <v>0.39979999999999999</v>
      </c>
      <c r="E662" s="29">
        <v>12.19</v>
      </c>
      <c r="F662" s="29">
        <v>7.86</v>
      </c>
      <c r="G662" s="29">
        <v>4.4000000000000004</v>
      </c>
      <c r="K662" s="36">
        <v>10</v>
      </c>
    </row>
    <row r="663" spans="1:14" x14ac:dyDescent="0.35">
      <c r="A663" s="203">
        <v>43080</v>
      </c>
      <c r="B663" s="204">
        <v>0.42122685185185182</v>
      </c>
      <c r="C663" s="205">
        <v>613</v>
      </c>
      <c r="D663" s="205">
        <v>0.39839999999999998</v>
      </c>
      <c r="E663" s="205">
        <v>13.82</v>
      </c>
      <c r="F663" s="205">
        <v>7.91</v>
      </c>
      <c r="G663" s="205">
        <v>2.6</v>
      </c>
      <c r="K663" s="235">
        <v>20</v>
      </c>
    </row>
    <row r="664" spans="1:14" x14ac:dyDescent="0.35">
      <c r="A664" s="70">
        <v>43087</v>
      </c>
      <c r="B664" s="55">
        <v>0.39273148148148151</v>
      </c>
      <c r="C664" s="29">
        <v>638</v>
      </c>
      <c r="D664" s="29">
        <v>0.41470000000000001</v>
      </c>
      <c r="E664" s="29">
        <v>14.44</v>
      </c>
      <c r="F664" s="29">
        <v>8.1300000000000008</v>
      </c>
      <c r="G664" s="29">
        <v>4.3</v>
      </c>
      <c r="K664" s="235">
        <v>20</v>
      </c>
      <c r="L664" s="45">
        <f>AVERAGE(K660:K664)</f>
        <v>388.2</v>
      </c>
      <c r="M664" s="46">
        <f>GEOMEAN(K660:K664)</f>
        <v>47.052957478450665</v>
      </c>
      <c r="N664" s="47" t="s">
        <v>213</v>
      </c>
    </row>
    <row r="665" spans="1:14" x14ac:dyDescent="0.35">
      <c r="A665" s="70">
        <v>43103</v>
      </c>
      <c r="B665" s="58">
        <v>0.40082175925925928</v>
      </c>
      <c r="C665" s="29">
        <v>687</v>
      </c>
      <c r="D665" s="29">
        <v>0.4466</v>
      </c>
      <c r="E665" s="29">
        <v>13.86</v>
      </c>
      <c r="F665" s="29">
        <v>7.73</v>
      </c>
      <c r="G665" s="29">
        <v>-0.1</v>
      </c>
      <c r="K665" s="235">
        <v>52</v>
      </c>
    </row>
    <row r="666" spans="1:14" x14ac:dyDescent="0.35">
      <c r="A666" s="206">
        <v>43108</v>
      </c>
      <c r="B666" s="207">
        <v>0.42568287037037034</v>
      </c>
      <c r="C666" s="208">
        <v>661</v>
      </c>
      <c r="D666" s="208">
        <v>0.42970000000000003</v>
      </c>
      <c r="E666" s="208">
        <v>17</v>
      </c>
      <c r="F666" s="208">
        <v>8.16</v>
      </c>
      <c r="G666" s="208">
        <v>0.6</v>
      </c>
      <c r="K666" s="235">
        <v>52</v>
      </c>
    </row>
    <row r="667" spans="1:14" x14ac:dyDescent="0.35">
      <c r="A667" s="206">
        <v>43111</v>
      </c>
      <c r="B667" s="207">
        <v>0.42113425925925929</v>
      </c>
      <c r="C667" s="208">
        <v>728</v>
      </c>
      <c r="D667" s="208">
        <v>0.47320000000000001</v>
      </c>
      <c r="E667" s="208">
        <v>14.24</v>
      </c>
      <c r="F667" s="208">
        <v>8.1</v>
      </c>
      <c r="G667" s="208">
        <v>2.6</v>
      </c>
      <c r="K667" s="235">
        <v>143</v>
      </c>
    </row>
    <row r="668" spans="1:14" x14ac:dyDescent="0.35">
      <c r="A668" s="70">
        <v>43117</v>
      </c>
      <c r="B668" s="55">
        <v>0.43712962962962965</v>
      </c>
      <c r="C668" s="29">
        <v>683</v>
      </c>
      <c r="D668" s="29">
        <v>0.44400000000000001</v>
      </c>
      <c r="E668" s="29">
        <v>15.72</v>
      </c>
      <c r="F668" s="29">
        <v>8.09</v>
      </c>
      <c r="G668" s="29">
        <v>0</v>
      </c>
      <c r="K668" s="235">
        <v>97</v>
      </c>
    </row>
    <row r="669" spans="1:14" x14ac:dyDescent="0.35">
      <c r="A669" s="209">
        <v>43124</v>
      </c>
      <c r="B669" s="210">
        <v>0.42621527777777773</v>
      </c>
      <c r="C669" s="211">
        <v>717</v>
      </c>
      <c r="D669" s="211">
        <v>0.46610000000000001</v>
      </c>
      <c r="E669" s="211">
        <v>20.69</v>
      </c>
      <c r="F669" s="211">
        <v>8.09</v>
      </c>
      <c r="G669" s="211">
        <v>2.4</v>
      </c>
      <c r="K669" s="235">
        <v>148</v>
      </c>
      <c r="L669" s="45">
        <f>AVERAGE(K665:K669)</f>
        <v>98.4</v>
      </c>
      <c r="M669" s="46">
        <f>GEOMEAN(K665:K669)</f>
        <v>88.894570279898858</v>
      </c>
      <c r="N669" s="47" t="s">
        <v>214</v>
      </c>
    </row>
    <row r="670" spans="1:14" x14ac:dyDescent="0.35">
      <c r="A670" s="70">
        <v>43130</v>
      </c>
      <c r="B670" s="55">
        <v>0.41775462962962967</v>
      </c>
      <c r="C670" s="29">
        <v>710</v>
      </c>
      <c r="D670" s="29">
        <v>0.46150000000000002</v>
      </c>
      <c r="E670" s="29">
        <v>15.64</v>
      </c>
      <c r="F670" s="29">
        <v>7.94</v>
      </c>
      <c r="G670" s="29">
        <v>1.5</v>
      </c>
      <c r="K670" s="235">
        <v>73</v>
      </c>
    </row>
    <row r="671" spans="1:14" x14ac:dyDescent="0.35">
      <c r="A671" s="212">
        <v>43136</v>
      </c>
      <c r="B671" s="213">
        <v>0.42729166666666668</v>
      </c>
      <c r="C671" s="214">
        <v>725</v>
      </c>
      <c r="D671" s="214">
        <v>0.4713</v>
      </c>
      <c r="E671" s="214">
        <v>17.86</v>
      </c>
      <c r="F671" s="214">
        <v>7.85</v>
      </c>
      <c r="G671" s="214">
        <v>0.7</v>
      </c>
      <c r="K671" s="235">
        <v>31</v>
      </c>
    </row>
    <row r="672" spans="1:14" x14ac:dyDescent="0.35">
      <c r="A672" s="215">
        <v>43139</v>
      </c>
      <c r="B672" s="213">
        <v>0.4036689814814815</v>
      </c>
      <c r="C672" s="216">
        <v>740</v>
      </c>
      <c r="D672" s="216">
        <v>0.48099999999999998</v>
      </c>
      <c r="E672" s="216">
        <v>15.49</v>
      </c>
      <c r="F672" s="216">
        <v>7.97</v>
      </c>
      <c r="G672" s="216">
        <v>0.6</v>
      </c>
      <c r="K672" s="235">
        <v>74</v>
      </c>
    </row>
    <row r="673" spans="1:38" x14ac:dyDescent="0.35">
      <c r="A673" s="70">
        <v>43146</v>
      </c>
      <c r="B673" s="55">
        <v>0.42827546296296298</v>
      </c>
      <c r="C673" s="29">
        <v>765</v>
      </c>
      <c r="D673" s="29">
        <v>0.49719999999999998</v>
      </c>
      <c r="E673" s="29">
        <v>13.36</v>
      </c>
      <c r="F673" s="29">
        <v>7.86</v>
      </c>
      <c r="G673" s="29">
        <v>6.4</v>
      </c>
      <c r="K673" s="235">
        <v>85</v>
      </c>
    </row>
    <row r="674" spans="1:38" x14ac:dyDescent="0.35">
      <c r="A674" s="217">
        <v>43152</v>
      </c>
      <c r="B674" s="218">
        <v>0.42271990740740745</v>
      </c>
      <c r="C674" s="219">
        <v>742</v>
      </c>
      <c r="D674" s="219">
        <v>0.48230000000000001</v>
      </c>
      <c r="E674" s="219">
        <v>12.72</v>
      </c>
      <c r="F674" s="219">
        <v>7.93</v>
      </c>
      <c r="G674" s="219">
        <v>7.2</v>
      </c>
      <c r="K674" s="54">
        <v>24192</v>
      </c>
      <c r="L674" s="45">
        <f>AVERAGE(K670:K674)</f>
        <v>4891</v>
      </c>
      <c r="M674" s="46">
        <f>GEOMEAN(K670:K674)</f>
        <v>202.955766211374</v>
      </c>
      <c r="N674" s="47" t="s">
        <v>215</v>
      </c>
    </row>
    <row r="675" spans="1:38" x14ac:dyDescent="0.35">
      <c r="A675" s="70">
        <v>43158</v>
      </c>
      <c r="B675" s="55">
        <v>0.4375</v>
      </c>
      <c r="C675" s="29">
        <v>582</v>
      </c>
      <c r="D675" s="29">
        <v>0.37830000000000003</v>
      </c>
      <c r="E675" s="29">
        <v>12.25</v>
      </c>
      <c r="F675" s="29">
        <v>8.1300000000000008</v>
      </c>
      <c r="G675" s="29">
        <v>7.2</v>
      </c>
      <c r="K675" s="54">
        <v>74</v>
      </c>
      <c r="O675" s="39" t="s">
        <v>115</v>
      </c>
      <c r="P675" s="39">
        <v>73.099999999999994</v>
      </c>
      <c r="Q675" s="39" t="s">
        <v>115</v>
      </c>
      <c r="R675" s="39" t="s">
        <v>115</v>
      </c>
      <c r="S675" s="39" t="s">
        <v>115</v>
      </c>
      <c r="T675" s="39" t="s">
        <v>115</v>
      </c>
      <c r="U675" s="39" t="s">
        <v>115</v>
      </c>
      <c r="V675" s="39" t="s">
        <v>112</v>
      </c>
      <c r="W675" s="39" t="s">
        <v>115</v>
      </c>
      <c r="X675" s="39">
        <v>50.3</v>
      </c>
      <c r="Y675" s="39" t="s">
        <v>115</v>
      </c>
      <c r="Z675" s="39">
        <v>2.1</v>
      </c>
      <c r="AA675" s="39" t="s">
        <v>115</v>
      </c>
      <c r="AB675" s="39">
        <v>26</v>
      </c>
      <c r="AC675" s="39" t="s">
        <v>115</v>
      </c>
      <c r="AD675" s="39">
        <v>239</v>
      </c>
      <c r="AE675" s="39" t="s">
        <v>115</v>
      </c>
      <c r="AF675" s="39" t="s">
        <v>115</v>
      </c>
      <c r="AG675" s="39">
        <v>33.4</v>
      </c>
      <c r="AH675" s="39">
        <v>61100</v>
      </c>
      <c r="AI675" s="39">
        <v>21000</v>
      </c>
      <c r="AJ675" s="39" t="s">
        <v>115</v>
      </c>
      <c r="AK675" s="39" t="s">
        <v>115</v>
      </c>
      <c r="AL675" s="39" t="s">
        <v>115</v>
      </c>
    </row>
    <row r="676" spans="1:38" x14ac:dyDescent="0.35">
      <c r="A676" s="70">
        <v>43160</v>
      </c>
      <c r="B676" s="55">
        <v>0.4660069444444444</v>
      </c>
      <c r="C676" s="29">
        <v>583</v>
      </c>
      <c r="D676" s="29">
        <v>0.379</v>
      </c>
      <c r="E676" s="29">
        <v>12.03</v>
      </c>
      <c r="F676" s="29">
        <v>8.0500000000000007</v>
      </c>
      <c r="G676" s="29">
        <v>9.3000000000000007</v>
      </c>
      <c r="K676" s="54">
        <v>17329</v>
      </c>
    </row>
    <row r="677" spans="1:38" x14ac:dyDescent="0.35">
      <c r="A677" s="70">
        <v>43171</v>
      </c>
      <c r="B677" s="55">
        <v>0.41077546296296297</v>
      </c>
      <c r="C677" s="29">
        <v>555</v>
      </c>
      <c r="D677" s="29">
        <v>0.36080000000000001</v>
      </c>
      <c r="E677" s="29">
        <v>12.22</v>
      </c>
      <c r="F677" s="29">
        <v>8.06</v>
      </c>
      <c r="G677" s="29">
        <v>5.6</v>
      </c>
      <c r="K677" s="36">
        <v>10</v>
      </c>
    </row>
    <row r="678" spans="1:38" x14ac:dyDescent="0.35">
      <c r="A678" s="220">
        <v>43181</v>
      </c>
      <c r="B678" s="221">
        <v>0.3964699074074074</v>
      </c>
      <c r="C678" s="222">
        <v>661</v>
      </c>
      <c r="D678" s="222">
        <v>0.42970000000000003</v>
      </c>
      <c r="E678" s="222">
        <v>14.83</v>
      </c>
      <c r="F678" s="222">
        <v>7.84</v>
      </c>
      <c r="G678" s="222">
        <v>5.3</v>
      </c>
      <c r="K678" s="235">
        <v>63</v>
      </c>
    </row>
    <row r="679" spans="1:38" x14ac:dyDescent="0.35">
      <c r="A679" s="70">
        <v>43185</v>
      </c>
      <c r="B679" s="55">
        <v>0.41333333333333333</v>
      </c>
      <c r="C679" s="29">
        <v>702</v>
      </c>
      <c r="D679" s="29">
        <v>0.45629999999999998</v>
      </c>
      <c r="E679" s="29">
        <v>13.36</v>
      </c>
      <c r="F679" s="29">
        <v>8.36</v>
      </c>
      <c r="G679" s="29">
        <v>5.8</v>
      </c>
      <c r="K679" s="235">
        <v>134</v>
      </c>
      <c r="L679" s="45">
        <f>AVERAGE(K675:K679)</f>
        <v>3522</v>
      </c>
      <c r="M679" s="46">
        <f>GEOMEAN(K675:K679)</f>
        <v>161.02381576261425</v>
      </c>
      <c r="N679" s="47" t="s">
        <v>216</v>
      </c>
    </row>
    <row r="680" spans="1:38" x14ac:dyDescent="0.35">
      <c r="A680" s="223">
        <v>43192</v>
      </c>
      <c r="B680" s="224">
        <v>0.45037037037037037</v>
      </c>
      <c r="C680" s="225">
        <v>572</v>
      </c>
      <c r="D680" s="225">
        <v>0.37180000000000002</v>
      </c>
      <c r="E680" s="225">
        <v>12.16</v>
      </c>
      <c r="F680" s="225">
        <v>7.74</v>
      </c>
      <c r="G680" s="225">
        <v>7</v>
      </c>
      <c r="K680" s="54">
        <v>73</v>
      </c>
    </row>
    <row r="681" spans="1:38" x14ac:dyDescent="0.35">
      <c r="A681" s="223">
        <v>43195</v>
      </c>
      <c r="B681" s="224">
        <v>0.42542824074074076</v>
      </c>
      <c r="C681" s="225">
        <v>485.5</v>
      </c>
      <c r="D681" s="225">
        <v>0.31590000000000001</v>
      </c>
      <c r="E681" s="225">
        <v>13.25</v>
      </c>
      <c r="F681" s="225">
        <v>7.96</v>
      </c>
      <c r="G681" s="225">
        <v>6.8</v>
      </c>
      <c r="K681" s="54">
        <v>1439</v>
      </c>
    </row>
    <row r="682" spans="1:38" x14ac:dyDescent="0.35">
      <c r="A682" s="70">
        <v>43202</v>
      </c>
      <c r="B682" s="55">
        <v>0.44124999999999998</v>
      </c>
      <c r="C682" s="29">
        <v>446.6</v>
      </c>
      <c r="D682" s="29">
        <v>0.29060000000000002</v>
      </c>
      <c r="E682" s="29">
        <v>11.01</v>
      </c>
      <c r="F682" s="29">
        <v>7.98</v>
      </c>
      <c r="G682" s="29">
        <v>9.4</v>
      </c>
      <c r="K682" s="235">
        <v>41</v>
      </c>
    </row>
    <row r="683" spans="1:38" x14ac:dyDescent="0.35">
      <c r="A683" s="70">
        <v>43213</v>
      </c>
      <c r="B683" s="55">
        <v>0.40105324074074072</v>
      </c>
      <c r="C683" s="29">
        <v>497</v>
      </c>
      <c r="D683" s="29">
        <v>0.3231</v>
      </c>
      <c r="E683" s="29">
        <v>10.6</v>
      </c>
      <c r="F683" s="29">
        <v>7.72</v>
      </c>
      <c r="G683" s="29">
        <v>11.6</v>
      </c>
      <c r="K683" s="235">
        <v>41</v>
      </c>
      <c r="L683" s="45">
        <f>AVERAGE(K679:K683)</f>
        <v>345.6</v>
      </c>
      <c r="M683" s="46">
        <f>GEOMEAN(K679:K683)</f>
        <v>118.79857551938115</v>
      </c>
      <c r="N683" s="47" t="s">
        <v>217</v>
      </c>
    </row>
    <row r="684" spans="1:38" x14ac:dyDescent="0.35">
      <c r="A684" s="70">
        <v>43229</v>
      </c>
      <c r="B684" s="55">
        <v>0.41552083333333334</v>
      </c>
      <c r="C684" s="29">
        <v>590</v>
      </c>
      <c r="D684" s="29">
        <v>0.38350000000000001</v>
      </c>
      <c r="E684" s="29">
        <v>8</v>
      </c>
      <c r="F684" s="29">
        <v>8.1199999999999992</v>
      </c>
      <c r="G684" s="29">
        <v>18.2</v>
      </c>
      <c r="K684" s="235">
        <v>145</v>
      </c>
    </row>
    <row r="685" spans="1:38" x14ac:dyDescent="0.35">
      <c r="A685" s="70">
        <v>43234</v>
      </c>
      <c r="B685" s="55">
        <v>0.43207175925925928</v>
      </c>
      <c r="C685" s="29">
        <v>624</v>
      </c>
      <c r="D685" s="29">
        <v>0.40300000000000002</v>
      </c>
      <c r="E685" s="29">
        <v>8.3699999999999992</v>
      </c>
      <c r="F685" s="29">
        <v>8.0399999999999991</v>
      </c>
      <c r="G685" s="29">
        <v>21.3</v>
      </c>
      <c r="K685" s="54">
        <v>240</v>
      </c>
    </row>
    <row r="686" spans="1:38" x14ac:dyDescent="0.35">
      <c r="A686" s="70">
        <v>43236</v>
      </c>
      <c r="B686" s="55">
        <v>0.40837962962962965</v>
      </c>
      <c r="C686" s="29">
        <v>630</v>
      </c>
      <c r="D686" s="29">
        <v>0.40949999999999998</v>
      </c>
      <c r="E686" s="29">
        <v>5.48</v>
      </c>
      <c r="F686" s="29">
        <v>7.92</v>
      </c>
      <c r="G686" s="29">
        <v>21.5</v>
      </c>
      <c r="K686" s="54">
        <v>231</v>
      </c>
    </row>
    <row r="687" spans="1:38" x14ac:dyDescent="0.35">
      <c r="A687" s="226">
        <v>43243</v>
      </c>
      <c r="B687" s="55">
        <v>0.40844907407407405</v>
      </c>
      <c r="C687" s="29">
        <v>674</v>
      </c>
      <c r="D687" s="29">
        <v>0.4355</v>
      </c>
      <c r="E687" s="29">
        <v>6.34</v>
      </c>
      <c r="F687" s="29">
        <v>7.81</v>
      </c>
      <c r="G687" s="29">
        <v>21.7</v>
      </c>
      <c r="K687" s="54">
        <v>313</v>
      </c>
    </row>
    <row r="688" spans="1:38" x14ac:dyDescent="0.35">
      <c r="A688" s="70">
        <v>43249</v>
      </c>
      <c r="B688" s="58">
        <v>0.46413194444444444</v>
      </c>
      <c r="C688" s="29">
        <v>667</v>
      </c>
      <c r="D688" s="29">
        <v>0.4355</v>
      </c>
      <c r="E688" s="29">
        <v>5.82</v>
      </c>
      <c r="F688" s="29">
        <v>7.61</v>
      </c>
      <c r="G688" s="29">
        <v>25.2</v>
      </c>
      <c r="K688" s="54">
        <v>364</v>
      </c>
      <c r="L688" s="45">
        <f>AVERAGE(K684:K688)</f>
        <v>258.60000000000002</v>
      </c>
      <c r="M688" s="46">
        <f>GEOMEAN(K684:K688)</f>
        <v>246.81263521512551</v>
      </c>
      <c r="N688" s="47" t="s">
        <v>218</v>
      </c>
    </row>
    <row r="689" spans="1:38" x14ac:dyDescent="0.35">
      <c r="A689" s="70">
        <v>43256</v>
      </c>
      <c r="B689" s="58">
        <v>0.47222222222222227</v>
      </c>
      <c r="C689" s="29">
        <v>701</v>
      </c>
      <c r="D689" s="29">
        <v>0.45500000000000002</v>
      </c>
      <c r="E689" s="29">
        <v>6.67</v>
      </c>
      <c r="F689" s="29">
        <v>7.64</v>
      </c>
      <c r="G689" s="29">
        <v>21.9</v>
      </c>
      <c r="K689" s="235">
        <v>226</v>
      </c>
    </row>
    <row r="690" spans="1:38" x14ac:dyDescent="0.35">
      <c r="A690" s="70">
        <v>43258</v>
      </c>
      <c r="B690" s="55">
        <v>0.40570601851851856</v>
      </c>
      <c r="C690" s="29">
        <v>674</v>
      </c>
      <c r="D690" s="29">
        <v>0.4355</v>
      </c>
      <c r="E690" s="29">
        <v>6.93</v>
      </c>
      <c r="F690" s="29">
        <v>7.82</v>
      </c>
      <c r="G690" s="29">
        <v>21.8</v>
      </c>
      <c r="K690" s="54">
        <v>292</v>
      </c>
    </row>
    <row r="691" spans="1:38" x14ac:dyDescent="0.35">
      <c r="A691" s="70">
        <v>43262</v>
      </c>
      <c r="B691" s="55">
        <v>0.41844907407407406</v>
      </c>
      <c r="C691" s="29">
        <v>535</v>
      </c>
      <c r="D691" s="29">
        <v>0.35099999999999998</v>
      </c>
      <c r="E691" s="29">
        <v>7.81</v>
      </c>
      <c r="F691" s="29">
        <v>7.91</v>
      </c>
      <c r="G691" s="29">
        <v>21.7</v>
      </c>
      <c r="K691" s="54">
        <v>15531</v>
      </c>
    </row>
    <row r="692" spans="1:38" x14ac:dyDescent="0.35">
      <c r="A692" s="70">
        <v>43269</v>
      </c>
      <c r="B692" s="58">
        <v>0.40640046296296295</v>
      </c>
      <c r="C692" s="29">
        <v>609</v>
      </c>
      <c r="D692" s="29">
        <v>0.39650000000000002</v>
      </c>
      <c r="E692" s="29">
        <v>6.37</v>
      </c>
      <c r="F692" s="29">
        <v>8.01</v>
      </c>
      <c r="G692" s="29">
        <v>26.8</v>
      </c>
      <c r="K692" s="54">
        <v>573</v>
      </c>
    </row>
    <row r="693" spans="1:38" x14ac:dyDescent="0.35">
      <c r="A693" s="70">
        <v>43278</v>
      </c>
      <c r="B693" s="55">
        <v>0.42468750000000005</v>
      </c>
      <c r="C693" s="29">
        <v>502</v>
      </c>
      <c r="D693" s="29">
        <v>0.32629999999999998</v>
      </c>
      <c r="E693" s="29">
        <v>6.86</v>
      </c>
      <c r="F693" s="29">
        <v>7.93</v>
      </c>
      <c r="G693" s="29">
        <v>23.5</v>
      </c>
      <c r="K693" s="54">
        <v>4106</v>
      </c>
      <c r="L693" s="45">
        <f>AVERAGE(K689:K693)</f>
        <v>4145.6000000000004</v>
      </c>
      <c r="M693" s="46">
        <f>GEOMEAN(K689:K693)</f>
        <v>1192.4848094573767</v>
      </c>
      <c r="N693" s="47" t="s">
        <v>219</v>
      </c>
    </row>
    <row r="694" spans="1:38" x14ac:dyDescent="0.35">
      <c r="A694" s="70">
        <v>43290</v>
      </c>
      <c r="B694" s="55">
        <v>0.39656249999999998</v>
      </c>
      <c r="C694" s="29">
        <v>610</v>
      </c>
      <c r="D694" s="29">
        <v>0.39650000000000002</v>
      </c>
      <c r="E694" s="29">
        <v>5.8</v>
      </c>
      <c r="F694" s="29">
        <v>7.99</v>
      </c>
      <c r="G694" s="29">
        <v>24.7</v>
      </c>
      <c r="K694" s="235">
        <v>717</v>
      </c>
    </row>
    <row r="695" spans="1:38" x14ac:dyDescent="0.35">
      <c r="A695" s="70">
        <v>43300</v>
      </c>
      <c r="B695" s="55">
        <v>0.38914351851851853</v>
      </c>
      <c r="C695" s="29">
        <v>658</v>
      </c>
      <c r="D695" s="29">
        <v>0.42899999999999999</v>
      </c>
      <c r="E695" s="29">
        <v>5.76</v>
      </c>
      <c r="F695" s="29">
        <v>7.72</v>
      </c>
      <c r="G695" s="29">
        <v>23.4</v>
      </c>
      <c r="K695" s="235">
        <v>341</v>
      </c>
    </row>
    <row r="696" spans="1:38" x14ac:dyDescent="0.35">
      <c r="A696" s="70">
        <v>43304</v>
      </c>
      <c r="B696" s="55">
        <v>0.41423611111111108</v>
      </c>
      <c r="C696" s="29">
        <v>537</v>
      </c>
      <c r="D696" s="29">
        <v>0.35099999999999998</v>
      </c>
      <c r="E696" s="29">
        <v>7.15</v>
      </c>
      <c r="F696" s="29">
        <v>7.93</v>
      </c>
      <c r="G696" s="29">
        <v>23.1</v>
      </c>
      <c r="K696" s="54">
        <v>1860</v>
      </c>
    </row>
    <row r="697" spans="1:38" x14ac:dyDescent="0.35">
      <c r="A697" s="70">
        <v>43306</v>
      </c>
      <c r="B697" s="55">
        <v>0.38855324074074077</v>
      </c>
      <c r="C697" s="29">
        <v>605</v>
      </c>
      <c r="D697" s="29">
        <v>0.39650000000000002</v>
      </c>
      <c r="E697" s="29">
        <v>6.99</v>
      </c>
      <c r="F697" s="29">
        <v>7.97</v>
      </c>
      <c r="G697" s="29">
        <v>23.7</v>
      </c>
      <c r="K697" s="235">
        <v>446</v>
      </c>
      <c r="O697" s="39">
        <v>3.1</v>
      </c>
      <c r="P697" s="39">
        <v>70.900000000000006</v>
      </c>
      <c r="Q697" s="39" t="s">
        <v>115</v>
      </c>
      <c r="R697" s="39" t="s">
        <v>115</v>
      </c>
      <c r="S697" s="39" t="s">
        <v>115</v>
      </c>
      <c r="T697" s="39" t="s">
        <v>115</v>
      </c>
      <c r="U697" s="39" t="s">
        <v>115</v>
      </c>
      <c r="V697" s="39" t="s">
        <v>112</v>
      </c>
      <c r="W697" s="39" t="s">
        <v>115</v>
      </c>
      <c r="X697" s="39">
        <v>52.1</v>
      </c>
      <c r="Y697" s="39" t="s">
        <v>115</v>
      </c>
      <c r="Z697" s="39" t="s">
        <v>115</v>
      </c>
      <c r="AA697" s="39" t="s">
        <v>115</v>
      </c>
      <c r="AB697" s="39">
        <v>29.6</v>
      </c>
      <c r="AC697" s="39" t="s">
        <v>115</v>
      </c>
      <c r="AD697" s="39">
        <v>217</v>
      </c>
      <c r="AE697" s="39" t="s">
        <v>115</v>
      </c>
      <c r="AF697" s="39" t="s">
        <v>115</v>
      </c>
      <c r="AG697" s="39">
        <v>31.9</v>
      </c>
      <c r="AH697" s="39">
        <v>48600</v>
      </c>
      <c r="AI697" s="39">
        <v>23100</v>
      </c>
      <c r="AJ697" s="39">
        <v>3.3</v>
      </c>
      <c r="AK697" s="39" t="s">
        <v>115</v>
      </c>
      <c r="AL697" s="39" t="s">
        <v>115</v>
      </c>
    </row>
    <row r="698" spans="1:38" x14ac:dyDescent="0.35">
      <c r="A698" s="70">
        <v>43307</v>
      </c>
      <c r="B698" s="55">
        <v>0.41035879629629629</v>
      </c>
      <c r="C698" s="29">
        <v>595</v>
      </c>
      <c r="D698" s="29">
        <v>0.39</v>
      </c>
      <c r="E698" s="29">
        <v>6.24</v>
      </c>
      <c r="F698" s="29">
        <v>8.02</v>
      </c>
      <c r="G698" s="29">
        <v>23.2</v>
      </c>
      <c r="K698" s="54">
        <v>292</v>
      </c>
    </row>
    <row r="699" spans="1:38" x14ac:dyDescent="0.35">
      <c r="A699" s="70">
        <v>43311</v>
      </c>
      <c r="B699" s="55">
        <v>0.41600694444444447</v>
      </c>
      <c r="C699" s="29">
        <v>677</v>
      </c>
      <c r="D699" s="29">
        <v>0.442</v>
      </c>
      <c r="E699" s="29">
        <v>6.63</v>
      </c>
      <c r="F699" s="29">
        <v>7.78</v>
      </c>
      <c r="G699" s="29">
        <v>20.9</v>
      </c>
      <c r="K699" s="235">
        <v>5172</v>
      </c>
      <c r="L699" s="45">
        <f>AVERAGE(K695:K699)</f>
        <v>1622.2</v>
      </c>
      <c r="M699" s="46">
        <f>GEOMEAN(K695:K699)</f>
        <v>843.58473015952995</v>
      </c>
      <c r="N699" s="47" t="s">
        <v>220</v>
      </c>
    </row>
    <row r="700" spans="1:38" x14ac:dyDescent="0.35">
      <c r="A700" s="228">
        <v>43314</v>
      </c>
      <c r="B700" s="229">
        <v>0.41465277777777776</v>
      </c>
      <c r="C700" s="230">
        <v>449.1</v>
      </c>
      <c r="D700" s="230">
        <v>0.29189999999999999</v>
      </c>
      <c r="E700" s="230">
        <v>9.14</v>
      </c>
      <c r="F700" s="230">
        <v>7.76</v>
      </c>
      <c r="G700" s="230">
        <v>22.6</v>
      </c>
      <c r="K700" s="54">
        <v>2723</v>
      </c>
      <c r="L700" s="28"/>
      <c r="M700" s="31"/>
      <c r="N700" s="30"/>
    </row>
    <row r="701" spans="1:38" x14ac:dyDescent="0.35">
      <c r="A701" s="70">
        <v>43326</v>
      </c>
      <c r="B701" s="55">
        <v>0.44172453703703707</v>
      </c>
      <c r="C701" s="29">
        <v>647</v>
      </c>
      <c r="D701" s="29">
        <v>0.42249999999999999</v>
      </c>
      <c r="E701" s="29">
        <v>6.49</v>
      </c>
      <c r="F701" s="29">
        <v>7.6</v>
      </c>
      <c r="G701" s="29">
        <v>23.4</v>
      </c>
      <c r="K701" s="54">
        <v>882</v>
      </c>
      <c r="L701" s="28"/>
      <c r="M701" s="31"/>
      <c r="N701" s="30"/>
    </row>
    <row r="702" spans="1:38" x14ac:dyDescent="0.35">
      <c r="A702" s="70">
        <v>43328</v>
      </c>
      <c r="B702" s="55">
        <v>0.41971064814814812</v>
      </c>
      <c r="C702" s="29">
        <v>563</v>
      </c>
      <c r="D702" s="29">
        <v>0.36399999999999999</v>
      </c>
      <c r="E702" s="29">
        <v>6.18</v>
      </c>
      <c r="F702" s="29">
        <v>7.88</v>
      </c>
      <c r="G702" s="29">
        <v>23.3</v>
      </c>
      <c r="K702" s="36">
        <v>24192</v>
      </c>
      <c r="L702" s="28"/>
      <c r="M702" s="31"/>
      <c r="N702" s="30"/>
    </row>
    <row r="703" spans="1:38" x14ac:dyDescent="0.35">
      <c r="A703" s="231">
        <v>43334</v>
      </c>
      <c r="B703" s="232">
        <v>0.39456018518518521</v>
      </c>
      <c r="C703" s="233">
        <v>478.1</v>
      </c>
      <c r="D703" s="233">
        <v>0.31069999999999998</v>
      </c>
      <c r="E703" s="233">
        <v>6.72</v>
      </c>
      <c r="F703" s="233">
        <v>8.02</v>
      </c>
      <c r="G703" s="233">
        <v>23.3</v>
      </c>
      <c r="K703" s="235">
        <v>1112</v>
      </c>
      <c r="L703" s="28"/>
      <c r="M703" s="31"/>
      <c r="N703" s="30"/>
    </row>
    <row r="704" spans="1:38" x14ac:dyDescent="0.35">
      <c r="A704" s="231">
        <v>43341</v>
      </c>
      <c r="B704" s="55">
        <v>0.41924768518518518</v>
      </c>
      <c r="C704" s="29">
        <v>558</v>
      </c>
      <c r="D704" s="29">
        <v>0.36399999999999999</v>
      </c>
      <c r="E704" s="29">
        <v>6.86</v>
      </c>
      <c r="F704" s="29">
        <v>7.55</v>
      </c>
      <c r="G704" s="29">
        <v>25.3</v>
      </c>
      <c r="K704" s="235">
        <v>598</v>
      </c>
      <c r="L704" s="45">
        <f>AVERAGE(K700:K704)</f>
        <v>5901.4</v>
      </c>
      <c r="M704" s="46">
        <f>GEOMEAN(K700:K704)</f>
        <v>2076.8196980729376</v>
      </c>
      <c r="N704" s="47" t="s">
        <v>221</v>
      </c>
    </row>
    <row r="705" spans="1:38" x14ac:dyDescent="0.35">
      <c r="A705" s="70">
        <v>43355</v>
      </c>
      <c r="B705" s="58">
        <v>0.41402777777777783</v>
      </c>
      <c r="C705" s="29">
        <v>482.7</v>
      </c>
      <c r="D705" s="29">
        <v>0.314</v>
      </c>
      <c r="E705" s="29">
        <v>7.57</v>
      </c>
      <c r="F705" s="29">
        <v>7.97</v>
      </c>
      <c r="G705" s="29">
        <v>20.8</v>
      </c>
      <c r="K705" s="54">
        <v>213</v>
      </c>
      <c r="L705" s="28"/>
      <c r="M705" s="31"/>
      <c r="N705" s="30"/>
    </row>
    <row r="706" spans="1:38" x14ac:dyDescent="0.35">
      <c r="A706" s="70">
        <v>43360</v>
      </c>
      <c r="B706" s="58">
        <v>0.4365856481481481</v>
      </c>
      <c r="C706" s="29">
        <v>575</v>
      </c>
      <c r="D706" s="29">
        <v>0.377</v>
      </c>
      <c r="E706" s="29">
        <v>6.78</v>
      </c>
      <c r="F706" s="29">
        <v>7.68</v>
      </c>
      <c r="G706" s="29">
        <v>23.5</v>
      </c>
      <c r="K706" s="54">
        <v>41</v>
      </c>
      <c r="L706" s="28"/>
      <c r="M706" s="31"/>
      <c r="N706" s="30"/>
    </row>
    <row r="707" spans="1:38" x14ac:dyDescent="0.35">
      <c r="A707" s="70">
        <v>43362</v>
      </c>
      <c r="B707" s="58">
        <v>0.40615740740740741</v>
      </c>
      <c r="C707" s="29">
        <v>582</v>
      </c>
      <c r="D707" s="29">
        <v>0.377</v>
      </c>
      <c r="E707" s="29">
        <v>6.99</v>
      </c>
      <c r="F707" s="29">
        <v>7.94</v>
      </c>
      <c r="G707" s="29">
        <v>23.5</v>
      </c>
      <c r="K707" s="235">
        <v>98</v>
      </c>
      <c r="L707" s="28"/>
      <c r="M707" s="31"/>
      <c r="N707" s="30"/>
    </row>
    <row r="708" spans="1:38" x14ac:dyDescent="0.35">
      <c r="A708" s="70">
        <v>43367</v>
      </c>
      <c r="B708" s="55">
        <v>0.42273148148148149</v>
      </c>
      <c r="C708" s="29">
        <v>611</v>
      </c>
      <c r="D708" s="29">
        <v>0.39650000000000002</v>
      </c>
      <c r="E708" s="29">
        <v>7.34</v>
      </c>
      <c r="F708" s="29">
        <v>7.6</v>
      </c>
      <c r="G708" s="29">
        <v>19.3</v>
      </c>
      <c r="K708" s="235">
        <v>189</v>
      </c>
      <c r="L708" s="28"/>
      <c r="M708" s="31"/>
      <c r="N708" s="30"/>
    </row>
    <row r="709" spans="1:38" x14ac:dyDescent="0.35">
      <c r="A709" s="70">
        <v>43370</v>
      </c>
      <c r="B709" s="55">
        <v>0.42304398148148148</v>
      </c>
      <c r="C709" s="29">
        <v>475.8</v>
      </c>
      <c r="D709" s="29">
        <v>0.30940000000000001</v>
      </c>
      <c r="E709" s="29">
        <v>8.33</v>
      </c>
      <c r="F709" s="29">
        <v>7.67</v>
      </c>
      <c r="G709" s="29">
        <v>19.7</v>
      </c>
      <c r="K709" s="235">
        <v>1376</v>
      </c>
      <c r="L709" s="45">
        <f>AVERAGE(K705:K709)</f>
        <v>383.4</v>
      </c>
      <c r="M709" s="46">
        <f>GEOMEAN(K705:K709)</f>
        <v>185.99186736764986</v>
      </c>
      <c r="N709" s="47" t="s">
        <v>222</v>
      </c>
    </row>
    <row r="710" spans="1:38" x14ac:dyDescent="0.35">
      <c r="A710" s="70">
        <v>43375</v>
      </c>
      <c r="B710" s="52">
        <v>0.47019675925925924</v>
      </c>
      <c r="C710" s="29">
        <v>587</v>
      </c>
      <c r="D710" s="29">
        <v>0.38350000000000001</v>
      </c>
      <c r="E710" s="29">
        <v>7.82</v>
      </c>
      <c r="F710" s="29">
        <v>7.97</v>
      </c>
      <c r="G710" s="29">
        <v>20.399999999999999</v>
      </c>
      <c r="K710" s="54">
        <v>189</v>
      </c>
      <c r="O710" s="39" t="s">
        <v>115</v>
      </c>
      <c r="P710" s="39">
        <v>70.7</v>
      </c>
      <c r="Q710" s="39" t="s">
        <v>115</v>
      </c>
      <c r="R710" s="39" t="s">
        <v>115</v>
      </c>
      <c r="S710" s="39" t="s">
        <v>115</v>
      </c>
      <c r="T710" s="39" t="s">
        <v>115</v>
      </c>
      <c r="U710" s="39" t="s">
        <v>115</v>
      </c>
      <c r="V710" s="39" t="s">
        <v>112</v>
      </c>
      <c r="W710" s="39" t="s">
        <v>115</v>
      </c>
      <c r="X710" s="39">
        <v>43.4</v>
      </c>
      <c r="Y710" s="39" t="s">
        <v>115</v>
      </c>
      <c r="Z710" s="39">
        <v>0.68</v>
      </c>
      <c r="AA710" s="39" t="s">
        <v>115</v>
      </c>
      <c r="AB710" s="39">
        <v>27.3</v>
      </c>
      <c r="AC710" s="39" t="s">
        <v>115</v>
      </c>
      <c r="AD710" s="39">
        <v>236</v>
      </c>
      <c r="AE710" s="39" t="s">
        <v>115</v>
      </c>
      <c r="AF710" s="29">
        <v>203</v>
      </c>
      <c r="AG710" s="29">
        <v>25.3</v>
      </c>
      <c r="AH710" s="39">
        <v>58400</v>
      </c>
      <c r="AI710" s="39">
        <v>21800</v>
      </c>
      <c r="AJ710" s="39">
        <v>3.2</v>
      </c>
      <c r="AK710" s="39" t="s">
        <v>115</v>
      </c>
      <c r="AL710" s="39" t="s">
        <v>115</v>
      </c>
    </row>
    <row r="711" spans="1:38" x14ac:dyDescent="0.35">
      <c r="A711" s="70">
        <v>43381</v>
      </c>
      <c r="B711" s="55">
        <v>0.4049537037037037</v>
      </c>
      <c r="C711" s="29">
        <v>298.7</v>
      </c>
      <c r="D711" s="29">
        <v>0.1943</v>
      </c>
      <c r="E711" s="29">
        <v>8.2799999999999994</v>
      </c>
      <c r="F711" s="29">
        <v>7.92</v>
      </c>
      <c r="G711" s="29">
        <v>21.7</v>
      </c>
      <c r="K711" s="54">
        <v>441</v>
      </c>
    </row>
    <row r="712" spans="1:38" x14ac:dyDescent="0.35">
      <c r="A712" s="234">
        <v>43390</v>
      </c>
      <c r="B712" s="55">
        <v>0.42665509259259254</v>
      </c>
      <c r="C712" s="29">
        <v>616</v>
      </c>
      <c r="D712" s="29">
        <v>0.40039999999999998</v>
      </c>
      <c r="E712" s="29">
        <v>9.6300000000000008</v>
      </c>
      <c r="F712" s="29">
        <v>7.5</v>
      </c>
      <c r="G712" s="29">
        <v>12.4</v>
      </c>
      <c r="K712" s="235">
        <v>132</v>
      </c>
    </row>
    <row r="713" spans="1:38" x14ac:dyDescent="0.35">
      <c r="A713" s="234">
        <v>43395</v>
      </c>
      <c r="B713" s="55">
        <v>0.44752314814814814</v>
      </c>
      <c r="C713" s="29">
        <v>628</v>
      </c>
      <c r="D713" s="29">
        <v>0.40820000000000001</v>
      </c>
      <c r="E713" s="29">
        <v>12.11</v>
      </c>
      <c r="F713" s="29">
        <v>8.0399999999999991</v>
      </c>
      <c r="G713" s="29">
        <v>10.199999999999999</v>
      </c>
      <c r="K713" s="54">
        <v>41</v>
      </c>
    </row>
    <row r="714" spans="1:38" x14ac:dyDescent="0.35">
      <c r="A714" s="234">
        <v>43398</v>
      </c>
      <c r="B714" s="55">
        <v>0.42172453703703705</v>
      </c>
      <c r="C714" s="29">
        <v>647</v>
      </c>
      <c r="D714" s="29">
        <v>0.42059999999999997</v>
      </c>
      <c r="E714" s="29">
        <v>9.73</v>
      </c>
      <c r="F714" s="29">
        <v>7.95</v>
      </c>
      <c r="G714" s="29">
        <v>10.4</v>
      </c>
      <c r="K714" s="54">
        <v>41</v>
      </c>
      <c r="L714" s="45">
        <f>AVERAGE(K710:K714)</f>
        <v>168.8</v>
      </c>
      <c r="M714" s="46">
        <f>GEOMEAN(K710:K714)</f>
        <v>113.08588669940137</v>
      </c>
      <c r="N714" s="47" t="s">
        <v>223</v>
      </c>
    </row>
    <row r="715" spans="1:38" x14ac:dyDescent="0.35">
      <c r="A715" s="234">
        <v>43403</v>
      </c>
      <c r="B715" s="55">
        <v>0.42906249999999996</v>
      </c>
      <c r="C715" s="29">
        <v>666</v>
      </c>
      <c r="D715" s="29">
        <v>0.43290000000000001</v>
      </c>
      <c r="E715" s="29">
        <v>9.93</v>
      </c>
      <c r="F715" s="29">
        <v>7.83</v>
      </c>
      <c r="G715" s="29">
        <v>10.8</v>
      </c>
      <c r="K715" s="54">
        <v>30</v>
      </c>
    </row>
    <row r="716" spans="1:38" x14ac:dyDescent="0.35">
      <c r="A716" s="234">
        <v>43405</v>
      </c>
      <c r="B716" s="55">
        <v>0.41935185185185181</v>
      </c>
      <c r="C716" s="29">
        <v>471</v>
      </c>
      <c r="D716" s="29">
        <v>0.30620000000000003</v>
      </c>
      <c r="E716" s="29">
        <v>9.84</v>
      </c>
      <c r="F716" s="29">
        <v>7.63</v>
      </c>
      <c r="G716" s="29">
        <v>11.6</v>
      </c>
      <c r="K716" s="36">
        <v>24192</v>
      </c>
    </row>
    <row r="717" spans="1:38" x14ac:dyDescent="0.35">
      <c r="A717" s="234">
        <v>43409</v>
      </c>
      <c r="B717" s="55">
        <v>0.4268055555555556</v>
      </c>
      <c r="C717" s="29">
        <v>576</v>
      </c>
      <c r="D717" s="29">
        <v>0.37440000000000001</v>
      </c>
      <c r="E717" s="29">
        <v>10.81</v>
      </c>
      <c r="F717" s="29">
        <v>8.0399999999999991</v>
      </c>
      <c r="G717" s="29">
        <v>10.8</v>
      </c>
      <c r="K717" s="235">
        <v>450</v>
      </c>
    </row>
    <row r="718" spans="1:38" x14ac:dyDescent="0.35">
      <c r="A718" s="234">
        <v>43416</v>
      </c>
      <c r="B718" s="55">
        <v>0.40388888888888891</v>
      </c>
      <c r="C718" s="29">
        <v>590</v>
      </c>
      <c r="D718" s="29">
        <v>0.38350000000000001</v>
      </c>
      <c r="E718" s="29">
        <v>11.8</v>
      </c>
      <c r="F718" s="29">
        <v>8</v>
      </c>
      <c r="G718" s="29">
        <v>7</v>
      </c>
      <c r="K718" s="235">
        <v>52</v>
      </c>
    </row>
    <row r="719" spans="1:38" x14ac:dyDescent="0.35">
      <c r="A719" s="234">
        <v>43430</v>
      </c>
      <c r="B719" s="55">
        <v>0.44039351851851855</v>
      </c>
      <c r="C719" s="29">
        <v>609</v>
      </c>
      <c r="D719" s="29">
        <v>0.39589999999999997</v>
      </c>
      <c r="E719" s="29">
        <v>13.04</v>
      </c>
      <c r="F719" s="29">
        <v>8.34</v>
      </c>
      <c r="G719" s="29">
        <v>6.2</v>
      </c>
      <c r="K719" s="29">
        <v>20</v>
      </c>
      <c r="L719" s="45">
        <f>AVERAGE(K715:K719)</f>
        <v>4948.8</v>
      </c>
      <c r="M719" s="46">
        <f>GEOMEAN(K715:K719)</f>
        <v>202.39872684625797</v>
      </c>
      <c r="N719" s="47" t="s">
        <v>224</v>
      </c>
    </row>
    <row r="720" spans="1:38" x14ac:dyDescent="0.35">
      <c r="A720" s="234">
        <v>43431</v>
      </c>
      <c r="B720" s="58">
        <v>0.41185185185185186</v>
      </c>
      <c r="C720" s="29">
        <v>491.4</v>
      </c>
      <c r="D720" s="29">
        <v>0.31919999999999998</v>
      </c>
      <c r="E720" s="29">
        <v>12.83</v>
      </c>
      <c r="F720" s="29">
        <v>7.82</v>
      </c>
      <c r="G720" s="29">
        <v>4.3</v>
      </c>
      <c r="K720" s="29">
        <v>20</v>
      </c>
    </row>
    <row r="721" spans="1:38" x14ac:dyDescent="0.35">
      <c r="A721" s="234">
        <v>43437</v>
      </c>
      <c r="B721" s="55">
        <v>0.40553240740740742</v>
      </c>
      <c r="C721" s="29">
        <v>575</v>
      </c>
      <c r="D721" s="29">
        <v>0.37369999999999998</v>
      </c>
      <c r="E721" s="29">
        <v>16.34</v>
      </c>
      <c r="F721" s="29">
        <v>7.97</v>
      </c>
      <c r="G721" s="29">
        <v>5.7</v>
      </c>
      <c r="K721" s="54">
        <v>201</v>
      </c>
    </row>
    <row r="722" spans="1:38" x14ac:dyDescent="0.35">
      <c r="A722" s="234">
        <v>43440</v>
      </c>
      <c r="B722" s="55">
        <v>0.42192129629629632</v>
      </c>
      <c r="C722" s="29">
        <v>639</v>
      </c>
      <c r="D722" s="29">
        <v>0.41539999999999999</v>
      </c>
      <c r="E722" s="29">
        <v>13.08</v>
      </c>
      <c r="F722" s="29">
        <v>8.06</v>
      </c>
      <c r="G722" s="29">
        <v>4</v>
      </c>
      <c r="K722" s="54">
        <v>96</v>
      </c>
    </row>
    <row r="723" spans="1:38" x14ac:dyDescent="0.35">
      <c r="A723" s="234">
        <v>43444</v>
      </c>
      <c r="B723" s="55">
        <v>0.45675925925925925</v>
      </c>
      <c r="C723" s="29">
        <v>668</v>
      </c>
      <c r="D723" s="29">
        <v>0.43419999999999997</v>
      </c>
      <c r="E723" s="29">
        <v>13.64</v>
      </c>
      <c r="F723" s="29">
        <v>750.7</v>
      </c>
      <c r="G723" s="29">
        <v>1.7</v>
      </c>
      <c r="K723" s="235">
        <v>20</v>
      </c>
    </row>
    <row r="724" spans="1:38" x14ac:dyDescent="0.35">
      <c r="A724" s="234">
        <v>43451</v>
      </c>
      <c r="B724" s="55">
        <v>0.4450810185185185</v>
      </c>
      <c r="C724" s="29">
        <v>686</v>
      </c>
      <c r="D724" s="29">
        <v>0.44590000000000002</v>
      </c>
      <c r="E724" s="29">
        <v>11.73</v>
      </c>
      <c r="F724" s="29">
        <v>8.0399999999999991</v>
      </c>
      <c r="G724" s="29">
        <v>3.8</v>
      </c>
      <c r="K724" s="235">
        <v>20</v>
      </c>
      <c r="L724" s="45">
        <f>AVERAGE(K720:K724)</f>
        <v>71.400000000000006</v>
      </c>
      <c r="M724" s="46">
        <f>GEOMEAN(K720:K724)</f>
        <v>43.422163220379872</v>
      </c>
      <c r="N724" s="47" t="s">
        <v>225</v>
      </c>
    </row>
    <row r="725" spans="1:38" x14ac:dyDescent="0.35">
      <c r="A725" s="234">
        <v>43468</v>
      </c>
      <c r="B725" s="55">
        <v>0.40998842592592594</v>
      </c>
      <c r="C725" s="29">
        <v>636</v>
      </c>
      <c r="D725" s="29">
        <v>0.41339999999999999</v>
      </c>
      <c r="E725" s="29">
        <v>13.33</v>
      </c>
      <c r="F725" s="29">
        <v>8.2100000000000009</v>
      </c>
      <c r="G725" s="29">
        <v>3.8</v>
      </c>
      <c r="K725" s="235">
        <v>169</v>
      </c>
    </row>
    <row r="726" spans="1:38" x14ac:dyDescent="0.35">
      <c r="A726" s="234">
        <v>43473</v>
      </c>
      <c r="C726" s="29" t="s">
        <v>568</v>
      </c>
    </row>
    <row r="727" spans="1:38" x14ac:dyDescent="0.35">
      <c r="A727" s="234">
        <v>43482</v>
      </c>
      <c r="B727" s="55">
        <v>0.49798611111111107</v>
      </c>
      <c r="C727" s="29">
        <v>683</v>
      </c>
      <c r="D727" s="29">
        <v>0.44400000000000001</v>
      </c>
      <c r="E727" s="29">
        <v>15.78</v>
      </c>
      <c r="F727" s="29">
        <v>8.1999999999999993</v>
      </c>
      <c r="G727" s="29">
        <v>3.5</v>
      </c>
      <c r="K727" s="235">
        <v>63</v>
      </c>
    </row>
    <row r="728" spans="1:38" x14ac:dyDescent="0.35">
      <c r="A728" s="234">
        <v>43493</v>
      </c>
      <c r="B728" s="55">
        <v>0.39057870370370368</v>
      </c>
      <c r="C728" s="29">
        <v>625</v>
      </c>
      <c r="D728" s="29">
        <v>0.40629999999999999</v>
      </c>
      <c r="E728" s="29">
        <v>14.22</v>
      </c>
      <c r="F728" s="29">
        <v>8.01</v>
      </c>
      <c r="G728" s="29">
        <v>1.2</v>
      </c>
      <c r="K728" s="235">
        <v>122</v>
      </c>
    </row>
    <row r="729" spans="1:38" x14ac:dyDescent="0.35">
      <c r="A729" s="234">
        <v>43502</v>
      </c>
      <c r="B729" s="58">
        <v>0.43105324074074075</v>
      </c>
      <c r="C729" s="29">
        <v>492</v>
      </c>
      <c r="D729" s="29">
        <v>0.31979999999999997</v>
      </c>
      <c r="E729" s="29">
        <v>13.3</v>
      </c>
      <c r="F729" s="29">
        <v>8.3800000000000008</v>
      </c>
      <c r="G729" s="29">
        <v>5.0999999999999996</v>
      </c>
      <c r="K729" s="36">
        <v>24192</v>
      </c>
      <c r="L729" s="45">
        <f>AVERAGE(K725:K729)</f>
        <v>6136.5</v>
      </c>
      <c r="M729" s="46">
        <f>GEOMEAN(K725:K729)</f>
        <v>421.03162147631338</v>
      </c>
      <c r="N729" s="47" t="s">
        <v>226</v>
      </c>
    </row>
    <row r="730" spans="1:38" x14ac:dyDescent="0.35">
      <c r="A730" s="234">
        <v>43510</v>
      </c>
      <c r="B730" s="55">
        <v>0.38219907407407411</v>
      </c>
      <c r="C730" s="29">
        <v>613</v>
      </c>
      <c r="D730" s="29">
        <v>0.39839999999999998</v>
      </c>
      <c r="E730" s="29">
        <v>15.43</v>
      </c>
      <c r="F730" s="29">
        <v>7.75</v>
      </c>
      <c r="G730" s="29">
        <v>1.8</v>
      </c>
      <c r="K730" s="235">
        <v>171</v>
      </c>
    </row>
    <row r="731" spans="1:38" x14ac:dyDescent="0.35">
      <c r="A731" s="234">
        <v>43514</v>
      </c>
      <c r="B731" s="55">
        <v>0.40769675925925924</v>
      </c>
      <c r="C731" s="29">
        <v>549</v>
      </c>
      <c r="D731" s="29">
        <v>0.3569</v>
      </c>
      <c r="E731" s="29">
        <v>15.01</v>
      </c>
      <c r="F731" s="29">
        <v>8.74</v>
      </c>
      <c r="G731" s="29">
        <v>2.2000000000000002</v>
      </c>
      <c r="K731" s="29">
        <v>145</v>
      </c>
    </row>
    <row r="732" spans="1:38" x14ac:dyDescent="0.35">
      <c r="A732" s="234">
        <v>43516</v>
      </c>
      <c r="B732" s="55">
        <v>0.41572916666666665</v>
      </c>
      <c r="C732" s="29">
        <v>579</v>
      </c>
      <c r="D732" s="29">
        <v>0.37630000000000002</v>
      </c>
      <c r="E732" s="29">
        <v>14.64</v>
      </c>
      <c r="F732" s="29">
        <v>7.67</v>
      </c>
      <c r="G732" s="29">
        <v>2.2999999999999998</v>
      </c>
      <c r="K732" s="29">
        <v>73</v>
      </c>
    </row>
    <row r="733" spans="1:38" x14ac:dyDescent="0.35">
      <c r="A733" s="234">
        <v>43522</v>
      </c>
      <c r="B733" s="52">
        <v>0.41875000000000001</v>
      </c>
      <c r="C733" s="27" t="s">
        <v>227</v>
      </c>
      <c r="K733" s="29">
        <v>3784</v>
      </c>
      <c r="L733" s="45">
        <f>AVERAGE(K729:K733)</f>
        <v>5673</v>
      </c>
      <c r="M733" s="46">
        <f>GEOMEAN(K729:K733)</f>
        <v>698.01053086278625</v>
      </c>
      <c r="N733" s="47" t="s">
        <v>228</v>
      </c>
    </row>
    <row r="734" spans="1:38" x14ac:dyDescent="0.35">
      <c r="A734" s="234">
        <v>43529</v>
      </c>
      <c r="B734" s="55">
        <v>0.48042824074074075</v>
      </c>
      <c r="C734" s="29">
        <v>678</v>
      </c>
      <c r="D734" s="29">
        <v>0.44069999999999998</v>
      </c>
      <c r="E734" s="29">
        <v>16.309999999999999</v>
      </c>
      <c r="F734" s="29">
        <v>8.0399999999999991</v>
      </c>
      <c r="G734" s="29">
        <v>1.1000000000000001</v>
      </c>
      <c r="K734" s="54">
        <v>10462</v>
      </c>
      <c r="O734" s="39" t="s">
        <v>115</v>
      </c>
      <c r="P734" s="39">
        <v>66.2</v>
      </c>
      <c r="Q734" s="39" t="s">
        <v>115</v>
      </c>
      <c r="R734" s="39" t="s">
        <v>115</v>
      </c>
      <c r="S734" s="39" t="s">
        <v>115</v>
      </c>
      <c r="T734" s="39" t="s">
        <v>115</v>
      </c>
      <c r="U734" s="39" t="s">
        <v>115</v>
      </c>
      <c r="V734" s="39" t="s">
        <v>115</v>
      </c>
      <c r="W734" s="39" t="s">
        <v>115</v>
      </c>
      <c r="X734" s="39">
        <v>49.7</v>
      </c>
      <c r="Y734" s="39">
        <v>1.7</v>
      </c>
      <c r="Z734" s="39" t="s">
        <v>115</v>
      </c>
      <c r="AA734" s="39" t="s">
        <v>115</v>
      </c>
      <c r="AB734" s="39">
        <v>25.7</v>
      </c>
      <c r="AC734" s="39">
        <v>0.11</v>
      </c>
      <c r="AD734" s="39">
        <v>244</v>
      </c>
      <c r="AE734" s="39" t="s">
        <v>115</v>
      </c>
      <c r="AF734" s="29">
        <v>212</v>
      </c>
      <c r="AG734" s="29">
        <v>32.200000000000003</v>
      </c>
      <c r="AH734" s="39">
        <v>64000</v>
      </c>
      <c r="AI734" s="39">
        <v>20400</v>
      </c>
      <c r="AJ734" s="39" t="s">
        <v>115</v>
      </c>
      <c r="AK734" s="39" t="s">
        <v>115</v>
      </c>
      <c r="AL734" s="39" t="s">
        <v>115</v>
      </c>
    </row>
    <row r="735" spans="1:38" x14ac:dyDescent="0.35">
      <c r="A735" s="234">
        <v>43535</v>
      </c>
      <c r="B735" s="55">
        <v>0.35401620370370374</v>
      </c>
      <c r="C735" s="29">
        <v>558</v>
      </c>
      <c r="D735" s="29">
        <v>0.36270000000000002</v>
      </c>
      <c r="E735" s="29">
        <v>16.73</v>
      </c>
      <c r="F735" s="29">
        <v>8.31</v>
      </c>
      <c r="G735" s="29">
        <v>2.6</v>
      </c>
      <c r="K735" s="54">
        <v>161</v>
      </c>
    </row>
    <row r="736" spans="1:38" x14ac:dyDescent="0.35">
      <c r="A736" s="234">
        <v>43542</v>
      </c>
      <c r="B736" s="55">
        <v>0.39452546296296293</v>
      </c>
      <c r="C736" s="29">
        <v>606</v>
      </c>
      <c r="D736" s="29">
        <v>0.39389999999999997</v>
      </c>
      <c r="E736" s="29">
        <v>14.62</v>
      </c>
      <c r="F736" s="29">
        <v>8.6999999999999993</v>
      </c>
      <c r="G736" s="29">
        <v>5.2</v>
      </c>
      <c r="K736" s="54">
        <v>63</v>
      </c>
    </row>
    <row r="737" spans="1:14" x14ac:dyDescent="0.35">
      <c r="A737" s="234">
        <v>43544</v>
      </c>
      <c r="B737" s="55">
        <v>0.36450231481481482</v>
      </c>
      <c r="C737" s="29">
        <v>645</v>
      </c>
      <c r="D737" s="29">
        <v>0.41930000000000001</v>
      </c>
      <c r="E737" s="29">
        <v>13.04</v>
      </c>
      <c r="F737" s="29">
        <v>7.82</v>
      </c>
      <c r="G737" s="29">
        <v>5.9</v>
      </c>
      <c r="K737" s="54">
        <v>31</v>
      </c>
    </row>
    <row r="738" spans="1:14" x14ac:dyDescent="0.35">
      <c r="A738" s="234">
        <v>43552</v>
      </c>
      <c r="B738" s="55">
        <v>0.40168981481481486</v>
      </c>
      <c r="C738" s="29">
        <v>607</v>
      </c>
      <c r="D738" s="29">
        <v>0.39460000000000001</v>
      </c>
      <c r="E738" s="29">
        <v>11.95</v>
      </c>
      <c r="F738" s="29">
        <v>8.17</v>
      </c>
      <c r="G738" s="29">
        <v>8.1999999999999993</v>
      </c>
      <c r="K738" s="29">
        <v>41</v>
      </c>
      <c r="L738" s="45">
        <f>AVERAGE(K734:K738)</f>
        <v>2151.6</v>
      </c>
      <c r="M738" s="46">
        <f>GEOMEAN(K734:K738)</f>
        <v>168.26172554485143</v>
      </c>
      <c r="N738" s="47" t="s">
        <v>229</v>
      </c>
    </row>
    <row r="739" spans="1:14" x14ac:dyDescent="0.35">
      <c r="A739" s="234">
        <v>43559</v>
      </c>
      <c r="B739" s="55">
        <v>0.38670138888888889</v>
      </c>
      <c r="C739" s="29">
        <v>605</v>
      </c>
      <c r="D739" s="29">
        <v>0.39329999999999998</v>
      </c>
      <c r="E739" s="29">
        <v>13.13</v>
      </c>
      <c r="F739" s="29">
        <v>8.35</v>
      </c>
      <c r="G739" s="29">
        <v>9</v>
      </c>
      <c r="K739" s="29">
        <v>63</v>
      </c>
    </row>
    <row r="740" spans="1:14" x14ac:dyDescent="0.35">
      <c r="A740" s="234">
        <v>43564</v>
      </c>
      <c r="B740" s="53">
        <v>0.44166666666666665</v>
      </c>
      <c r="C740" s="29">
        <v>594</v>
      </c>
      <c r="D740" s="29">
        <v>0.3861</v>
      </c>
      <c r="E740" s="29">
        <v>10.76</v>
      </c>
      <c r="F740" s="29">
        <v>8.24</v>
      </c>
      <c r="G740" s="29">
        <v>12</v>
      </c>
      <c r="K740" s="29">
        <v>959</v>
      </c>
    </row>
    <row r="741" spans="1:14" x14ac:dyDescent="0.35">
      <c r="A741" s="234">
        <v>43578</v>
      </c>
      <c r="B741" s="58">
        <v>0.42170138888888892</v>
      </c>
      <c r="C741" s="29">
        <v>576</v>
      </c>
      <c r="D741" s="29">
        <v>0.37440000000000001</v>
      </c>
      <c r="E741" s="29">
        <v>10.35</v>
      </c>
      <c r="F741" s="29">
        <v>7.72</v>
      </c>
      <c r="G741" s="29">
        <v>13.5</v>
      </c>
      <c r="K741" s="54">
        <v>135</v>
      </c>
    </row>
    <row r="742" spans="1:14" x14ac:dyDescent="0.35">
      <c r="A742" s="234">
        <v>43579</v>
      </c>
      <c r="B742" s="55">
        <v>0.47353009259259254</v>
      </c>
      <c r="C742" s="29">
        <v>592</v>
      </c>
      <c r="D742" s="29">
        <v>0.38479999999999998</v>
      </c>
      <c r="E742" s="29">
        <v>9.6999999999999993</v>
      </c>
      <c r="F742" s="29">
        <v>7.98</v>
      </c>
      <c r="G742" s="29">
        <v>13</v>
      </c>
      <c r="K742" s="54">
        <v>84</v>
      </c>
    </row>
    <row r="743" spans="1:14" x14ac:dyDescent="0.35">
      <c r="A743" s="234">
        <v>43584</v>
      </c>
      <c r="B743" s="55">
        <v>0.3815972222222222</v>
      </c>
      <c r="C743" s="29">
        <v>419.1</v>
      </c>
      <c r="D743" s="29">
        <v>0.27229999999999999</v>
      </c>
      <c r="E743" s="29">
        <v>10.09</v>
      </c>
      <c r="F743" s="29">
        <v>8</v>
      </c>
      <c r="G743" s="29">
        <v>12.2</v>
      </c>
      <c r="K743" s="54">
        <v>727</v>
      </c>
      <c r="L743" s="45">
        <f>AVERAGE(K739:K743)</f>
        <v>393.6</v>
      </c>
      <c r="M743" s="46">
        <f>GEOMEAN(K739:K743)</f>
        <v>218.50497239168217</v>
      </c>
      <c r="N743" s="47" t="s">
        <v>230</v>
      </c>
    </row>
    <row r="744" spans="1:14" x14ac:dyDescent="0.35">
      <c r="A744" s="234">
        <v>43599</v>
      </c>
      <c r="B744" s="55">
        <v>0.41513888888888889</v>
      </c>
      <c r="C744" s="29">
        <v>8.1199999999999992</v>
      </c>
      <c r="D744" s="29">
        <v>0.3231</v>
      </c>
      <c r="E744" s="29">
        <v>12.08</v>
      </c>
      <c r="F744" s="29">
        <v>13.9</v>
      </c>
      <c r="G744" s="29">
        <v>497.5</v>
      </c>
      <c r="K744" s="235">
        <v>160</v>
      </c>
    </row>
    <row r="745" spans="1:14" x14ac:dyDescent="0.35">
      <c r="A745" s="234">
        <v>43601</v>
      </c>
      <c r="B745" s="55">
        <v>0.40952546296296299</v>
      </c>
      <c r="C745" s="29">
        <v>542</v>
      </c>
      <c r="D745" s="29">
        <v>0.3523</v>
      </c>
      <c r="E745" s="29">
        <v>9.3800000000000008</v>
      </c>
      <c r="F745" s="29">
        <v>7.94</v>
      </c>
      <c r="G745" s="29">
        <v>15.4</v>
      </c>
      <c r="K745" s="54">
        <v>108</v>
      </c>
    </row>
    <row r="746" spans="1:14" x14ac:dyDescent="0.35">
      <c r="A746" s="234">
        <v>43605</v>
      </c>
      <c r="B746" s="55">
        <v>0.46500000000000002</v>
      </c>
      <c r="C746" s="29">
        <v>528</v>
      </c>
      <c r="D746" s="29">
        <v>0.34320000000000001</v>
      </c>
      <c r="E746" s="29">
        <v>9.15</v>
      </c>
      <c r="F746" s="29">
        <v>8.1</v>
      </c>
      <c r="G746" s="29">
        <v>18.3</v>
      </c>
      <c r="K746" s="54">
        <v>2142</v>
      </c>
    </row>
    <row r="747" spans="1:14" x14ac:dyDescent="0.35">
      <c r="A747" s="234">
        <v>43607</v>
      </c>
      <c r="B747" s="55">
        <v>0.42759259259259258</v>
      </c>
      <c r="C747" s="29">
        <v>528</v>
      </c>
      <c r="D747" s="29">
        <v>0.34320000000000001</v>
      </c>
      <c r="E747" s="29">
        <v>7.78</v>
      </c>
      <c r="F747" s="29">
        <v>7.97</v>
      </c>
      <c r="G747" s="29">
        <v>16.600000000000001</v>
      </c>
      <c r="K747" s="235">
        <v>932</v>
      </c>
    </row>
    <row r="748" spans="1:14" x14ac:dyDescent="0.35">
      <c r="A748" s="234">
        <v>43615</v>
      </c>
      <c r="B748" s="55">
        <v>0.41682870370370373</v>
      </c>
      <c r="C748" s="29">
        <v>557</v>
      </c>
      <c r="D748" s="29">
        <v>0.36399999999999999</v>
      </c>
      <c r="E748" s="29">
        <v>7.43</v>
      </c>
      <c r="F748" s="29">
        <v>8.11</v>
      </c>
      <c r="G748" s="29">
        <v>21.4</v>
      </c>
      <c r="K748" s="235">
        <v>98</v>
      </c>
      <c r="L748" s="45">
        <f>AVERAGE(K744:K748)</f>
        <v>688</v>
      </c>
      <c r="M748" s="46">
        <f>GEOMEAN(K744:K748)</f>
        <v>320.48007865441377</v>
      </c>
      <c r="N748" s="47" t="s">
        <v>231</v>
      </c>
    </row>
    <row r="749" spans="1:14" x14ac:dyDescent="0.35">
      <c r="A749" s="234">
        <v>43622</v>
      </c>
      <c r="B749" s="55">
        <v>0.36906250000000002</v>
      </c>
      <c r="C749" s="29">
        <v>515</v>
      </c>
      <c r="D749" s="29">
        <v>0.3347</v>
      </c>
      <c r="E749" s="29">
        <v>7.67</v>
      </c>
      <c r="F749" s="29">
        <v>7.64</v>
      </c>
      <c r="G749" s="29">
        <v>21.6</v>
      </c>
      <c r="K749" s="235">
        <v>984</v>
      </c>
    </row>
    <row r="750" spans="1:14" x14ac:dyDescent="0.35">
      <c r="A750" s="234">
        <v>43626</v>
      </c>
      <c r="B750" s="58">
        <v>0.40054398148148151</v>
      </c>
      <c r="C750" s="29">
        <v>418.5</v>
      </c>
      <c r="D750" s="29">
        <v>0.27229999999999999</v>
      </c>
      <c r="E750" s="29">
        <v>7.19</v>
      </c>
      <c r="F750" s="29">
        <v>7.83</v>
      </c>
      <c r="G750" s="29">
        <v>21.9</v>
      </c>
      <c r="K750" s="54">
        <v>5492</v>
      </c>
    </row>
    <row r="751" spans="1:14" x14ac:dyDescent="0.35">
      <c r="A751" s="234">
        <v>43628</v>
      </c>
      <c r="B751" s="58">
        <v>0.41123842592592591</v>
      </c>
      <c r="C751" s="29">
        <v>502</v>
      </c>
      <c r="D751" s="29">
        <v>0.32629999999999998</v>
      </c>
      <c r="E751" s="29">
        <v>7.75</v>
      </c>
      <c r="F751" s="29">
        <v>8.0399999999999991</v>
      </c>
      <c r="G751" s="29">
        <v>21</v>
      </c>
      <c r="K751" s="54">
        <v>373</v>
      </c>
    </row>
    <row r="752" spans="1:14" x14ac:dyDescent="0.35">
      <c r="A752" s="234">
        <v>43643</v>
      </c>
      <c r="B752" s="55">
        <v>0.39751157407407406</v>
      </c>
      <c r="C752" s="29">
        <v>489.4</v>
      </c>
      <c r="D752" s="29">
        <v>0.31790000000000002</v>
      </c>
      <c r="E752" s="29">
        <v>7.13</v>
      </c>
      <c r="F752" s="29">
        <v>7.92</v>
      </c>
      <c r="G752" s="29">
        <v>23.5</v>
      </c>
      <c r="K752" s="235">
        <v>1187</v>
      </c>
    </row>
    <row r="753" spans="1:38" x14ac:dyDescent="0.35">
      <c r="A753" s="234">
        <v>43649</v>
      </c>
      <c r="B753" s="55">
        <v>0.42581018518518521</v>
      </c>
      <c r="C753" s="29">
        <v>531</v>
      </c>
      <c r="D753" s="48" t="s">
        <v>233</v>
      </c>
      <c r="E753" s="29">
        <v>6.37</v>
      </c>
      <c r="F753" s="29">
        <v>7.88</v>
      </c>
      <c r="G753" s="29">
        <v>26</v>
      </c>
      <c r="K753" s="54">
        <v>313</v>
      </c>
      <c r="L753" s="45">
        <f>AVERAGE(K749:K753)</f>
        <v>1669.8</v>
      </c>
      <c r="M753" s="46">
        <f>GEOMEAN(K749:K753)</f>
        <v>943.81288716210577</v>
      </c>
      <c r="N753" s="47" t="s">
        <v>234</v>
      </c>
    </row>
    <row r="754" spans="1:38" x14ac:dyDescent="0.35">
      <c r="A754" s="234">
        <v>43655</v>
      </c>
      <c r="B754" s="55">
        <v>0.40640046296296295</v>
      </c>
      <c r="C754" s="29">
        <v>541</v>
      </c>
      <c r="D754" s="29">
        <v>0.35099999999999998</v>
      </c>
      <c r="E754" s="29">
        <v>6.43</v>
      </c>
      <c r="F754" s="29">
        <v>7.86</v>
      </c>
      <c r="G754" s="29">
        <v>24.9</v>
      </c>
      <c r="K754" s="54">
        <v>211</v>
      </c>
    </row>
    <row r="755" spans="1:38" x14ac:dyDescent="0.35">
      <c r="A755" s="234">
        <v>43663</v>
      </c>
      <c r="B755" s="58">
        <v>0.39421296296296293</v>
      </c>
      <c r="C755" s="29">
        <v>402.5</v>
      </c>
      <c r="D755" s="29">
        <v>0.26190000000000002</v>
      </c>
      <c r="E755" s="29">
        <v>6.56</v>
      </c>
      <c r="F755" s="29">
        <v>7.96</v>
      </c>
      <c r="G755" s="29">
        <v>25.8</v>
      </c>
      <c r="K755" s="235">
        <v>14136</v>
      </c>
    </row>
    <row r="756" spans="1:38" x14ac:dyDescent="0.35">
      <c r="A756" s="234">
        <v>43671</v>
      </c>
      <c r="B756" s="55">
        <v>0.38417824074074075</v>
      </c>
      <c r="C756" s="29">
        <v>567</v>
      </c>
      <c r="D756" s="29">
        <v>0.3705</v>
      </c>
      <c r="E756" s="29">
        <v>7.24</v>
      </c>
      <c r="F756" s="29">
        <v>7.81</v>
      </c>
      <c r="G756" s="29">
        <v>23</v>
      </c>
      <c r="K756" s="235">
        <v>211</v>
      </c>
    </row>
    <row r="757" spans="1:38" x14ac:dyDescent="0.35">
      <c r="A757" s="234">
        <v>43676</v>
      </c>
      <c r="B757" s="58">
        <v>0.40833333333333338</v>
      </c>
      <c r="C757" s="29">
        <v>591</v>
      </c>
      <c r="D757" s="29">
        <v>0.38350000000000001</v>
      </c>
      <c r="E757" s="29">
        <v>5.73</v>
      </c>
      <c r="F757" s="29">
        <v>7.73</v>
      </c>
      <c r="G757" s="29">
        <v>24.2</v>
      </c>
      <c r="K757" s="235">
        <v>24192</v>
      </c>
      <c r="L757" s="45">
        <f>AVERAGE(K753:K757)</f>
        <v>7812.6</v>
      </c>
      <c r="M757" s="46">
        <f>GEOMEAN(K753:K757)</f>
        <v>1366.5373670790998</v>
      </c>
      <c r="N757" s="47" t="s">
        <v>235</v>
      </c>
      <c r="O757" s="39">
        <v>2.5</v>
      </c>
      <c r="P757" s="39">
        <v>68.599999999999994</v>
      </c>
      <c r="Q757" s="39" t="s">
        <v>115</v>
      </c>
      <c r="R757" s="39" t="s">
        <v>115</v>
      </c>
      <c r="S757" s="39" t="s">
        <v>115</v>
      </c>
      <c r="T757" s="39" t="s">
        <v>115</v>
      </c>
      <c r="U757" s="39" t="s">
        <v>115</v>
      </c>
      <c r="V757" s="39" t="s">
        <v>115</v>
      </c>
      <c r="W757" s="39" t="s">
        <v>115</v>
      </c>
      <c r="X757" s="39">
        <v>44.3</v>
      </c>
      <c r="Y757" s="39" t="s">
        <v>115</v>
      </c>
      <c r="Z757" s="39">
        <v>0.59</v>
      </c>
      <c r="AA757" s="39" t="s">
        <v>115</v>
      </c>
      <c r="AB757" s="39">
        <v>28.1</v>
      </c>
      <c r="AC757" s="39" t="s">
        <v>115</v>
      </c>
      <c r="AD757" s="39">
        <v>228</v>
      </c>
      <c r="AE757" s="39" t="s">
        <v>115</v>
      </c>
      <c r="AF757" s="39" t="s">
        <v>115</v>
      </c>
      <c r="AG757" s="29">
        <v>55.2</v>
      </c>
      <c r="AH757" s="39">
        <v>55500</v>
      </c>
      <c r="AI757" s="39">
        <v>21800</v>
      </c>
      <c r="AJ757" s="39">
        <v>4.2</v>
      </c>
      <c r="AK757" s="39" t="s">
        <v>115</v>
      </c>
      <c r="AL757" s="39" t="s">
        <v>115</v>
      </c>
    </row>
    <row r="758" spans="1:38" x14ac:dyDescent="0.35">
      <c r="A758" s="234">
        <v>43684</v>
      </c>
      <c r="B758" s="55">
        <v>0.37156250000000002</v>
      </c>
      <c r="C758" s="29">
        <v>677</v>
      </c>
      <c r="D758" s="29">
        <v>0.442</v>
      </c>
      <c r="E758" s="29">
        <v>5.33</v>
      </c>
      <c r="F758" s="29">
        <v>7.69</v>
      </c>
      <c r="G758" s="29">
        <v>23</v>
      </c>
      <c r="K758" s="54">
        <v>24192</v>
      </c>
    </row>
    <row r="759" spans="1:38" x14ac:dyDescent="0.35">
      <c r="A759" s="234">
        <v>43689</v>
      </c>
      <c r="B759" s="55">
        <v>0.38368055555555558</v>
      </c>
      <c r="C759" s="29">
        <v>612</v>
      </c>
      <c r="D759" s="29">
        <v>0.39650000000000002</v>
      </c>
      <c r="E759" s="29">
        <v>5.74</v>
      </c>
      <c r="F759" s="29">
        <v>7.65</v>
      </c>
      <c r="G759" s="29">
        <v>23</v>
      </c>
      <c r="K759" s="54">
        <v>816</v>
      </c>
    </row>
    <row r="760" spans="1:38" x14ac:dyDescent="0.35">
      <c r="A760" s="234">
        <v>43691</v>
      </c>
      <c r="B760" s="55">
        <v>0.38344907407407408</v>
      </c>
      <c r="C760" s="29">
        <v>681</v>
      </c>
      <c r="D760" s="29">
        <v>0.442</v>
      </c>
      <c r="E760" s="29">
        <v>5.53</v>
      </c>
      <c r="F760" s="29">
        <v>7.59</v>
      </c>
      <c r="G760" s="29">
        <v>22.8</v>
      </c>
      <c r="K760" s="54">
        <v>480</v>
      </c>
    </row>
    <row r="761" spans="1:38" x14ac:dyDescent="0.35">
      <c r="A761" s="234">
        <v>43696</v>
      </c>
      <c r="B761" s="55">
        <v>0.40190972222222227</v>
      </c>
      <c r="C761" s="29">
        <v>529</v>
      </c>
      <c r="D761" s="29">
        <v>0.34449999999999997</v>
      </c>
      <c r="E761" s="29">
        <v>6.06</v>
      </c>
      <c r="F761" s="29">
        <v>7.83</v>
      </c>
      <c r="G761" s="29">
        <v>24.4</v>
      </c>
      <c r="K761" s="36">
        <v>24192</v>
      </c>
    </row>
    <row r="762" spans="1:38" x14ac:dyDescent="0.35">
      <c r="A762" s="234">
        <v>43699</v>
      </c>
      <c r="B762" s="55">
        <v>0.42049768518518515</v>
      </c>
      <c r="C762" s="29">
        <v>436.4</v>
      </c>
      <c r="D762" s="29">
        <v>0.28339999999999999</v>
      </c>
      <c r="E762" s="29">
        <v>4.6100000000000003</v>
      </c>
      <c r="F762" s="29">
        <v>7.8</v>
      </c>
      <c r="G762" s="29">
        <v>24.3</v>
      </c>
      <c r="K762" s="36">
        <v>24192</v>
      </c>
      <c r="L762" s="45">
        <f>AVERAGE(K758:K762)</f>
        <v>14774.4</v>
      </c>
      <c r="M762" s="46">
        <f>GEOMEAN(K758:K762)</f>
        <v>5607.7590319202482</v>
      </c>
      <c r="N762" s="47" t="s">
        <v>236</v>
      </c>
    </row>
    <row r="763" spans="1:38" x14ac:dyDescent="0.35">
      <c r="A763" s="234">
        <v>43717</v>
      </c>
      <c r="B763" s="55">
        <v>0.41646990740740741</v>
      </c>
      <c r="C763" s="29">
        <v>663</v>
      </c>
      <c r="D763" s="29">
        <v>0.42899999999999999</v>
      </c>
      <c r="E763" s="29">
        <v>7.03</v>
      </c>
      <c r="F763" s="29">
        <v>7.83</v>
      </c>
      <c r="G763" s="29">
        <v>19.600000000000001</v>
      </c>
      <c r="K763" s="235">
        <v>218</v>
      </c>
    </row>
    <row r="764" spans="1:38" x14ac:dyDescent="0.35">
      <c r="A764" s="234">
        <v>43725</v>
      </c>
      <c r="B764" s="55">
        <v>0.43587962962962962</v>
      </c>
      <c r="C764" s="29">
        <v>623</v>
      </c>
      <c r="D764" s="29">
        <v>0.40300000000000002</v>
      </c>
      <c r="E764" s="29">
        <v>6.65</v>
      </c>
      <c r="F764" s="29">
        <v>7.68</v>
      </c>
      <c r="G764" s="29">
        <v>21.9</v>
      </c>
      <c r="K764" s="235">
        <v>30</v>
      </c>
    </row>
    <row r="765" spans="1:38" x14ac:dyDescent="0.35">
      <c r="A765" s="234">
        <v>43727</v>
      </c>
      <c r="B765" s="55">
        <v>0.47423611111111108</v>
      </c>
      <c r="C765" s="29">
        <v>628</v>
      </c>
      <c r="D765" s="29">
        <v>0.40949999999999998</v>
      </c>
      <c r="E765" s="29">
        <v>6.81</v>
      </c>
      <c r="F765" s="29">
        <v>7.66</v>
      </c>
      <c r="G765" s="29">
        <v>21.5</v>
      </c>
      <c r="K765" s="235">
        <v>193</v>
      </c>
    </row>
    <row r="766" spans="1:38" x14ac:dyDescent="0.35">
      <c r="A766" s="238">
        <v>43732</v>
      </c>
      <c r="B766" s="239">
        <v>0.43403935185185188</v>
      </c>
      <c r="C766" s="240">
        <v>618</v>
      </c>
      <c r="D766" s="240">
        <v>0.40300000000000002</v>
      </c>
      <c r="E766" s="240">
        <v>5.48</v>
      </c>
      <c r="F766" s="240">
        <v>7.65</v>
      </c>
      <c r="G766" s="240">
        <v>20.2</v>
      </c>
      <c r="K766" s="235">
        <v>2282</v>
      </c>
    </row>
    <row r="767" spans="1:38" x14ac:dyDescent="0.35">
      <c r="A767" s="234">
        <v>43738</v>
      </c>
      <c r="B767" s="55">
        <v>0.40747685185185184</v>
      </c>
      <c r="C767" s="29">
        <v>602</v>
      </c>
      <c r="D767" s="29">
        <v>0.39</v>
      </c>
      <c r="E767" s="29">
        <v>6.49</v>
      </c>
      <c r="F767" s="29">
        <v>7.65</v>
      </c>
      <c r="G767" s="29">
        <v>21.2</v>
      </c>
      <c r="K767" s="235">
        <v>2481</v>
      </c>
      <c r="L767" s="45">
        <f>AVERAGE(K763:K767)</f>
        <v>1040.8</v>
      </c>
      <c r="M767" s="46">
        <f>GEOMEAN(K763:K767)</f>
        <v>372.23353125370323</v>
      </c>
      <c r="N767" s="47" t="s">
        <v>237</v>
      </c>
    </row>
    <row r="768" spans="1:38" x14ac:dyDescent="0.35">
      <c r="A768" s="234">
        <v>43741</v>
      </c>
      <c r="B768" s="55">
        <v>0.46001157407407406</v>
      </c>
      <c r="C768" s="29">
        <v>715</v>
      </c>
      <c r="D768" s="29">
        <v>0.46150000000000002</v>
      </c>
      <c r="E768" s="29">
        <v>6.23</v>
      </c>
      <c r="F768" s="29">
        <v>7.6</v>
      </c>
      <c r="G768" s="29">
        <v>22</v>
      </c>
      <c r="K768" s="235">
        <v>118</v>
      </c>
    </row>
    <row r="769" spans="1:38" x14ac:dyDescent="0.35">
      <c r="A769" s="234">
        <v>43747</v>
      </c>
      <c r="B769" s="55">
        <v>0.50210648148148151</v>
      </c>
      <c r="C769" s="29">
        <v>682</v>
      </c>
      <c r="D769" s="29">
        <v>0.442</v>
      </c>
      <c r="E769" s="29">
        <v>7.05</v>
      </c>
      <c r="F769" s="29">
        <v>7.55</v>
      </c>
      <c r="G769" s="29">
        <v>16.399999999999999</v>
      </c>
      <c r="K769" s="235">
        <v>86</v>
      </c>
    </row>
    <row r="770" spans="1:38" x14ac:dyDescent="0.35">
      <c r="A770" s="234">
        <v>43752</v>
      </c>
      <c r="B770" s="55">
        <v>0.42018518518518522</v>
      </c>
      <c r="C770" s="29">
        <v>644</v>
      </c>
      <c r="D770" s="29">
        <v>0.41860000000000003</v>
      </c>
      <c r="E770" s="29">
        <v>7.92</v>
      </c>
      <c r="F770" s="29">
        <v>7.71</v>
      </c>
      <c r="G770" s="29">
        <v>12.9</v>
      </c>
      <c r="K770" s="235">
        <v>161</v>
      </c>
    </row>
    <row r="771" spans="1:38" x14ac:dyDescent="0.35">
      <c r="A771" s="234">
        <v>43760</v>
      </c>
      <c r="B771" s="55">
        <v>0.4435763888888889</v>
      </c>
      <c r="C771" s="29">
        <v>639</v>
      </c>
      <c r="D771" s="29">
        <v>0.41539999999999999</v>
      </c>
      <c r="E771" s="29">
        <v>7.37</v>
      </c>
      <c r="F771" s="29">
        <v>7.58</v>
      </c>
      <c r="G771" s="29">
        <v>13.4</v>
      </c>
      <c r="K771" s="235">
        <v>15531</v>
      </c>
      <c r="O771" s="39" t="s">
        <v>115</v>
      </c>
      <c r="P771" s="39">
        <v>75.8</v>
      </c>
      <c r="Q771" s="39" t="s">
        <v>115</v>
      </c>
      <c r="R771" s="39" t="s">
        <v>115</v>
      </c>
      <c r="S771" s="39" t="s">
        <v>115</v>
      </c>
      <c r="T771" s="39" t="s">
        <v>115</v>
      </c>
      <c r="U771" s="39" t="s">
        <v>115</v>
      </c>
      <c r="V771" s="39" t="s">
        <v>115</v>
      </c>
      <c r="W771" s="39" t="s">
        <v>115</v>
      </c>
      <c r="X771" s="39">
        <v>56.4</v>
      </c>
      <c r="Y771" s="39" t="s">
        <v>115</v>
      </c>
      <c r="Z771" s="39" t="s">
        <v>115</v>
      </c>
      <c r="AA771" s="39">
        <v>0.43</v>
      </c>
      <c r="AB771" s="39">
        <v>35</v>
      </c>
      <c r="AC771" s="39">
        <v>0.24</v>
      </c>
      <c r="AD771" s="39">
        <v>222</v>
      </c>
      <c r="AE771" s="39" t="s">
        <v>115</v>
      </c>
      <c r="AF771" s="39" t="s">
        <v>115</v>
      </c>
      <c r="AG771" s="29">
        <v>47.1</v>
      </c>
      <c r="AH771" s="29">
        <v>51900</v>
      </c>
      <c r="AI771" s="29">
        <v>22400</v>
      </c>
      <c r="AJ771" s="29">
        <v>3.1</v>
      </c>
      <c r="AK771" s="39" t="s">
        <v>115</v>
      </c>
      <c r="AL771" s="39" t="s">
        <v>115</v>
      </c>
    </row>
    <row r="772" spans="1:38" x14ac:dyDescent="0.35">
      <c r="A772" s="234">
        <v>43769</v>
      </c>
      <c r="B772" s="55">
        <v>0.42206018518518523</v>
      </c>
      <c r="C772" s="29">
        <v>500</v>
      </c>
      <c r="D772" s="29">
        <v>0.32500000000000001</v>
      </c>
      <c r="E772" s="29">
        <v>8.5399999999999991</v>
      </c>
      <c r="F772" s="29">
        <v>7.95</v>
      </c>
      <c r="G772" s="29">
        <v>11.3</v>
      </c>
      <c r="K772" s="36">
        <v>24192</v>
      </c>
      <c r="L772" s="45">
        <f>AVERAGE(K768:K772)</f>
        <v>8017.6</v>
      </c>
      <c r="M772" s="46">
        <f>GEOMEAN(K768:K772)</f>
        <v>907.01716417185457</v>
      </c>
      <c r="N772" s="47" t="s">
        <v>238</v>
      </c>
    </row>
    <row r="773" spans="1:38" x14ac:dyDescent="0.35">
      <c r="A773" s="234">
        <v>43773</v>
      </c>
      <c r="B773" s="55">
        <v>0.41398148148148151</v>
      </c>
      <c r="C773" s="29">
        <v>576</v>
      </c>
      <c r="D773" s="29">
        <v>0.37440000000000001</v>
      </c>
      <c r="E773" s="29">
        <v>10.27</v>
      </c>
      <c r="F773" s="29">
        <v>7.89</v>
      </c>
      <c r="G773" s="29">
        <v>9</v>
      </c>
      <c r="K773" s="29">
        <v>364</v>
      </c>
    </row>
    <row r="774" spans="1:38" x14ac:dyDescent="0.35">
      <c r="A774" s="234">
        <v>43781</v>
      </c>
      <c r="B774" s="55">
        <v>0.44934027777777774</v>
      </c>
      <c r="C774" s="29">
        <v>605</v>
      </c>
      <c r="D774" s="29">
        <v>0.39329999999999998</v>
      </c>
      <c r="E774" s="29">
        <v>11.38</v>
      </c>
      <c r="F774" s="29">
        <v>7.74</v>
      </c>
      <c r="G774" s="29">
        <v>4.5999999999999996</v>
      </c>
      <c r="K774" s="29">
        <v>52</v>
      </c>
    </row>
    <row r="775" spans="1:38" x14ac:dyDescent="0.35">
      <c r="A775" s="234">
        <v>43787</v>
      </c>
      <c r="B775" s="55">
        <v>0.38792824074074073</v>
      </c>
      <c r="C775" s="29">
        <v>598</v>
      </c>
      <c r="D775" s="29">
        <v>0.38869999999999999</v>
      </c>
      <c r="E775" s="29">
        <v>11.82</v>
      </c>
      <c r="F775" s="29">
        <v>7.62</v>
      </c>
      <c r="G775" s="29">
        <v>6</v>
      </c>
      <c r="K775" s="29">
        <v>52</v>
      </c>
    </row>
    <row r="776" spans="1:38" x14ac:dyDescent="0.35">
      <c r="A776" s="234">
        <v>43789</v>
      </c>
      <c r="B776" s="55">
        <v>0.41760416666666672</v>
      </c>
      <c r="C776" s="29">
        <v>617</v>
      </c>
      <c r="D776" s="29">
        <v>0.40100000000000002</v>
      </c>
      <c r="E776" s="29">
        <v>12.23</v>
      </c>
      <c r="F776" s="29">
        <v>7.77</v>
      </c>
      <c r="G776" s="29">
        <v>7.2</v>
      </c>
      <c r="K776" s="29">
        <v>52</v>
      </c>
    </row>
    <row r="777" spans="1:38" x14ac:dyDescent="0.35">
      <c r="A777" s="234">
        <v>43794</v>
      </c>
      <c r="B777" s="55">
        <v>0.42675925925925928</v>
      </c>
      <c r="C777" s="29">
        <v>565</v>
      </c>
      <c r="D777" s="29">
        <v>0.36730000000000002</v>
      </c>
      <c r="E777" s="29">
        <v>12.32</v>
      </c>
      <c r="F777" s="29">
        <v>8.17</v>
      </c>
      <c r="G777" s="29">
        <v>5.3</v>
      </c>
      <c r="K777" s="29">
        <v>836</v>
      </c>
      <c r="L777" s="45">
        <f>AVERAGE(K773:K777)</f>
        <v>271.2</v>
      </c>
      <c r="M777" s="46">
        <f>GEOMEAN(K773:K777)</f>
        <v>133.74068350239293</v>
      </c>
      <c r="N777" s="47" t="s">
        <v>239</v>
      </c>
    </row>
    <row r="778" spans="1:38" x14ac:dyDescent="0.35">
      <c r="A778" s="234">
        <v>43801</v>
      </c>
      <c r="B778" s="55">
        <v>0.3833333333333333</v>
      </c>
      <c r="C778" s="29">
        <v>510</v>
      </c>
      <c r="D778" s="29">
        <v>0.33150000000000002</v>
      </c>
      <c r="E778" s="29">
        <v>12.37</v>
      </c>
      <c r="F778" s="29">
        <v>7.68</v>
      </c>
      <c r="G778" s="29">
        <v>5.4</v>
      </c>
      <c r="K778" s="29">
        <v>160</v>
      </c>
    </row>
    <row r="779" spans="1:38" x14ac:dyDescent="0.35">
      <c r="A779" s="234">
        <v>43803</v>
      </c>
      <c r="B779" s="55">
        <v>0.41988425925925926</v>
      </c>
      <c r="C779" s="29">
        <v>561</v>
      </c>
      <c r="D779" s="29">
        <v>0.36459999999999998</v>
      </c>
      <c r="E779" s="29">
        <v>12.72</v>
      </c>
      <c r="F779" s="29">
        <v>8.24</v>
      </c>
      <c r="G779" s="29">
        <v>4.3</v>
      </c>
      <c r="K779" s="29">
        <v>63</v>
      </c>
    </row>
    <row r="780" spans="1:38" x14ac:dyDescent="0.35">
      <c r="A780" s="234">
        <v>43809</v>
      </c>
      <c r="B780" s="55">
        <v>0.45101851851851849</v>
      </c>
      <c r="C780" s="29">
        <v>570</v>
      </c>
      <c r="D780" s="29">
        <v>0.3705</v>
      </c>
      <c r="E780" s="29">
        <v>12.12</v>
      </c>
      <c r="F780" s="29">
        <v>7.88</v>
      </c>
      <c r="G780" s="29">
        <v>5</v>
      </c>
      <c r="K780" s="29">
        <v>754</v>
      </c>
    </row>
    <row r="781" spans="1:38" x14ac:dyDescent="0.35">
      <c r="A781" s="234">
        <v>43811</v>
      </c>
      <c r="B781" s="55">
        <v>0.42182870370370368</v>
      </c>
      <c r="C781" s="29">
        <v>596</v>
      </c>
      <c r="D781" s="29">
        <v>0.38740000000000002</v>
      </c>
      <c r="E781" s="29">
        <v>14.42</v>
      </c>
      <c r="F781" s="29" t="s">
        <v>137</v>
      </c>
      <c r="G781" s="29">
        <v>2.7</v>
      </c>
      <c r="K781" s="29">
        <v>134</v>
      </c>
    </row>
    <row r="782" spans="1:38" x14ac:dyDescent="0.35">
      <c r="A782" s="234">
        <v>43815</v>
      </c>
      <c r="B782" s="55">
        <v>0.52618055555555554</v>
      </c>
      <c r="C782" s="29">
        <v>622</v>
      </c>
      <c r="D782" s="29">
        <v>0.40429999999999999</v>
      </c>
      <c r="E782" s="29">
        <v>14.09</v>
      </c>
      <c r="F782" s="29">
        <v>8.42</v>
      </c>
      <c r="G782" s="29">
        <v>2.4</v>
      </c>
      <c r="K782" s="29">
        <v>146</v>
      </c>
      <c r="L782" s="45">
        <f>AVERAGE(K778:K782)</f>
        <v>251.4</v>
      </c>
      <c r="M782" s="46">
        <f>GEOMEAN(K778:K782)</f>
        <v>171.57654031526801</v>
      </c>
      <c r="N782" s="47" t="s">
        <v>240</v>
      </c>
    </row>
    <row r="783" spans="1:38" x14ac:dyDescent="0.35">
      <c r="A783" s="234">
        <v>43836</v>
      </c>
      <c r="B783" s="55">
        <v>0.42732638888888891</v>
      </c>
      <c r="C783" s="29">
        <v>612</v>
      </c>
      <c r="D783" s="29">
        <v>0.39710000000000001</v>
      </c>
      <c r="E783" s="29">
        <v>12.1</v>
      </c>
      <c r="F783" s="29">
        <v>8.2200000000000006</v>
      </c>
      <c r="G783" s="29">
        <v>3.9</v>
      </c>
      <c r="K783" s="29">
        <v>31</v>
      </c>
    </row>
    <row r="784" spans="1:38" x14ac:dyDescent="0.35">
      <c r="A784" s="234">
        <v>43844</v>
      </c>
      <c r="B784" s="55">
        <v>0.42291666666666666</v>
      </c>
      <c r="C784" s="29">
        <v>453.4</v>
      </c>
      <c r="D784" s="29">
        <v>0.2944</v>
      </c>
      <c r="E784" s="29">
        <v>12.17</v>
      </c>
      <c r="F784" s="29">
        <v>7.9</v>
      </c>
      <c r="G784" s="29">
        <v>6.2</v>
      </c>
      <c r="K784" s="29">
        <v>288</v>
      </c>
    </row>
    <row r="785" spans="1:38" x14ac:dyDescent="0.35">
      <c r="A785" s="234">
        <v>43852</v>
      </c>
      <c r="B785" s="55">
        <v>0.42662037037037037</v>
      </c>
      <c r="C785" s="29">
        <v>464.3</v>
      </c>
      <c r="D785" s="29">
        <v>0.30159999999999998</v>
      </c>
      <c r="E785" s="29">
        <v>13.62</v>
      </c>
      <c r="F785" s="29">
        <v>7.94</v>
      </c>
      <c r="G785" s="29">
        <v>1.8</v>
      </c>
      <c r="K785" s="29">
        <v>95</v>
      </c>
    </row>
    <row r="786" spans="1:38" x14ac:dyDescent="0.35">
      <c r="A786" s="234">
        <v>43857</v>
      </c>
      <c r="B786" s="55">
        <v>0.4710185185185185</v>
      </c>
      <c r="C786" s="29">
        <v>475.3</v>
      </c>
      <c r="D786" s="29">
        <v>0.30869999999999997</v>
      </c>
      <c r="E786" s="29">
        <v>14.95</v>
      </c>
      <c r="F786" s="29">
        <v>8.18</v>
      </c>
      <c r="G786" s="29">
        <v>2.5</v>
      </c>
      <c r="K786" s="29">
        <v>52</v>
      </c>
    </row>
    <row r="787" spans="1:38" x14ac:dyDescent="0.35">
      <c r="A787" s="234">
        <v>43860</v>
      </c>
      <c r="B787" s="55">
        <v>0.41241898148148143</v>
      </c>
      <c r="C787" s="29">
        <v>497.8</v>
      </c>
      <c r="D787" s="29">
        <v>0.32369999999999999</v>
      </c>
      <c r="E787" s="29">
        <v>13.54</v>
      </c>
      <c r="F787" s="29">
        <v>8.0399999999999991</v>
      </c>
      <c r="G787" s="29">
        <v>2.4</v>
      </c>
      <c r="K787" s="29">
        <v>52</v>
      </c>
      <c r="L787" s="45">
        <f>AVERAGE(K783:K787)</f>
        <v>103.6</v>
      </c>
      <c r="M787" s="46">
        <f>GEOMEAN(K783:K787)</f>
        <v>74.489814854494298</v>
      </c>
      <c r="N787" s="47" t="s">
        <v>241</v>
      </c>
    </row>
    <row r="788" spans="1:38" x14ac:dyDescent="0.35">
      <c r="A788" s="234">
        <v>43866</v>
      </c>
      <c r="B788" s="55">
        <v>0.40255787037037033</v>
      </c>
      <c r="C788" s="29">
        <v>533</v>
      </c>
      <c r="D788" s="29">
        <v>0.34639999999999999</v>
      </c>
      <c r="E788" s="29">
        <v>13.77</v>
      </c>
      <c r="F788" s="29">
        <v>8.2799999999999994</v>
      </c>
      <c r="G788" s="29">
        <v>3.6</v>
      </c>
      <c r="K788" s="29">
        <v>253</v>
      </c>
    </row>
    <row r="789" spans="1:38" x14ac:dyDescent="0.35">
      <c r="A789" s="234">
        <v>43874</v>
      </c>
      <c r="B789" s="51">
        <v>0.39986111111111106</v>
      </c>
      <c r="C789" s="29">
        <v>550</v>
      </c>
      <c r="D789" s="29">
        <v>0.35749999999999998</v>
      </c>
      <c r="E789" s="29">
        <v>14.09</v>
      </c>
      <c r="F789" s="29">
        <v>8.16</v>
      </c>
      <c r="G789" s="29">
        <v>2.2000000000000002</v>
      </c>
      <c r="K789" s="29">
        <v>168</v>
      </c>
    </row>
    <row r="790" spans="1:38" x14ac:dyDescent="0.35">
      <c r="A790" s="234">
        <v>43878</v>
      </c>
      <c r="B790" s="55">
        <v>0.40966435185185185</v>
      </c>
      <c r="C790" s="29">
        <v>535</v>
      </c>
      <c r="D790" s="29">
        <v>0.3478</v>
      </c>
      <c r="E790" s="29">
        <v>13.15</v>
      </c>
      <c r="F790" s="29">
        <v>8.11</v>
      </c>
      <c r="G790" s="29">
        <v>2.8</v>
      </c>
      <c r="K790" s="29">
        <v>74</v>
      </c>
    </row>
    <row r="791" spans="1:38" x14ac:dyDescent="0.35">
      <c r="A791" s="234">
        <v>43880</v>
      </c>
      <c r="B791" s="55">
        <v>0.43945601851851851</v>
      </c>
      <c r="C791" s="29">
        <v>512</v>
      </c>
      <c r="D791" s="29">
        <v>0.33279999999999998</v>
      </c>
      <c r="E791" s="29">
        <v>17.82</v>
      </c>
      <c r="F791" s="29">
        <v>8.09</v>
      </c>
      <c r="G791" s="29">
        <v>2.8</v>
      </c>
      <c r="K791" s="29">
        <v>41</v>
      </c>
    </row>
    <row r="792" spans="1:38" x14ac:dyDescent="0.35">
      <c r="A792" s="234">
        <v>43886</v>
      </c>
      <c r="B792" s="55">
        <v>0.45234953703703701</v>
      </c>
      <c r="C792" s="29">
        <v>526</v>
      </c>
      <c r="D792" s="29">
        <v>0.34189999999999998</v>
      </c>
      <c r="E792" s="29">
        <v>13.72</v>
      </c>
      <c r="F792" s="29">
        <v>8.02</v>
      </c>
      <c r="G792" s="29">
        <v>4.7</v>
      </c>
      <c r="K792" s="29">
        <v>181</v>
      </c>
      <c r="L792" s="45">
        <f>AVERAGE(K788:K792)</f>
        <v>143.4</v>
      </c>
      <c r="M792" s="46">
        <f>GEOMEAN(K788:K792)</f>
        <v>118.47447444693819</v>
      </c>
      <c r="N792" s="47" t="s">
        <v>242</v>
      </c>
    </row>
    <row r="793" spans="1:38" x14ac:dyDescent="0.35">
      <c r="A793" s="234">
        <v>43893</v>
      </c>
      <c r="B793" s="55">
        <v>0.44927083333333334</v>
      </c>
      <c r="C793" s="29">
        <v>576</v>
      </c>
      <c r="D793" s="29">
        <v>0.37440000000000001</v>
      </c>
      <c r="E793" s="29">
        <v>12.56</v>
      </c>
      <c r="F793" s="29">
        <v>8.0299999999999994</v>
      </c>
      <c r="G793" s="29">
        <v>5.8</v>
      </c>
      <c r="K793" s="29">
        <v>556</v>
      </c>
      <c r="O793" s="39" t="s">
        <v>115</v>
      </c>
      <c r="P793" s="39">
        <v>59.1</v>
      </c>
      <c r="Q793" s="39" t="s">
        <v>115</v>
      </c>
      <c r="R793" s="39" t="s">
        <v>115</v>
      </c>
      <c r="S793" s="39" t="s">
        <v>115</v>
      </c>
      <c r="T793" s="39" t="s">
        <v>115</v>
      </c>
      <c r="U793" s="39" t="s">
        <v>115</v>
      </c>
      <c r="V793" s="39" t="s">
        <v>115</v>
      </c>
      <c r="W793" s="39" t="s">
        <v>115</v>
      </c>
      <c r="X793" s="39">
        <v>53</v>
      </c>
      <c r="Y793" s="39" t="s">
        <v>115</v>
      </c>
      <c r="Z793" s="39">
        <v>1.9</v>
      </c>
      <c r="AA793" s="39" t="s">
        <v>115</v>
      </c>
      <c r="AB793" s="39">
        <v>22.4</v>
      </c>
      <c r="AC793" s="39" t="s">
        <v>115</v>
      </c>
      <c r="AD793" s="39">
        <v>207</v>
      </c>
      <c r="AE793" s="39" t="s">
        <v>115</v>
      </c>
      <c r="AF793" s="29">
        <v>559</v>
      </c>
      <c r="AG793" s="29">
        <v>37.9</v>
      </c>
      <c r="AH793" s="29">
        <v>54500</v>
      </c>
      <c r="AI793" s="29">
        <v>17300</v>
      </c>
      <c r="AJ793" s="39" t="s">
        <v>115</v>
      </c>
      <c r="AK793" s="39" t="s">
        <v>115</v>
      </c>
      <c r="AL793" s="39" t="s">
        <v>115</v>
      </c>
    </row>
    <row r="794" spans="1:38" x14ac:dyDescent="0.35">
      <c r="A794" s="234">
        <v>43899</v>
      </c>
      <c r="B794" s="52">
        <v>0.37415509259259255</v>
      </c>
      <c r="C794" s="29">
        <v>594</v>
      </c>
      <c r="D794" s="29">
        <v>0.3861</v>
      </c>
      <c r="E794" s="29">
        <v>12.74</v>
      </c>
      <c r="F794" s="29">
        <v>8.09</v>
      </c>
      <c r="G794" s="29">
        <v>7</v>
      </c>
      <c r="K794" s="241">
        <v>295</v>
      </c>
    </row>
    <row r="795" spans="1:38" x14ac:dyDescent="0.35">
      <c r="A795" s="234">
        <v>43906</v>
      </c>
      <c r="B795" s="55">
        <v>0.42266203703703703</v>
      </c>
      <c r="C795" s="29">
        <v>616</v>
      </c>
      <c r="D795" s="29">
        <v>0.40039999999999998</v>
      </c>
      <c r="E795" s="29">
        <v>11.96</v>
      </c>
      <c r="F795" s="29">
        <v>8.1</v>
      </c>
      <c r="G795" s="29">
        <v>7.5</v>
      </c>
      <c r="K795" s="241">
        <v>41</v>
      </c>
    </row>
    <row r="796" spans="1:38" x14ac:dyDescent="0.35">
      <c r="A796" s="234">
        <v>43908</v>
      </c>
      <c r="B796" s="55">
        <v>0.44469907407407411</v>
      </c>
      <c r="C796" s="29">
        <v>589</v>
      </c>
      <c r="D796" s="29">
        <v>0.38290000000000002</v>
      </c>
      <c r="E796" s="29">
        <v>12.37</v>
      </c>
      <c r="F796" s="29">
        <v>7.82</v>
      </c>
      <c r="G796" s="29">
        <v>7.9</v>
      </c>
      <c r="K796" s="241">
        <v>10</v>
      </c>
    </row>
    <row r="797" spans="1:38" x14ac:dyDescent="0.35">
      <c r="A797" s="234">
        <v>43916</v>
      </c>
      <c r="B797" s="55">
        <v>0.41204861111111107</v>
      </c>
      <c r="C797" s="29">
        <v>613</v>
      </c>
      <c r="D797" s="29">
        <v>0.39839999999999998</v>
      </c>
      <c r="E797" s="29">
        <v>11.28</v>
      </c>
      <c r="F797" s="29">
        <v>7.95</v>
      </c>
      <c r="G797" s="29">
        <v>9</v>
      </c>
      <c r="K797" s="241">
        <v>97</v>
      </c>
      <c r="L797" s="45">
        <f>AVERAGE(K793:K797)</f>
        <v>199.8</v>
      </c>
      <c r="M797" s="46">
        <f>GEOMEAN(K793:K797)</f>
        <v>91.810104076133811</v>
      </c>
      <c r="N797" s="47" t="s">
        <v>243</v>
      </c>
    </row>
    <row r="798" spans="1:38" x14ac:dyDescent="0.35">
      <c r="A798" s="234">
        <v>43923</v>
      </c>
      <c r="B798" s="55">
        <v>0.42491898148148149</v>
      </c>
      <c r="C798" s="29">
        <v>536</v>
      </c>
      <c r="D798" s="29">
        <v>0.34839999999999999</v>
      </c>
      <c r="E798" s="29">
        <v>10.94</v>
      </c>
      <c r="F798" s="29">
        <v>7.81</v>
      </c>
      <c r="G798" s="29">
        <v>10</v>
      </c>
      <c r="K798" s="241">
        <v>120</v>
      </c>
    </row>
    <row r="799" spans="1:38" x14ac:dyDescent="0.35">
      <c r="A799" s="234">
        <v>43928</v>
      </c>
      <c r="B799" s="55">
        <v>0.42907407407407411</v>
      </c>
      <c r="C799" s="29">
        <v>536</v>
      </c>
      <c r="D799" s="29">
        <v>0.34839999999999999</v>
      </c>
      <c r="E799" s="29">
        <v>9.73</v>
      </c>
      <c r="F799" s="29">
        <v>7.7</v>
      </c>
      <c r="G799" s="29">
        <v>14.3</v>
      </c>
      <c r="K799" s="241">
        <v>73</v>
      </c>
    </row>
    <row r="800" spans="1:38" x14ac:dyDescent="0.35">
      <c r="A800" s="234">
        <v>43937</v>
      </c>
      <c r="B800" s="55">
        <v>0.46305555555555555</v>
      </c>
      <c r="C800" s="29">
        <v>578</v>
      </c>
      <c r="D800" s="29">
        <v>0.37569999999999998</v>
      </c>
      <c r="E800" s="29">
        <v>11.63</v>
      </c>
      <c r="F800" s="29">
        <v>8.06</v>
      </c>
      <c r="G800" s="29">
        <v>9</v>
      </c>
      <c r="K800" s="241">
        <v>85</v>
      </c>
    </row>
    <row r="801" spans="1:14" x14ac:dyDescent="0.35">
      <c r="A801" s="234">
        <v>43944</v>
      </c>
      <c r="B801" s="55">
        <v>0.49887731481481484</v>
      </c>
      <c r="C801" s="29">
        <v>577</v>
      </c>
      <c r="D801" s="29">
        <v>0.37509999999999999</v>
      </c>
      <c r="E801" s="29">
        <v>9.8699999999999992</v>
      </c>
      <c r="F801" s="29">
        <v>7.92</v>
      </c>
      <c r="G801" s="29">
        <v>13</v>
      </c>
      <c r="K801" s="241">
        <v>143</v>
      </c>
    </row>
    <row r="802" spans="1:14" x14ac:dyDescent="0.35">
      <c r="A802" s="70">
        <v>43950</v>
      </c>
      <c r="B802" s="58">
        <v>0.42986111111111108</v>
      </c>
      <c r="C802" s="29">
        <v>618</v>
      </c>
      <c r="D802" s="29">
        <v>0.40300000000000002</v>
      </c>
      <c r="E802" s="29">
        <v>10.38</v>
      </c>
      <c r="F802" s="29">
        <v>7.91</v>
      </c>
      <c r="G802" s="29">
        <v>16.100000000000001</v>
      </c>
      <c r="K802" s="241">
        <v>238</v>
      </c>
      <c r="L802" s="45">
        <f>AVERAGE(K798:K802)</f>
        <v>131.80000000000001</v>
      </c>
      <c r="M802" s="46">
        <f>GEOMEAN(K798:K802)</f>
        <v>120.43901784674493</v>
      </c>
      <c r="N802" s="47" t="s">
        <v>244</v>
      </c>
    </row>
    <row r="803" spans="1:14" x14ac:dyDescent="0.35">
      <c r="A803" s="70">
        <v>43958</v>
      </c>
      <c r="B803" s="58">
        <v>0.48917824074074073</v>
      </c>
      <c r="C803" s="29">
        <v>584</v>
      </c>
      <c r="D803" s="29">
        <v>0.37959999999999999</v>
      </c>
      <c r="E803" s="29">
        <v>9.14</v>
      </c>
      <c r="F803" s="29">
        <v>7.88</v>
      </c>
      <c r="G803" s="29">
        <v>15.3</v>
      </c>
      <c r="K803" s="241">
        <v>145</v>
      </c>
    </row>
    <row r="804" spans="1:14" x14ac:dyDescent="0.35">
      <c r="A804" s="70">
        <v>43965</v>
      </c>
      <c r="B804" s="55">
        <v>0.39101851851851849</v>
      </c>
      <c r="C804" s="29">
        <v>610</v>
      </c>
      <c r="D804" s="29">
        <v>0.39650000000000002</v>
      </c>
      <c r="E804" s="29">
        <v>9.3800000000000008</v>
      </c>
      <c r="F804" s="29">
        <v>7.87</v>
      </c>
      <c r="G804" s="29">
        <v>13.9</v>
      </c>
      <c r="K804" s="241">
        <v>97</v>
      </c>
    </row>
    <row r="805" spans="1:14" x14ac:dyDescent="0.35">
      <c r="A805" s="70">
        <v>43969</v>
      </c>
      <c r="B805" s="55">
        <v>0.40880787037037036</v>
      </c>
      <c r="C805" s="29">
        <v>243.6</v>
      </c>
      <c r="D805" s="29">
        <v>0.15859999999999999</v>
      </c>
      <c r="E805" s="29">
        <v>7.7</v>
      </c>
      <c r="F805" s="29">
        <v>7.72</v>
      </c>
      <c r="G805" s="29">
        <v>16.899999999999999</v>
      </c>
      <c r="K805" s="257">
        <v>24192</v>
      </c>
    </row>
    <row r="806" spans="1:14" x14ac:dyDescent="0.35">
      <c r="A806" s="70">
        <v>43972</v>
      </c>
      <c r="B806" s="55">
        <v>0.41909722222222223</v>
      </c>
      <c r="C806" s="29">
        <v>557</v>
      </c>
      <c r="D806" s="29">
        <v>0.36199999999999999</v>
      </c>
      <c r="E806" s="29">
        <v>8.8800000000000008</v>
      </c>
      <c r="F806" s="29">
        <v>7.85</v>
      </c>
      <c r="G806" s="29">
        <v>15.9</v>
      </c>
      <c r="K806" s="241">
        <v>504</v>
      </c>
    </row>
    <row r="807" spans="1:14" x14ac:dyDescent="0.35">
      <c r="A807" s="70">
        <v>43978</v>
      </c>
      <c r="B807" s="55">
        <v>0.47222222222222227</v>
      </c>
      <c r="C807" s="29">
        <v>587</v>
      </c>
      <c r="D807" s="29">
        <v>0.38350000000000001</v>
      </c>
      <c r="E807" s="29">
        <v>6.83</v>
      </c>
      <c r="F807" s="29">
        <v>7.78</v>
      </c>
      <c r="G807" s="29">
        <v>22.1</v>
      </c>
      <c r="K807" s="241">
        <v>4611</v>
      </c>
      <c r="L807" s="45">
        <f>AVERAGE(K803:K807)</f>
        <v>5909.8</v>
      </c>
      <c r="M807" s="46">
        <f>GEOMEAN(K803:K807)</f>
        <v>954.12974193443631</v>
      </c>
      <c r="N807" s="47" t="s">
        <v>245</v>
      </c>
    </row>
    <row r="808" spans="1:14" x14ac:dyDescent="0.35">
      <c r="A808" s="70">
        <v>43983</v>
      </c>
      <c r="B808" s="55">
        <v>0.50414351851851846</v>
      </c>
      <c r="C808" s="29">
        <v>579</v>
      </c>
      <c r="D808" s="29">
        <v>0.377</v>
      </c>
      <c r="E808" s="29">
        <v>8.19</v>
      </c>
      <c r="F808" s="29">
        <v>7.7</v>
      </c>
      <c r="G808" s="29">
        <v>20.3</v>
      </c>
      <c r="K808" s="29">
        <v>262</v>
      </c>
    </row>
    <row r="809" spans="1:14" x14ac:dyDescent="0.35">
      <c r="A809" s="70">
        <v>43993</v>
      </c>
      <c r="B809" s="55">
        <v>0.42585648148148153</v>
      </c>
      <c r="C809" s="29">
        <v>625</v>
      </c>
      <c r="D809" s="29">
        <v>0.40949999999999998</v>
      </c>
      <c r="E809" s="29">
        <v>7.1</v>
      </c>
      <c r="F809" s="29">
        <v>7.64</v>
      </c>
      <c r="G809" s="29">
        <v>22</v>
      </c>
      <c r="K809" s="241">
        <v>143</v>
      </c>
    </row>
    <row r="810" spans="1:14" x14ac:dyDescent="0.35">
      <c r="A810" s="70">
        <v>43997</v>
      </c>
      <c r="B810" s="55">
        <v>0.43634259259259256</v>
      </c>
      <c r="C810" s="29">
        <v>641</v>
      </c>
      <c r="D810" s="29">
        <v>0.41599999999999998</v>
      </c>
      <c r="E810" s="29">
        <v>8.44</v>
      </c>
      <c r="F810" s="29">
        <v>7.83</v>
      </c>
      <c r="G810" s="29">
        <v>20</v>
      </c>
      <c r="K810" s="29">
        <v>52</v>
      </c>
    </row>
    <row r="811" spans="1:14" x14ac:dyDescent="0.35">
      <c r="A811" s="70">
        <v>44005</v>
      </c>
      <c r="B811" s="55">
        <v>0.49078703703703702</v>
      </c>
      <c r="C811" s="29">
        <v>486.9</v>
      </c>
      <c r="D811" s="29">
        <v>0.3165</v>
      </c>
      <c r="E811" s="29">
        <v>7.08</v>
      </c>
      <c r="F811" s="29">
        <v>7.94</v>
      </c>
      <c r="G811" s="29">
        <v>22.9</v>
      </c>
      <c r="K811" s="241">
        <v>8664</v>
      </c>
    </row>
    <row r="812" spans="1:14" x14ac:dyDescent="0.35">
      <c r="A812" s="70">
        <v>44007</v>
      </c>
      <c r="B812" s="58">
        <v>0.43810185185185185</v>
      </c>
      <c r="C812" s="29">
        <v>513</v>
      </c>
      <c r="D812" s="29">
        <v>0.33350000000000002</v>
      </c>
      <c r="E812" s="29">
        <v>6.61</v>
      </c>
      <c r="F812" s="29">
        <v>8.1300000000000008</v>
      </c>
      <c r="G812" s="29">
        <v>23.6</v>
      </c>
      <c r="K812" s="29">
        <v>669</v>
      </c>
      <c r="L812" s="45">
        <f>AVERAGE(K808:K812)</f>
        <v>1958</v>
      </c>
      <c r="M812" s="46">
        <f>GEOMEAN(K808:K812)</f>
        <v>407.90313837786152</v>
      </c>
      <c r="N812" s="47" t="s">
        <v>246</v>
      </c>
    </row>
    <row r="813" spans="1:14" x14ac:dyDescent="0.35">
      <c r="A813" s="70">
        <v>44013</v>
      </c>
      <c r="B813" s="55">
        <v>0.41310185185185189</v>
      </c>
      <c r="C813" s="29">
        <v>529</v>
      </c>
      <c r="D813" s="29">
        <v>0.34449999999999997</v>
      </c>
      <c r="E813" s="29">
        <v>6.78</v>
      </c>
      <c r="F813" s="29">
        <v>8.1999999999999993</v>
      </c>
      <c r="G813" s="29">
        <v>25.5</v>
      </c>
      <c r="K813" s="241">
        <v>185</v>
      </c>
    </row>
    <row r="814" spans="1:14" x14ac:dyDescent="0.35">
      <c r="A814" s="70">
        <v>44018</v>
      </c>
      <c r="B814" s="55">
        <v>0.4227893518518519</v>
      </c>
      <c r="C814" s="29">
        <v>557</v>
      </c>
      <c r="D814" s="29">
        <v>0.36399999999999999</v>
      </c>
      <c r="E814" s="29">
        <v>5.9</v>
      </c>
      <c r="F814" s="29">
        <v>7.87</v>
      </c>
      <c r="G814" s="29">
        <v>26.5</v>
      </c>
      <c r="K814" s="29">
        <v>173</v>
      </c>
    </row>
    <row r="815" spans="1:14" x14ac:dyDescent="0.35">
      <c r="A815" s="242">
        <v>44021</v>
      </c>
      <c r="B815" s="243">
        <v>0.39109953703703698</v>
      </c>
      <c r="C815" s="244">
        <v>641</v>
      </c>
      <c r="D815" s="244">
        <v>0.41599999999999998</v>
      </c>
      <c r="E815" s="244">
        <v>6.12</v>
      </c>
      <c r="F815" s="244">
        <v>7.79</v>
      </c>
      <c r="G815" s="244">
        <v>25.3</v>
      </c>
      <c r="K815" s="241">
        <v>530</v>
      </c>
    </row>
    <row r="816" spans="1:14" x14ac:dyDescent="0.35">
      <c r="A816" s="70">
        <v>44028</v>
      </c>
      <c r="B816" s="55">
        <v>0.40108796296296295</v>
      </c>
      <c r="C816" s="29">
        <v>653</v>
      </c>
      <c r="D816" s="29">
        <v>0.42249999999999999</v>
      </c>
      <c r="E816" s="29">
        <v>6.09</v>
      </c>
      <c r="F816" s="29">
        <v>7.82</v>
      </c>
      <c r="G816" s="29">
        <v>23.7</v>
      </c>
      <c r="K816" s="29">
        <v>1014</v>
      </c>
    </row>
    <row r="817" spans="1:38" x14ac:dyDescent="0.35">
      <c r="A817" s="70">
        <v>44034</v>
      </c>
      <c r="B817" s="55">
        <v>0.4505439814814815</v>
      </c>
      <c r="C817" s="29">
        <v>488.8</v>
      </c>
      <c r="D817" s="29">
        <v>0.31790000000000002</v>
      </c>
      <c r="E817" s="29">
        <v>5.44</v>
      </c>
      <c r="F817" s="29">
        <v>7.77</v>
      </c>
      <c r="G817" s="29">
        <v>24.3</v>
      </c>
      <c r="K817" s="257">
        <v>24192</v>
      </c>
      <c r="L817" s="45">
        <f>AVERAGE(K813:K817)</f>
        <v>5218.8</v>
      </c>
      <c r="M817" s="46">
        <f>GEOMEAN(K813:K817)</f>
        <v>839.15210047592564</v>
      </c>
      <c r="N817" s="47" t="s">
        <v>247</v>
      </c>
      <c r="O817" s="39">
        <v>2.5</v>
      </c>
      <c r="P817" s="39">
        <v>62.2</v>
      </c>
      <c r="Q817" s="39" t="s">
        <v>115</v>
      </c>
      <c r="R817" s="39" t="s">
        <v>115</v>
      </c>
      <c r="S817" s="39" t="s">
        <v>115</v>
      </c>
      <c r="T817" s="39" t="s">
        <v>115</v>
      </c>
      <c r="U817" s="39" t="s">
        <v>115</v>
      </c>
      <c r="V817" s="39" t="s">
        <v>115</v>
      </c>
      <c r="W817" s="39" t="s">
        <v>115</v>
      </c>
      <c r="X817" s="39">
        <v>36.4</v>
      </c>
      <c r="Y817" s="39" t="s">
        <v>115</v>
      </c>
      <c r="Z817" s="39">
        <v>0.61</v>
      </c>
      <c r="AA817" s="39" t="s">
        <v>115</v>
      </c>
      <c r="AB817" s="39">
        <v>22.1</v>
      </c>
      <c r="AC817" s="39">
        <v>0.16</v>
      </c>
      <c r="AD817" s="39">
        <v>185</v>
      </c>
      <c r="AE817" s="39" t="s">
        <v>115</v>
      </c>
      <c r="AF817" s="39">
        <v>351</v>
      </c>
      <c r="AG817" s="39">
        <v>47.2</v>
      </c>
      <c r="AH817" s="39">
        <v>45700</v>
      </c>
      <c r="AI817" s="39">
        <v>17100</v>
      </c>
      <c r="AJ817" s="39">
        <v>3.1</v>
      </c>
      <c r="AK817" s="39" t="s">
        <v>115</v>
      </c>
      <c r="AL817" s="39" t="s">
        <v>115</v>
      </c>
    </row>
    <row r="818" spans="1:38" x14ac:dyDescent="0.35">
      <c r="A818" s="70">
        <v>44039</v>
      </c>
      <c r="B818" s="55">
        <v>0.43717592592592597</v>
      </c>
      <c r="C818" s="29">
        <v>613</v>
      </c>
      <c r="D818" s="29">
        <v>0.39650000000000002</v>
      </c>
      <c r="E818" s="29">
        <v>6.34</v>
      </c>
      <c r="F818" s="29">
        <v>7.61</v>
      </c>
      <c r="G818" s="29">
        <v>25.9</v>
      </c>
      <c r="K818" s="29">
        <v>528</v>
      </c>
    </row>
    <row r="819" spans="1:38" x14ac:dyDescent="0.35">
      <c r="A819" s="245">
        <v>44047</v>
      </c>
      <c r="B819" s="246">
        <v>0.43937500000000002</v>
      </c>
      <c r="C819" s="247">
        <v>458.2</v>
      </c>
      <c r="D819" s="247">
        <v>0.29770000000000002</v>
      </c>
      <c r="E819" s="247">
        <v>7.17</v>
      </c>
      <c r="F819" s="247">
        <v>7.99</v>
      </c>
      <c r="G819" s="247">
        <v>23.5</v>
      </c>
      <c r="K819" s="29">
        <v>5794</v>
      </c>
    </row>
    <row r="820" spans="1:38" x14ac:dyDescent="0.35">
      <c r="A820" s="70">
        <v>44053</v>
      </c>
      <c r="B820" s="55">
        <v>0.42450231481481482</v>
      </c>
      <c r="C820" s="29">
        <v>259.3</v>
      </c>
      <c r="D820" s="29">
        <v>0.16839999999999999</v>
      </c>
      <c r="E820" s="29">
        <v>5.9</v>
      </c>
      <c r="F820" s="29">
        <v>7.92</v>
      </c>
      <c r="G820" s="29">
        <v>23.4</v>
      </c>
      <c r="K820" s="29">
        <v>24192</v>
      </c>
    </row>
    <row r="821" spans="1:38" x14ac:dyDescent="0.35">
      <c r="A821" s="70">
        <v>44062</v>
      </c>
      <c r="B821" s="55">
        <v>0.43327546296296293</v>
      </c>
      <c r="C821" s="29">
        <v>592</v>
      </c>
      <c r="D821" s="29">
        <v>0.38350000000000001</v>
      </c>
      <c r="E821" s="29">
        <v>6.66</v>
      </c>
      <c r="F821" s="29">
        <v>8.02</v>
      </c>
      <c r="G821" s="29">
        <v>21.7</v>
      </c>
      <c r="K821" s="29">
        <v>1850</v>
      </c>
    </row>
    <row r="822" spans="1:38" x14ac:dyDescent="0.35">
      <c r="A822" s="70">
        <v>44067</v>
      </c>
      <c r="C822" s="29" t="s">
        <v>569</v>
      </c>
    </row>
    <row r="823" spans="1:38" x14ac:dyDescent="0.35">
      <c r="A823" s="70">
        <v>44070</v>
      </c>
      <c r="B823" s="55">
        <v>0.42288194444444444</v>
      </c>
      <c r="C823" s="29">
        <v>355.6</v>
      </c>
      <c r="D823" s="29">
        <v>0.23139999999999999</v>
      </c>
      <c r="E823" s="29">
        <v>6.9</v>
      </c>
      <c r="F823" s="29">
        <v>7.69</v>
      </c>
      <c r="G823" s="29">
        <v>24</v>
      </c>
      <c r="K823" s="29">
        <v>195</v>
      </c>
      <c r="L823" s="45">
        <f>AVERAGE(K819:K823)</f>
        <v>8007.75</v>
      </c>
      <c r="M823" s="46">
        <f>GEOMEAN(K819:K823)</f>
        <v>2666.6385374611737</v>
      </c>
      <c r="N823" s="47" t="s">
        <v>248</v>
      </c>
    </row>
    <row r="824" spans="1:38" x14ac:dyDescent="0.35">
      <c r="A824" s="70">
        <v>44077</v>
      </c>
      <c r="C824" s="29" t="s">
        <v>569</v>
      </c>
    </row>
    <row r="825" spans="1:38" x14ac:dyDescent="0.35">
      <c r="A825" s="70">
        <v>44083</v>
      </c>
      <c r="C825" s="29" t="s">
        <v>569</v>
      </c>
    </row>
    <row r="826" spans="1:38" x14ac:dyDescent="0.35">
      <c r="A826" s="70">
        <v>44088</v>
      </c>
      <c r="C826" s="29" t="s">
        <v>569</v>
      </c>
    </row>
    <row r="827" spans="1:38" x14ac:dyDescent="0.35">
      <c r="A827" s="70">
        <v>44097</v>
      </c>
      <c r="C827" s="29" t="s">
        <v>569</v>
      </c>
    </row>
    <row r="828" spans="1:38" x14ac:dyDescent="0.35">
      <c r="A828" s="70">
        <v>44102</v>
      </c>
      <c r="C828" s="29" t="s">
        <v>569</v>
      </c>
      <c r="L828" s="45" t="e">
        <f>AVERAGE(K824:K828)</f>
        <v>#DIV/0!</v>
      </c>
      <c r="M828" s="46" t="e">
        <f>GEOMEAN(K824:K828)</f>
        <v>#NUM!</v>
      </c>
      <c r="N828" s="47" t="s">
        <v>249</v>
      </c>
    </row>
    <row r="829" spans="1:38" x14ac:dyDescent="0.35">
      <c r="A829" s="70">
        <v>44110</v>
      </c>
      <c r="B829" s="55">
        <v>0.44555555555555554</v>
      </c>
      <c r="C829" s="29">
        <v>747</v>
      </c>
      <c r="D829" s="29">
        <v>0.48749999999999999</v>
      </c>
      <c r="E829" s="29">
        <v>10.4</v>
      </c>
      <c r="F829" s="29">
        <v>7.76</v>
      </c>
      <c r="G829" s="29">
        <v>14.100000000000001</v>
      </c>
      <c r="K829" s="29">
        <v>10</v>
      </c>
      <c r="O829" s="39" t="s">
        <v>115</v>
      </c>
      <c r="P829" s="39">
        <v>76.400000000000006</v>
      </c>
      <c r="Q829" s="39" t="s">
        <v>115</v>
      </c>
      <c r="R829" s="39" t="s">
        <v>115</v>
      </c>
      <c r="S829" s="39" t="s">
        <v>115</v>
      </c>
      <c r="T829" s="39" t="s">
        <v>115</v>
      </c>
      <c r="U829" s="39" t="s">
        <v>115</v>
      </c>
      <c r="V829" s="39" t="s">
        <v>115</v>
      </c>
      <c r="W829" s="39" t="s">
        <v>115</v>
      </c>
      <c r="X829" s="39">
        <v>70.3</v>
      </c>
      <c r="Y829" s="39" t="s">
        <v>115</v>
      </c>
      <c r="Z829" s="39" t="s">
        <v>115</v>
      </c>
      <c r="AA829" s="39" t="s">
        <v>115</v>
      </c>
      <c r="AB829" s="39">
        <v>43.4</v>
      </c>
      <c r="AC829" s="39" t="s">
        <v>115</v>
      </c>
      <c r="AD829" s="39">
        <v>302</v>
      </c>
      <c r="AE829" s="39" t="s">
        <v>115</v>
      </c>
      <c r="AF829" s="29">
        <v>307</v>
      </c>
      <c r="AG829" s="39">
        <v>23.2</v>
      </c>
      <c r="AH829" s="39">
        <v>80200</v>
      </c>
      <c r="AI829" s="39">
        <v>24700</v>
      </c>
      <c r="AJ829" s="39">
        <v>3.3</v>
      </c>
      <c r="AK829" s="39" t="s">
        <v>115</v>
      </c>
      <c r="AL829" s="39" t="s">
        <v>115</v>
      </c>
    </row>
    <row r="830" spans="1:38" x14ac:dyDescent="0.35">
      <c r="A830" s="70">
        <v>44116</v>
      </c>
      <c r="C830" s="29" t="s">
        <v>569</v>
      </c>
      <c r="AG830" s="39"/>
      <c r="AH830" s="39"/>
      <c r="AI830" s="39"/>
      <c r="AJ830" s="39"/>
      <c r="AK830" s="39"/>
      <c r="AL830" s="39"/>
    </row>
    <row r="831" spans="1:38" x14ac:dyDescent="0.35">
      <c r="A831" s="70">
        <v>44119</v>
      </c>
      <c r="C831" s="29" t="s">
        <v>569</v>
      </c>
    </row>
    <row r="832" spans="1:38" x14ac:dyDescent="0.35">
      <c r="A832" s="70">
        <v>44125</v>
      </c>
      <c r="B832" s="55">
        <v>0.39228009259259261</v>
      </c>
      <c r="C832" s="29">
        <v>371.4</v>
      </c>
      <c r="D832" s="29">
        <v>0.2412</v>
      </c>
      <c r="E832" s="29">
        <v>8.65</v>
      </c>
      <c r="F832" s="29">
        <v>7.79</v>
      </c>
      <c r="G832" s="29">
        <v>13.8</v>
      </c>
      <c r="K832" s="257">
        <v>24192</v>
      </c>
    </row>
    <row r="833" spans="1:14" x14ac:dyDescent="0.35">
      <c r="A833" s="70">
        <v>44132</v>
      </c>
      <c r="C833" s="29" t="s">
        <v>569</v>
      </c>
      <c r="L833" s="45">
        <f>AVERAGE(K829:K833)</f>
        <v>12101</v>
      </c>
      <c r="M833" s="46">
        <f>GEOMEAN(K828:K832)</f>
        <v>491.85363676606073</v>
      </c>
      <c r="N833" s="47" t="s">
        <v>250</v>
      </c>
    </row>
    <row r="834" spans="1:14" x14ac:dyDescent="0.35">
      <c r="A834" s="70">
        <v>44139</v>
      </c>
      <c r="C834" s="29" t="s">
        <v>569</v>
      </c>
    </row>
    <row r="835" spans="1:14" x14ac:dyDescent="0.35">
      <c r="A835" s="70">
        <v>44144</v>
      </c>
      <c r="C835" s="29" t="s">
        <v>569</v>
      </c>
    </row>
    <row r="836" spans="1:14" x14ac:dyDescent="0.35">
      <c r="A836" s="70">
        <v>44146</v>
      </c>
      <c r="C836" s="29" t="s">
        <v>569</v>
      </c>
    </row>
    <row r="837" spans="1:14" x14ac:dyDescent="0.35">
      <c r="A837" s="70">
        <v>44153</v>
      </c>
      <c r="B837" s="55">
        <v>0.43167824074074074</v>
      </c>
      <c r="C837" s="29">
        <v>536</v>
      </c>
      <c r="D837" s="29">
        <v>0.34839999999999999</v>
      </c>
      <c r="E837" s="29">
        <v>12.04</v>
      </c>
      <c r="F837" s="29">
        <v>8.1</v>
      </c>
      <c r="G837" s="29">
        <v>7.1000000000000005</v>
      </c>
      <c r="K837" s="29">
        <v>110</v>
      </c>
      <c r="L837" s="45">
        <f>AVERAGE(K834:K838)</f>
        <v>110</v>
      </c>
      <c r="M837" s="46">
        <f>GEOMEAN(K834:K838)</f>
        <v>110</v>
      </c>
      <c r="N837" s="47" t="s">
        <v>251</v>
      </c>
    </row>
    <row r="838" spans="1:14" x14ac:dyDescent="0.35">
      <c r="A838" s="70">
        <v>44158</v>
      </c>
      <c r="C838" s="29" t="s">
        <v>569</v>
      </c>
      <c r="L838" s="45"/>
      <c r="M838" s="46"/>
      <c r="N838" s="47"/>
    </row>
    <row r="839" spans="1:14" x14ac:dyDescent="0.35">
      <c r="A839" s="70">
        <v>44166</v>
      </c>
      <c r="C839" s="29" t="s">
        <v>569</v>
      </c>
    </row>
    <row r="840" spans="1:14" x14ac:dyDescent="0.35">
      <c r="A840" s="70">
        <v>44168</v>
      </c>
      <c r="B840" s="55">
        <v>0.40846064814814814</v>
      </c>
      <c r="C840" s="29">
        <v>536</v>
      </c>
      <c r="D840" s="29">
        <v>0.3478</v>
      </c>
      <c r="E840" s="29">
        <v>12.78</v>
      </c>
      <c r="F840" s="29">
        <v>7.91</v>
      </c>
      <c r="G840" s="29">
        <v>4.7</v>
      </c>
      <c r="K840" s="29">
        <v>52</v>
      </c>
    </row>
    <row r="841" spans="1:14" x14ac:dyDescent="0.35">
      <c r="A841" s="70">
        <v>44174</v>
      </c>
      <c r="B841" s="55">
        <v>0.41745370370370366</v>
      </c>
      <c r="C841" s="29">
        <v>610</v>
      </c>
      <c r="D841" s="29">
        <v>0.39650000000000002</v>
      </c>
      <c r="E841" s="29">
        <v>12.02</v>
      </c>
      <c r="F841" s="29">
        <v>7.98</v>
      </c>
      <c r="G841" s="29">
        <v>4.4000000000000012</v>
      </c>
      <c r="K841" s="29">
        <v>10</v>
      </c>
    </row>
    <row r="842" spans="1:14" x14ac:dyDescent="0.35">
      <c r="A842" s="70">
        <v>44180</v>
      </c>
      <c r="C842" s="29" t="s">
        <v>569</v>
      </c>
      <c r="D842" s="299"/>
      <c r="E842" s="299"/>
      <c r="F842" s="299"/>
    </row>
    <row r="843" spans="1:14" x14ac:dyDescent="0.35">
      <c r="A843" s="70">
        <v>44195</v>
      </c>
      <c r="B843" s="55">
        <v>0.44605324074074071</v>
      </c>
      <c r="C843" s="29">
        <v>637</v>
      </c>
      <c r="D843" s="29">
        <v>0.41410000000000002</v>
      </c>
      <c r="E843" s="29">
        <v>14.27</v>
      </c>
      <c r="F843" s="29">
        <v>7.99</v>
      </c>
      <c r="G843" s="29">
        <v>3.1999999999999988</v>
      </c>
      <c r="K843" s="29">
        <v>20</v>
      </c>
      <c r="L843" s="45">
        <f>AVERAGE(K839:K843)</f>
        <v>27.333333333333332</v>
      </c>
      <c r="M843" s="46">
        <f>GEOMEAN(K839:K843)</f>
        <v>21.827857661222115</v>
      </c>
      <c r="N843" s="47" t="s">
        <v>252</v>
      </c>
    </row>
    <row r="844" spans="1:14" x14ac:dyDescent="0.35">
      <c r="A844" s="70">
        <v>44201</v>
      </c>
      <c r="B844" s="55">
        <v>0.44287037037037041</v>
      </c>
      <c r="C844" s="29">
        <v>588</v>
      </c>
      <c r="D844" s="29">
        <v>0.38219999999999998</v>
      </c>
      <c r="E844" s="29">
        <v>14.78</v>
      </c>
      <c r="F844" s="29">
        <v>7.93</v>
      </c>
      <c r="G844" s="29">
        <v>2.4</v>
      </c>
      <c r="K844" s="29">
        <v>108</v>
      </c>
    </row>
    <row r="845" spans="1:14" x14ac:dyDescent="0.35">
      <c r="A845" s="248">
        <v>44209</v>
      </c>
      <c r="B845" s="55">
        <v>0.43958333333333338</v>
      </c>
      <c r="C845" s="48">
        <v>640</v>
      </c>
      <c r="D845" s="48">
        <v>0.41599999999999998</v>
      </c>
      <c r="E845" s="48">
        <v>13.85</v>
      </c>
      <c r="F845" s="48">
        <v>7.95</v>
      </c>
      <c r="G845" s="48">
        <v>2.0000000000000009</v>
      </c>
      <c r="K845" s="29">
        <v>145</v>
      </c>
    </row>
    <row r="846" spans="1:14" x14ac:dyDescent="0.35">
      <c r="A846" s="249">
        <v>44216</v>
      </c>
      <c r="B846" s="250">
        <v>0.41237268518518522</v>
      </c>
      <c r="C846" s="251">
        <v>691</v>
      </c>
      <c r="D846" s="251">
        <v>0.4491</v>
      </c>
      <c r="E846" s="251">
        <v>15.69</v>
      </c>
      <c r="F846" s="251">
        <v>8.08</v>
      </c>
      <c r="G846" s="251">
        <v>1.9000000000000008</v>
      </c>
      <c r="K846" s="29">
        <v>31</v>
      </c>
    </row>
    <row r="847" spans="1:14" x14ac:dyDescent="0.35">
      <c r="A847" s="70">
        <v>44221</v>
      </c>
      <c r="B847" s="55">
        <v>0.42947916666666663</v>
      </c>
      <c r="C847" s="29">
        <v>389.4</v>
      </c>
      <c r="D847" s="29">
        <v>0.25290000000000001</v>
      </c>
      <c r="E847" s="29">
        <v>13.47</v>
      </c>
      <c r="F847" s="29">
        <v>7.95</v>
      </c>
      <c r="G847" s="29">
        <v>1.7000000000000013</v>
      </c>
      <c r="K847" s="29">
        <v>52</v>
      </c>
    </row>
    <row r="848" spans="1:14" x14ac:dyDescent="0.35">
      <c r="A848" s="70">
        <v>44224</v>
      </c>
      <c r="B848" s="55">
        <v>0.44738425925925923</v>
      </c>
      <c r="C848" s="29">
        <v>755</v>
      </c>
      <c r="D848" s="29">
        <v>0.49080000000000001</v>
      </c>
      <c r="E848" s="29">
        <v>14</v>
      </c>
      <c r="F848" s="29">
        <v>8.18</v>
      </c>
      <c r="G848" s="29">
        <v>1.9000000000000008</v>
      </c>
      <c r="K848" s="29">
        <v>41</v>
      </c>
      <c r="L848" s="45">
        <f>AVERAGE(K844:K848)</f>
        <v>75.400000000000006</v>
      </c>
      <c r="M848" s="46">
        <f>GEOMEAN(K844:K848)</f>
        <v>63.531356798313794</v>
      </c>
      <c r="N848" s="47" t="s">
        <v>257</v>
      </c>
    </row>
    <row r="849" spans="1:38" x14ac:dyDescent="0.35">
      <c r="A849" s="70">
        <v>44230</v>
      </c>
      <c r="B849" s="55">
        <v>0.43425925925925929</v>
      </c>
      <c r="C849" s="29">
        <v>816</v>
      </c>
      <c r="D849" s="29">
        <v>0.53039999999999998</v>
      </c>
      <c r="E849" s="29">
        <v>13.54</v>
      </c>
      <c r="F849" s="29">
        <v>8.26</v>
      </c>
      <c r="G849" s="29">
        <v>1.5000000000000016</v>
      </c>
      <c r="K849" s="29">
        <v>74</v>
      </c>
    </row>
    <row r="850" spans="1:38" x14ac:dyDescent="0.35">
      <c r="A850" s="70">
        <v>44238</v>
      </c>
      <c r="B850" s="55">
        <v>0.42371527777777779</v>
      </c>
      <c r="C850" s="29">
        <v>763</v>
      </c>
      <c r="D850" s="29">
        <v>0.496</v>
      </c>
      <c r="E850" s="29">
        <v>14.12</v>
      </c>
      <c r="F850" s="29">
        <v>8.48</v>
      </c>
      <c r="G850" s="29">
        <v>0</v>
      </c>
      <c r="K850" s="29">
        <v>10</v>
      </c>
    </row>
    <row r="851" spans="1:38" x14ac:dyDescent="0.35">
      <c r="A851" s="70">
        <v>44242</v>
      </c>
      <c r="B851" s="58">
        <v>0.40597222222222223</v>
      </c>
      <c r="C851" s="29">
        <v>784</v>
      </c>
      <c r="D851" s="29">
        <v>0.50960000000000005</v>
      </c>
      <c r="E851" s="29">
        <v>17.079999999999998</v>
      </c>
      <c r="F851" s="29">
        <v>7.79</v>
      </c>
      <c r="G851" s="29">
        <v>0</v>
      </c>
      <c r="K851" s="29">
        <v>10</v>
      </c>
    </row>
    <row r="852" spans="1:38" x14ac:dyDescent="0.35">
      <c r="A852" s="70">
        <v>44250</v>
      </c>
      <c r="B852" s="55">
        <v>0.42373842592592598</v>
      </c>
      <c r="C852" s="29">
        <v>907</v>
      </c>
      <c r="D852" s="29">
        <v>0.59150000000000003</v>
      </c>
      <c r="E852" s="29">
        <v>15.29</v>
      </c>
      <c r="F852" s="29">
        <v>8.2899999999999991</v>
      </c>
      <c r="G852" s="29">
        <v>2.4</v>
      </c>
      <c r="K852" s="29">
        <v>74</v>
      </c>
    </row>
    <row r="853" spans="1:38" x14ac:dyDescent="0.35">
      <c r="A853" s="70">
        <v>44252</v>
      </c>
      <c r="B853" s="55">
        <v>0.39127314814814818</v>
      </c>
      <c r="C853" s="29">
        <v>707</v>
      </c>
      <c r="D853" s="29">
        <v>0.45960000000000001</v>
      </c>
      <c r="E853" s="29">
        <v>14.7</v>
      </c>
      <c r="F853" s="29">
        <v>8.23</v>
      </c>
      <c r="G853" s="29">
        <v>1.6000000000000014</v>
      </c>
      <c r="K853" s="29">
        <v>413</v>
      </c>
      <c r="L853" s="45">
        <f>AVERAGE(K849:K853)</f>
        <v>116.2</v>
      </c>
      <c r="M853" s="46">
        <f>GEOMEAN(K849:K853)</f>
        <v>46.868677400546687</v>
      </c>
      <c r="N853" s="47" t="s">
        <v>261</v>
      </c>
    </row>
    <row r="854" spans="1:38" x14ac:dyDescent="0.35">
      <c r="A854" s="70">
        <v>44257</v>
      </c>
      <c r="B854" s="55">
        <v>0.4491087962962963</v>
      </c>
      <c r="C854" s="29">
        <v>650</v>
      </c>
      <c r="D854" s="29">
        <v>0.42249999999999999</v>
      </c>
      <c r="E854" s="29">
        <v>13.64</v>
      </c>
      <c r="F854" s="29">
        <v>7.97</v>
      </c>
      <c r="G854" s="29">
        <v>3.2999999999999985</v>
      </c>
      <c r="K854" s="29">
        <v>74</v>
      </c>
      <c r="O854" s="39" t="s">
        <v>115</v>
      </c>
      <c r="P854" s="39">
        <v>52.6</v>
      </c>
      <c r="Q854" s="39" t="s">
        <v>115</v>
      </c>
      <c r="R854" s="39" t="s">
        <v>115</v>
      </c>
      <c r="S854" s="39" t="s">
        <v>115</v>
      </c>
      <c r="T854" s="39" t="s">
        <v>115</v>
      </c>
      <c r="U854" s="39" t="s">
        <v>115</v>
      </c>
      <c r="V854" s="39" t="s">
        <v>115</v>
      </c>
      <c r="W854" s="39" t="s">
        <v>115</v>
      </c>
      <c r="X854" s="34" t="s">
        <v>137</v>
      </c>
      <c r="Y854" s="34" t="s">
        <v>137</v>
      </c>
      <c r="Z854" s="34" t="s">
        <v>137</v>
      </c>
      <c r="AA854" s="34" t="s">
        <v>137</v>
      </c>
      <c r="AB854" s="34" t="s">
        <v>137</v>
      </c>
      <c r="AC854" s="39" t="s">
        <v>115</v>
      </c>
      <c r="AD854" s="39">
        <v>219</v>
      </c>
      <c r="AE854" s="34" t="s">
        <v>137</v>
      </c>
      <c r="AF854" s="29">
        <v>203</v>
      </c>
      <c r="AG854" s="29">
        <v>16.7</v>
      </c>
      <c r="AH854" s="39">
        <v>55500</v>
      </c>
      <c r="AI854" s="39">
        <v>19500</v>
      </c>
      <c r="AJ854" s="39" t="s">
        <v>115</v>
      </c>
      <c r="AK854" s="39" t="s">
        <v>115</v>
      </c>
      <c r="AL854" s="39" t="s">
        <v>115</v>
      </c>
    </row>
    <row r="855" spans="1:38" x14ac:dyDescent="0.35">
      <c r="A855" s="70">
        <v>44263</v>
      </c>
      <c r="B855" s="55">
        <v>0.42498842592592595</v>
      </c>
      <c r="C855" s="29">
        <v>693</v>
      </c>
      <c r="D855" s="29">
        <v>0.45050000000000001</v>
      </c>
      <c r="E855" s="29">
        <v>12.34</v>
      </c>
      <c r="F855" s="29">
        <v>7.78</v>
      </c>
      <c r="G855" s="29">
        <v>5.9999999999999982</v>
      </c>
      <c r="K855" s="29">
        <v>10</v>
      </c>
    </row>
    <row r="856" spans="1:38" x14ac:dyDescent="0.35">
      <c r="A856" s="252">
        <v>44270</v>
      </c>
      <c r="B856" s="58">
        <v>0.39298611111111109</v>
      </c>
      <c r="C856" s="29">
        <v>741</v>
      </c>
      <c r="D856" s="29">
        <v>0.48170000000000002</v>
      </c>
      <c r="E856" s="29">
        <v>10.57</v>
      </c>
      <c r="F856" s="29">
        <v>7.89</v>
      </c>
      <c r="G856" s="29">
        <v>7.0000000000000009</v>
      </c>
      <c r="K856" s="29">
        <v>195</v>
      </c>
    </row>
    <row r="857" spans="1:38" x14ac:dyDescent="0.35">
      <c r="A857" s="252">
        <v>44272</v>
      </c>
      <c r="B857" s="55">
        <v>0.43355324074074075</v>
      </c>
      <c r="C857" s="29">
        <v>712</v>
      </c>
      <c r="D857" s="29">
        <v>0.46279999999999999</v>
      </c>
      <c r="E857" s="29">
        <v>10.24</v>
      </c>
      <c r="F857" s="29">
        <v>7.82</v>
      </c>
      <c r="G857" s="29">
        <v>7.9999999999999991</v>
      </c>
      <c r="K857" s="29">
        <v>402</v>
      </c>
    </row>
    <row r="858" spans="1:38" x14ac:dyDescent="0.35">
      <c r="A858" s="252">
        <v>44280</v>
      </c>
      <c r="B858" s="55">
        <v>0.42517361111111113</v>
      </c>
      <c r="C858" s="29">
        <v>599</v>
      </c>
      <c r="D858" s="29">
        <v>0.38929999999999998</v>
      </c>
      <c r="E858" s="29">
        <v>11.17</v>
      </c>
      <c r="F858" s="29">
        <v>7.64</v>
      </c>
      <c r="G858" s="29">
        <v>9.7000000000000011</v>
      </c>
      <c r="K858" s="29">
        <v>98</v>
      </c>
      <c r="L858" s="45">
        <f>AVERAGE(K854:K858)</f>
        <v>155.80000000000001</v>
      </c>
      <c r="M858" s="46">
        <f>GEOMEAN(K854:K858)</f>
        <v>89.318967059326539</v>
      </c>
      <c r="N858" s="47" t="s">
        <v>262</v>
      </c>
    </row>
    <row r="859" spans="1:38" x14ac:dyDescent="0.35">
      <c r="A859" s="252">
        <v>44291</v>
      </c>
      <c r="B859" s="55">
        <v>0.41063657407407406</v>
      </c>
      <c r="C859" s="29">
        <v>582</v>
      </c>
      <c r="D859" s="29">
        <v>0.37830000000000003</v>
      </c>
      <c r="E859" s="29">
        <v>10.3</v>
      </c>
      <c r="F859" s="29">
        <v>8.1999999999999993</v>
      </c>
      <c r="G859" s="29">
        <v>12.5</v>
      </c>
      <c r="K859" s="29">
        <v>31</v>
      </c>
    </row>
    <row r="860" spans="1:38" x14ac:dyDescent="0.35">
      <c r="A860" s="252">
        <v>44300</v>
      </c>
      <c r="B860" s="55">
        <v>0.42861111111111111</v>
      </c>
      <c r="C860" s="29">
        <v>593</v>
      </c>
      <c r="D860" s="29">
        <v>0.38540000000000002</v>
      </c>
      <c r="E860" s="29">
        <v>9.25</v>
      </c>
      <c r="F860" s="29">
        <v>8.08</v>
      </c>
      <c r="G860" s="29">
        <v>14.200000000000001</v>
      </c>
      <c r="K860" s="29">
        <v>309</v>
      </c>
    </row>
    <row r="861" spans="1:38" x14ac:dyDescent="0.35">
      <c r="A861" s="252">
        <v>44301</v>
      </c>
      <c r="B861" s="55">
        <v>0.41484953703703703</v>
      </c>
      <c r="C861" s="29">
        <v>575</v>
      </c>
      <c r="D861" s="29">
        <v>0.37369999999999998</v>
      </c>
      <c r="E861" s="29">
        <v>8.81</v>
      </c>
      <c r="F861" s="29">
        <v>7.64</v>
      </c>
      <c r="G861" s="29">
        <v>13.2</v>
      </c>
      <c r="K861" s="29">
        <v>1529</v>
      </c>
    </row>
    <row r="862" spans="1:38" x14ac:dyDescent="0.35">
      <c r="A862" s="252">
        <v>44305</v>
      </c>
      <c r="B862" s="55">
        <v>0.41841435185185188</v>
      </c>
      <c r="C862" s="29">
        <v>611</v>
      </c>
      <c r="D862" s="29">
        <v>0.39710000000000001</v>
      </c>
      <c r="E862" s="29">
        <v>8.2899999999999991</v>
      </c>
      <c r="F862" s="29">
        <v>7.57</v>
      </c>
      <c r="G862" s="29">
        <v>14.000000000000002</v>
      </c>
      <c r="K862" s="29">
        <v>146</v>
      </c>
    </row>
    <row r="863" spans="1:38" x14ac:dyDescent="0.35">
      <c r="A863" s="252">
        <v>44314</v>
      </c>
      <c r="B863" s="55">
        <v>0.41978009259259258</v>
      </c>
      <c r="C863" s="29">
        <v>613</v>
      </c>
      <c r="D863" s="29">
        <v>0.39650000000000002</v>
      </c>
      <c r="E863" s="29">
        <v>8.69</v>
      </c>
      <c r="F863" s="29">
        <v>7.9</v>
      </c>
      <c r="G863" s="29">
        <v>17.7</v>
      </c>
      <c r="K863" s="29">
        <v>161</v>
      </c>
      <c r="L863" s="45">
        <f>AVERAGE(K859:K863)</f>
        <v>435.2</v>
      </c>
      <c r="M863" s="46">
        <f>GEOMEAN(K859:K863)</f>
        <v>202.94636550572537</v>
      </c>
      <c r="N863" s="47" t="s">
        <v>263</v>
      </c>
    </row>
    <row r="864" spans="1:38" x14ac:dyDescent="0.35">
      <c r="A864" s="252">
        <v>44319</v>
      </c>
      <c r="B864" s="55">
        <v>0.42420138888888892</v>
      </c>
      <c r="C864" s="29">
        <v>550</v>
      </c>
      <c r="D864" s="29">
        <v>0.35749999999999998</v>
      </c>
      <c r="E864" s="29">
        <v>7.34</v>
      </c>
      <c r="F864" s="29">
        <v>7.62</v>
      </c>
      <c r="G864" s="29">
        <v>16.7</v>
      </c>
      <c r="K864" s="29">
        <v>19863</v>
      </c>
    </row>
    <row r="865" spans="1:38" x14ac:dyDescent="0.35">
      <c r="A865" s="252">
        <v>44322</v>
      </c>
      <c r="B865" s="55">
        <v>0.43299768518518517</v>
      </c>
      <c r="C865" s="29">
        <v>593</v>
      </c>
      <c r="D865" s="29">
        <v>0.38540000000000002</v>
      </c>
      <c r="E865" s="29">
        <v>8.59</v>
      </c>
      <c r="F865" s="29">
        <v>8.18</v>
      </c>
      <c r="G865" s="29">
        <v>15.7</v>
      </c>
      <c r="K865" s="29">
        <v>238</v>
      </c>
    </row>
    <row r="866" spans="1:38" x14ac:dyDescent="0.35">
      <c r="A866" s="252">
        <v>44329</v>
      </c>
      <c r="B866" s="55">
        <v>0.32578703703703704</v>
      </c>
      <c r="C866" s="29">
        <v>578</v>
      </c>
      <c r="D866" s="29">
        <v>0.37569999999999998</v>
      </c>
      <c r="E866" s="29">
        <v>9.68</v>
      </c>
      <c r="F866" s="29">
        <v>7.68</v>
      </c>
      <c r="G866" s="29">
        <v>14.3</v>
      </c>
      <c r="K866" s="29">
        <v>110</v>
      </c>
    </row>
    <row r="867" spans="1:38" x14ac:dyDescent="0.35">
      <c r="A867" s="252">
        <v>44335</v>
      </c>
      <c r="B867" s="55">
        <v>0.42045138888888894</v>
      </c>
      <c r="C867" s="29">
        <v>620</v>
      </c>
      <c r="D867" s="29">
        <v>0.40300000000000002</v>
      </c>
      <c r="E867" s="29">
        <v>8.98</v>
      </c>
      <c r="F867" s="29">
        <v>7.85</v>
      </c>
      <c r="G867" s="29">
        <v>17.5</v>
      </c>
      <c r="K867" s="29">
        <v>134</v>
      </c>
    </row>
    <row r="868" spans="1:38" x14ac:dyDescent="0.35">
      <c r="A868" s="253">
        <v>44340</v>
      </c>
      <c r="B868" s="254">
        <v>0.43092592592592593</v>
      </c>
      <c r="C868" s="255">
        <v>637</v>
      </c>
      <c r="D868" s="255">
        <v>0.41599999999999998</v>
      </c>
      <c r="E868" s="255">
        <v>7.04</v>
      </c>
      <c r="F868" s="255">
        <v>8.01</v>
      </c>
      <c r="G868" s="255">
        <v>21.3</v>
      </c>
      <c r="K868" s="29">
        <v>41</v>
      </c>
      <c r="L868" s="45">
        <f>AVERAGE(K864:K868)</f>
        <v>4077.2</v>
      </c>
      <c r="M868" s="46">
        <f>GEOMEAN(K864:K868)</f>
        <v>309.87078188224922</v>
      </c>
      <c r="N868" s="47" t="s">
        <v>264</v>
      </c>
    </row>
    <row r="869" spans="1:38" x14ac:dyDescent="0.35">
      <c r="A869" s="252">
        <v>44349</v>
      </c>
      <c r="B869" s="55">
        <v>0.40975694444444444</v>
      </c>
      <c r="C869" s="29">
        <v>658</v>
      </c>
      <c r="D869" s="29">
        <v>0.42899999999999999</v>
      </c>
      <c r="E869" s="29">
        <v>7.18</v>
      </c>
      <c r="F869" s="29">
        <v>7.84</v>
      </c>
      <c r="G869" s="29">
        <v>18.8</v>
      </c>
      <c r="K869" s="29">
        <v>98</v>
      </c>
    </row>
    <row r="870" spans="1:38" x14ac:dyDescent="0.35">
      <c r="A870" s="70">
        <v>44357</v>
      </c>
      <c r="B870" s="55">
        <v>0.41556712962962966</v>
      </c>
      <c r="C870" s="29">
        <v>571</v>
      </c>
      <c r="D870" s="29">
        <v>0.3705</v>
      </c>
      <c r="E870" s="29">
        <v>7</v>
      </c>
      <c r="F870" s="29">
        <v>8.09</v>
      </c>
      <c r="G870" s="29">
        <v>23.6</v>
      </c>
      <c r="K870" s="29">
        <v>2035</v>
      </c>
    </row>
    <row r="871" spans="1:38" x14ac:dyDescent="0.35">
      <c r="A871" s="252">
        <v>44361</v>
      </c>
      <c r="B871" s="55">
        <v>0.42804398148148143</v>
      </c>
      <c r="C871" s="29">
        <v>596</v>
      </c>
      <c r="D871" s="29">
        <v>0.39</v>
      </c>
      <c r="E871" s="29">
        <v>6.15</v>
      </c>
      <c r="F871" s="29">
        <v>7.97</v>
      </c>
      <c r="G871" s="29">
        <v>24.6</v>
      </c>
      <c r="K871" s="29">
        <v>1112</v>
      </c>
    </row>
    <row r="872" spans="1:38" x14ac:dyDescent="0.35">
      <c r="A872" s="252">
        <v>44369</v>
      </c>
      <c r="B872" s="55">
        <v>0.41614583333333338</v>
      </c>
      <c r="C872" s="29">
        <v>556</v>
      </c>
      <c r="D872" s="29">
        <v>0.36399999999999999</v>
      </c>
      <c r="E872" s="29">
        <v>7.71</v>
      </c>
      <c r="F872" s="29">
        <v>7.77</v>
      </c>
      <c r="G872" s="29">
        <v>21.4</v>
      </c>
      <c r="K872" s="29">
        <v>638</v>
      </c>
    </row>
    <row r="873" spans="1:38" x14ac:dyDescent="0.35">
      <c r="A873" s="70">
        <v>44371</v>
      </c>
      <c r="B873" s="55">
        <v>0.42532407407407408</v>
      </c>
      <c r="C873" s="29">
        <v>577</v>
      </c>
      <c r="D873" s="29">
        <v>0.377</v>
      </c>
      <c r="E873" s="29">
        <v>6.58</v>
      </c>
      <c r="F873" s="29">
        <v>7.76</v>
      </c>
      <c r="G873" s="29">
        <v>20.999999999999996</v>
      </c>
      <c r="K873" s="29">
        <v>373</v>
      </c>
      <c r="L873" s="45">
        <f>AVERAGE(K869:K873)</f>
        <v>851.2</v>
      </c>
      <c r="M873" s="46">
        <f>GEOMEAN(K869:K873)</f>
        <v>555.2453848337866</v>
      </c>
      <c r="N873" s="47" t="s">
        <v>265</v>
      </c>
    </row>
    <row r="874" spans="1:38" x14ac:dyDescent="0.35">
      <c r="A874" s="252">
        <v>44378</v>
      </c>
      <c r="B874" s="55">
        <v>0.43891203703703702</v>
      </c>
      <c r="C874" s="29">
        <v>417</v>
      </c>
      <c r="D874" s="29">
        <v>0.27100000000000002</v>
      </c>
      <c r="E874" s="29">
        <v>5.94</v>
      </c>
      <c r="F874" s="29">
        <v>7.65</v>
      </c>
      <c r="G874" s="29">
        <v>22.9</v>
      </c>
      <c r="K874" s="257">
        <v>24192</v>
      </c>
    </row>
    <row r="875" spans="1:38" x14ac:dyDescent="0.35">
      <c r="A875" s="252">
        <v>44389</v>
      </c>
      <c r="B875" s="55">
        <v>0.42325231481481485</v>
      </c>
      <c r="C875" s="29">
        <v>384.7</v>
      </c>
      <c r="D875" s="29">
        <v>0.25019999999999998</v>
      </c>
      <c r="E875" s="29">
        <v>7.9</v>
      </c>
      <c r="F875" s="29">
        <v>8.07</v>
      </c>
      <c r="G875" s="29">
        <v>23.9</v>
      </c>
      <c r="K875" s="29">
        <v>1063</v>
      </c>
    </row>
    <row r="876" spans="1:38" x14ac:dyDescent="0.35">
      <c r="A876" s="252">
        <v>44392</v>
      </c>
      <c r="B876" s="55">
        <v>0.42405092592592591</v>
      </c>
      <c r="C876" s="29">
        <v>516</v>
      </c>
      <c r="D876" s="29">
        <v>0.33800000000000002</v>
      </c>
      <c r="E876" s="29">
        <v>5.93</v>
      </c>
      <c r="F876" s="29">
        <v>7.99</v>
      </c>
      <c r="G876" s="29">
        <v>24.6</v>
      </c>
      <c r="K876" s="29">
        <v>197</v>
      </c>
    </row>
    <row r="877" spans="1:38" x14ac:dyDescent="0.35">
      <c r="A877" s="70">
        <v>44399</v>
      </c>
      <c r="B877" s="53">
        <v>0.45092592592592595</v>
      </c>
      <c r="C877" s="29">
        <v>508</v>
      </c>
      <c r="D877" s="29">
        <v>0.33150000000000002</v>
      </c>
      <c r="E877" s="29">
        <v>6.41</v>
      </c>
      <c r="F877" s="29">
        <v>7.99</v>
      </c>
      <c r="G877" s="29">
        <v>25.599999999999998</v>
      </c>
      <c r="K877" s="29">
        <v>146</v>
      </c>
      <c r="O877" s="39">
        <v>2.2999999999999998</v>
      </c>
      <c r="P877" s="39">
        <v>55.5</v>
      </c>
      <c r="Q877" s="39" t="s">
        <v>115</v>
      </c>
      <c r="R877" s="39" t="s">
        <v>115</v>
      </c>
      <c r="S877" s="39" t="s">
        <v>115</v>
      </c>
      <c r="T877" s="39" t="s">
        <v>115</v>
      </c>
      <c r="U877" s="39" t="s">
        <v>115</v>
      </c>
      <c r="V877" s="39" t="s">
        <v>115</v>
      </c>
      <c r="W877" s="39" t="s">
        <v>115</v>
      </c>
      <c r="X877" s="39">
        <v>43</v>
      </c>
      <c r="Y877" s="39" t="s">
        <v>115</v>
      </c>
      <c r="Z877" s="39">
        <v>0.52</v>
      </c>
      <c r="AA877" s="39" t="s">
        <v>115</v>
      </c>
      <c r="AB877" s="39">
        <v>24.9</v>
      </c>
      <c r="AC877" s="39" t="s">
        <v>115</v>
      </c>
      <c r="AD877" s="39">
        <v>201</v>
      </c>
      <c r="AE877" s="39" t="s">
        <v>115</v>
      </c>
      <c r="AF877" s="39" t="s">
        <v>115</v>
      </c>
      <c r="AG877" s="29">
        <v>25.2</v>
      </c>
      <c r="AH877" s="29">
        <v>47600</v>
      </c>
      <c r="AI877" s="29">
        <v>20000</v>
      </c>
      <c r="AJ877" s="29">
        <v>3.1</v>
      </c>
      <c r="AK877" s="39" t="s">
        <v>115</v>
      </c>
      <c r="AL877" s="39" t="s">
        <v>115</v>
      </c>
    </row>
    <row r="878" spans="1:38" x14ac:dyDescent="0.35">
      <c r="A878" s="252">
        <v>44403</v>
      </c>
      <c r="B878" s="55">
        <v>0.42598379629629629</v>
      </c>
      <c r="C878" s="29">
        <v>553</v>
      </c>
      <c r="D878" s="29">
        <v>0.35749999999999998</v>
      </c>
      <c r="E878" s="29">
        <v>6.76</v>
      </c>
      <c r="F878" s="29">
        <v>7.8</v>
      </c>
      <c r="G878" s="29">
        <v>24.6</v>
      </c>
      <c r="K878" s="29">
        <v>145</v>
      </c>
      <c r="L878" s="45">
        <f>AVERAGE(K874:K878)</f>
        <v>5148.6000000000004</v>
      </c>
      <c r="M878" s="46">
        <f>GEOMEAN(K874:K878)</f>
        <v>639.85036865225356</v>
      </c>
      <c r="N878" s="47" t="s">
        <v>266</v>
      </c>
    </row>
    <row r="879" spans="1:38" x14ac:dyDescent="0.35">
      <c r="A879" s="252">
        <v>44411</v>
      </c>
      <c r="B879" s="55">
        <v>0.41969907407407409</v>
      </c>
      <c r="C879" s="29">
        <v>606</v>
      </c>
      <c r="D879" s="29">
        <v>0.39650000000000002</v>
      </c>
      <c r="E879" s="29">
        <v>7.37</v>
      </c>
      <c r="F879" s="29">
        <v>7.83</v>
      </c>
      <c r="G879" s="29">
        <v>22.600000000000005</v>
      </c>
      <c r="K879" s="29">
        <v>135</v>
      </c>
    </row>
    <row r="880" spans="1:38" x14ac:dyDescent="0.35">
      <c r="A880" s="252">
        <v>44426</v>
      </c>
      <c r="B880" s="55">
        <v>0.45893518518518522</v>
      </c>
      <c r="C880" s="29">
        <v>687</v>
      </c>
      <c r="D880" s="29">
        <v>0.44850000000000001</v>
      </c>
      <c r="E880" s="29">
        <v>6.84</v>
      </c>
      <c r="F880" s="29">
        <v>7.74</v>
      </c>
      <c r="G880" s="29">
        <v>24.099999999999998</v>
      </c>
      <c r="K880" s="29">
        <v>73</v>
      </c>
    </row>
    <row r="881" spans="1:38" x14ac:dyDescent="0.35">
      <c r="A881" s="252">
        <v>44431</v>
      </c>
      <c r="B881" s="55">
        <v>0.40280092592592592</v>
      </c>
      <c r="C881" s="29">
        <v>644</v>
      </c>
      <c r="D881" s="29">
        <v>0.41599999999999998</v>
      </c>
      <c r="E881" s="29">
        <v>4.88</v>
      </c>
      <c r="F881" s="29">
        <v>7.76</v>
      </c>
      <c r="G881" s="29">
        <v>25</v>
      </c>
      <c r="K881" s="29">
        <v>495</v>
      </c>
    </row>
    <row r="882" spans="1:38" x14ac:dyDescent="0.35">
      <c r="A882" s="252">
        <v>44439</v>
      </c>
      <c r="B882" s="55">
        <v>0.43847222222222221</v>
      </c>
      <c r="C882" s="29">
        <v>515</v>
      </c>
      <c r="D882" s="29">
        <v>0.33150000000000002</v>
      </c>
      <c r="E882" s="29">
        <v>5.66</v>
      </c>
      <c r="F882" s="29">
        <v>7.81</v>
      </c>
      <c r="G882" s="29">
        <v>24.4</v>
      </c>
      <c r="K882" s="29">
        <v>1274</v>
      </c>
      <c r="L882" s="45">
        <f>AVERAGE(K879:K883)</f>
        <v>482.4</v>
      </c>
      <c r="M882" s="46">
        <f>GEOMEAN(K879:K883)</f>
        <v>306.46727199141134</v>
      </c>
      <c r="N882" s="47" t="s">
        <v>267</v>
      </c>
    </row>
    <row r="883" spans="1:38" x14ac:dyDescent="0.35">
      <c r="A883" s="70">
        <v>44441</v>
      </c>
      <c r="B883" s="55">
        <v>0.42907407407407411</v>
      </c>
      <c r="C883" s="29">
        <v>532</v>
      </c>
      <c r="D883" s="29">
        <v>0.34449999999999997</v>
      </c>
      <c r="E883" s="29">
        <v>6.25</v>
      </c>
      <c r="F883" s="29">
        <v>7.91</v>
      </c>
      <c r="G883" s="29">
        <v>23.6</v>
      </c>
      <c r="K883" s="29">
        <v>435</v>
      </c>
    </row>
    <row r="884" spans="1:38" x14ac:dyDescent="0.35">
      <c r="A884" s="70">
        <v>44448</v>
      </c>
      <c r="B884" s="55">
        <v>0.42223379629629632</v>
      </c>
      <c r="C884" s="29">
        <v>575</v>
      </c>
      <c r="D884" s="29">
        <v>0.3705</v>
      </c>
      <c r="E884" s="29">
        <v>6.62</v>
      </c>
      <c r="F884" s="29">
        <v>7.86</v>
      </c>
      <c r="G884" s="29">
        <v>22.5</v>
      </c>
      <c r="K884" s="29">
        <v>145</v>
      </c>
    </row>
    <row r="885" spans="1:38" x14ac:dyDescent="0.35">
      <c r="A885" s="70">
        <v>44452</v>
      </c>
      <c r="B885" s="55">
        <v>0.40748842592592593</v>
      </c>
      <c r="C885" s="29">
        <v>638</v>
      </c>
      <c r="D885" s="29">
        <v>0.41599999999999998</v>
      </c>
      <c r="E885" s="29">
        <v>7.59</v>
      </c>
      <c r="F885" s="29">
        <v>7.75</v>
      </c>
      <c r="G885" s="29">
        <v>22.5</v>
      </c>
      <c r="K885" s="29">
        <v>74</v>
      </c>
    </row>
    <row r="886" spans="1:38" x14ac:dyDescent="0.35">
      <c r="A886" s="252">
        <v>44461</v>
      </c>
      <c r="B886" s="55">
        <v>0.39690972222222221</v>
      </c>
      <c r="C886" s="29">
        <v>298.10000000000002</v>
      </c>
      <c r="D886" s="29">
        <v>0.19370000000000001</v>
      </c>
      <c r="E886" s="29">
        <v>7.67</v>
      </c>
      <c r="F886" s="29">
        <v>7.76</v>
      </c>
      <c r="G886" s="29">
        <v>19.600000000000001</v>
      </c>
      <c r="K886" s="257">
        <v>24192</v>
      </c>
    </row>
    <row r="887" spans="1:38" x14ac:dyDescent="0.35">
      <c r="A887" s="252">
        <v>44466</v>
      </c>
      <c r="B887" s="55">
        <v>0.42471064814814818</v>
      </c>
      <c r="C887" s="29">
        <v>488.6</v>
      </c>
      <c r="D887" s="29">
        <v>0.31790000000000002</v>
      </c>
      <c r="E887" s="29">
        <v>7.09</v>
      </c>
      <c r="F887" s="29">
        <v>8.0299999999999994</v>
      </c>
      <c r="G887" s="29">
        <v>19.2</v>
      </c>
      <c r="K887" s="29">
        <v>563</v>
      </c>
      <c r="L887" s="45">
        <f>AVERAGE(K883:K887)</f>
        <v>5081.8</v>
      </c>
      <c r="M887" s="46">
        <f>GEOMEAN(K883:K887)</f>
        <v>576.30691352290603</v>
      </c>
      <c r="N887" s="47" t="s">
        <v>268</v>
      </c>
    </row>
    <row r="888" spans="1:38" x14ac:dyDescent="0.35">
      <c r="A888" s="70">
        <v>44474</v>
      </c>
      <c r="B888" s="55">
        <v>0.45188657407407407</v>
      </c>
      <c r="C888" s="29">
        <v>537</v>
      </c>
      <c r="D888" s="29">
        <v>0.34899999999999998</v>
      </c>
      <c r="E888" s="29">
        <v>6.93</v>
      </c>
      <c r="F888" s="29">
        <v>7.95</v>
      </c>
      <c r="G888" s="29">
        <v>20.799999999999997</v>
      </c>
      <c r="K888" s="29">
        <v>231</v>
      </c>
      <c r="O888" s="39">
        <v>2.1</v>
      </c>
      <c r="P888" s="39">
        <v>63.8</v>
      </c>
      <c r="Q888" s="39" t="s">
        <v>115</v>
      </c>
      <c r="R888" s="39" t="s">
        <v>115</v>
      </c>
      <c r="S888" s="39" t="s">
        <v>115</v>
      </c>
      <c r="T888" s="39" t="s">
        <v>115</v>
      </c>
      <c r="U888" s="39" t="s">
        <v>115</v>
      </c>
      <c r="V888" s="39" t="s">
        <v>115</v>
      </c>
      <c r="W888" s="39" t="s">
        <v>115</v>
      </c>
      <c r="X888" s="39">
        <v>44.3</v>
      </c>
      <c r="Y888" s="39" t="s">
        <v>115</v>
      </c>
      <c r="Z888" s="39" t="s">
        <v>115</v>
      </c>
      <c r="AA888" s="39" t="s">
        <v>115</v>
      </c>
      <c r="AB888" s="39">
        <v>26.2</v>
      </c>
      <c r="AC888" s="39" t="s">
        <v>115</v>
      </c>
      <c r="AD888" s="39">
        <v>210</v>
      </c>
      <c r="AE888" s="39" t="s">
        <v>115</v>
      </c>
      <c r="AF888" s="39" t="s">
        <v>115</v>
      </c>
      <c r="AG888" s="29">
        <v>20.6</v>
      </c>
      <c r="AH888" s="29">
        <v>48700</v>
      </c>
      <c r="AI888" s="39">
        <v>21300</v>
      </c>
      <c r="AJ888" s="39">
        <v>3.4</v>
      </c>
      <c r="AK888" s="39" t="s">
        <v>115</v>
      </c>
      <c r="AL888" s="39" t="s">
        <v>115</v>
      </c>
    </row>
    <row r="889" spans="1:38" x14ac:dyDescent="0.35">
      <c r="A889" s="252">
        <v>44480</v>
      </c>
      <c r="B889" s="55">
        <v>0.41756944444444444</v>
      </c>
      <c r="C889" s="29">
        <v>569</v>
      </c>
      <c r="D889" s="29">
        <v>0.3705</v>
      </c>
      <c r="E889" s="29">
        <v>6.33</v>
      </c>
      <c r="F889" s="29">
        <v>7.85</v>
      </c>
      <c r="G889" s="29">
        <v>20.599999999999998</v>
      </c>
      <c r="K889" s="29">
        <v>146</v>
      </c>
    </row>
    <row r="890" spans="1:38" x14ac:dyDescent="0.35">
      <c r="A890" s="252">
        <v>44482</v>
      </c>
      <c r="B890" s="55">
        <v>0.4227893518518519</v>
      </c>
      <c r="C890" s="29">
        <v>601</v>
      </c>
      <c r="D890" s="29">
        <v>0.39</v>
      </c>
      <c r="E890" s="29">
        <v>8.1300000000000008</v>
      </c>
      <c r="F890" s="29">
        <v>7.81</v>
      </c>
      <c r="G890" s="29">
        <v>17.7</v>
      </c>
      <c r="K890" s="29">
        <v>301</v>
      </c>
    </row>
    <row r="891" spans="1:38" x14ac:dyDescent="0.35">
      <c r="A891" s="252">
        <v>44487</v>
      </c>
      <c r="B891" s="55">
        <v>0.43549768518518522</v>
      </c>
      <c r="C891" s="29">
        <v>477.3</v>
      </c>
      <c r="D891" s="29">
        <v>0.31</v>
      </c>
      <c r="E891" s="29">
        <v>8.91</v>
      </c>
      <c r="F891" s="29">
        <v>7.85</v>
      </c>
      <c r="G891" s="29">
        <v>17.599999999999998</v>
      </c>
      <c r="K891" s="29">
        <v>397</v>
      </c>
    </row>
    <row r="892" spans="1:38" x14ac:dyDescent="0.35">
      <c r="A892" s="252">
        <v>44496</v>
      </c>
      <c r="B892" s="55">
        <v>0.42207175925925927</v>
      </c>
      <c r="C892" s="29">
        <v>476.4</v>
      </c>
      <c r="D892" s="29">
        <v>0.30940000000000001</v>
      </c>
      <c r="E892" s="29">
        <v>10.25</v>
      </c>
      <c r="F892" s="29">
        <v>7.92</v>
      </c>
      <c r="G892" s="29">
        <v>15.1</v>
      </c>
      <c r="K892" s="29">
        <v>780</v>
      </c>
      <c r="L892" s="45">
        <f>AVERAGE(K888:K892)</f>
        <v>371</v>
      </c>
      <c r="M892" s="46">
        <f>GEOMEAN(K888:K892)</f>
        <v>315.8517504851132</v>
      </c>
      <c r="N892" s="47" t="s">
        <v>269</v>
      </c>
    </row>
    <row r="893" spans="1:38" x14ac:dyDescent="0.35">
      <c r="A893" s="252">
        <v>44503</v>
      </c>
      <c r="B893" s="55">
        <v>0.41670138888888886</v>
      </c>
      <c r="C893" s="29">
        <v>478.8</v>
      </c>
      <c r="D893" s="29">
        <v>0.31140000000000001</v>
      </c>
      <c r="E893" s="29">
        <v>10.1</v>
      </c>
      <c r="F893" s="29">
        <v>7.95</v>
      </c>
      <c r="G893" s="29">
        <v>10.499999999999998</v>
      </c>
      <c r="K893" s="29">
        <v>134</v>
      </c>
    </row>
    <row r="894" spans="1:38" x14ac:dyDescent="0.35">
      <c r="A894" s="252">
        <v>44508</v>
      </c>
      <c r="B894" s="55">
        <v>0.44885416666666672</v>
      </c>
      <c r="C894" s="29">
        <v>519</v>
      </c>
      <c r="D894" s="29">
        <v>0.33729999999999999</v>
      </c>
      <c r="E894" s="29">
        <v>11.45</v>
      </c>
      <c r="F894" s="29">
        <v>7.83</v>
      </c>
      <c r="G894" s="29">
        <v>10.5</v>
      </c>
      <c r="K894" s="29">
        <v>20</v>
      </c>
    </row>
    <row r="895" spans="1:38" x14ac:dyDescent="0.35">
      <c r="A895" s="252">
        <v>44517</v>
      </c>
      <c r="B895" s="55">
        <v>0.41539351851851852</v>
      </c>
      <c r="C895" s="29">
        <v>551</v>
      </c>
      <c r="D895" s="29">
        <v>0.35809999999999997</v>
      </c>
      <c r="E895" s="29">
        <v>11.58</v>
      </c>
      <c r="F895" s="29">
        <v>7.95</v>
      </c>
      <c r="G895" s="29">
        <v>10.1</v>
      </c>
      <c r="K895" s="29">
        <v>52</v>
      </c>
    </row>
    <row r="896" spans="1:38" x14ac:dyDescent="0.35">
      <c r="A896" s="252">
        <v>44522</v>
      </c>
      <c r="B896" s="55">
        <v>0.45310185185185187</v>
      </c>
      <c r="C896" s="29">
        <v>530</v>
      </c>
      <c r="D896" s="29">
        <v>0.34449999999999997</v>
      </c>
      <c r="E896" s="29">
        <v>13.18</v>
      </c>
      <c r="F896" s="29">
        <v>7.9</v>
      </c>
      <c r="G896" s="29">
        <v>6.4</v>
      </c>
      <c r="K896" s="29">
        <v>169</v>
      </c>
    </row>
    <row r="897" spans="1:14" x14ac:dyDescent="0.35">
      <c r="A897" s="252">
        <v>44529</v>
      </c>
      <c r="B897" s="55">
        <v>0.41849537037037038</v>
      </c>
      <c r="C897" s="29">
        <v>511</v>
      </c>
      <c r="D897" s="29">
        <v>0.33210000000000001</v>
      </c>
      <c r="E897" s="29">
        <v>12.92</v>
      </c>
      <c r="F897" s="29">
        <v>7.97</v>
      </c>
      <c r="G897" s="29">
        <v>4.2</v>
      </c>
      <c r="K897" s="29">
        <v>86</v>
      </c>
      <c r="L897" s="45">
        <f>AVERAGE(K893:K897)</f>
        <v>92.2</v>
      </c>
      <c r="M897" s="46">
        <f>GEOMEAN(K893:K897)</f>
        <v>72.661550134768305</v>
      </c>
      <c r="N897" s="47" t="s">
        <v>270</v>
      </c>
    </row>
    <row r="898" spans="1:14" x14ac:dyDescent="0.35">
      <c r="A898" s="252">
        <v>44531</v>
      </c>
      <c r="B898" s="55">
        <v>0.41615740740740742</v>
      </c>
      <c r="C898" s="29">
        <v>313.2</v>
      </c>
      <c r="D898" s="29">
        <v>0.20349999999999999</v>
      </c>
      <c r="E898" s="29">
        <v>13.19</v>
      </c>
      <c r="F898" s="29">
        <v>7.86</v>
      </c>
      <c r="G898" s="29">
        <v>5.5</v>
      </c>
      <c r="K898" s="29">
        <v>30</v>
      </c>
      <c r="L898" s="28"/>
      <c r="M898" s="31"/>
      <c r="N898" s="30"/>
    </row>
    <row r="899" spans="1:14" x14ac:dyDescent="0.35">
      <c r="A899" s="252">
        <v>44537</v>
      </c>
      <c r="B899" s="55">
        <v>0.4163310185185185</v>
      </c>
      <c r="C899" s="29">
        <v>548</v>
      </c>
      <c r="D899" s="29">
        <v>0.35620000000000002</v>
      </c>
      <c r="E899" s="29">
        <v>16.04</v>
      </c>
      <c r="F899" s="29">
        <v>8.18</v>
      </c>
      <c r="G899" s="29">
        <v>3.7</v>
      </c>
      <c r="K899" s="29">
        <v>496</v>
      </c>
      <c r="L899" s="28"/>
      <c r="M899" s="31"/>
      <c r="N899" s="30"/>
    </row>
    <row r="900" spans="1:14" x14ac:dyDescent="0.35">
      <c r="A900" s="252">
        <v>44545</v>
      </c>
      <c r="B900" s="55">
        <v>0.39297453703703705</v>
      </c>
      <c r="C900" s="29">
        <v>571</v>
      </c>
      <c r="D900" s="29">
        <v>0.37109999999999999</v>
      </c>
      <c r="E900" s="29">
        <v>14.59</v>
      </c>
      <c r="F900" s="29">
        <v>8.0299999999999994</v>
      </c>
      <c r="G900" s="29">
        <v>6.2</v>
      </c>
      <c r="K900" s="29">
        <v>211</v>
      </c>
      <c r="L900" s="28"/>
      <c r="M900" s="31"/>
      <c r="N900" s="30"/>
    </row>
    <row r="901" spans="1:14" x14ac:dyDescent="0.35">
      <c r="A901" s="252">
        <v>44546</v>
      </c>
      <c r="B901" s="257" t="s">
        <v>281</v>
      </c>
      <c r="K901" s="29">
        <v>62</v>
      </c>
      <c r="L901" s="28"/>
      <c r="M901" s="31"/>
      <c r="N901" s="30"/>
    </row>
    <row r="902" spans="1:14" x14ac:dyDescent="0.35">
      <c r="A902" s="252">
        <v>44558</v>
      </c>
      <c r="B902" s="52">
        <v>0.43483796296296301</v>
      </c>
      <c r="C902" s="29">
        <v>572</v>
      </c>
      <c r="D902" s="29">
        <v>0.37190000000000001</v>
      </c>
      <c r="E902" s="29">
        <v>11.74</v>
      </c>
      <c r="F902" s="29">
        <v>8.5299999999999994</v>
      </c>
      <c r="G902" s="29">
        <v>6.6</v>
      </c>
      <c r="K902" s="29">
        <v>63</v>
      </c>
      <c r="L902" s="45">
        <f>AVERAGE(K898:K902)</f>
        <v>172.4</v>
      </c>
      <c r="M902" s="46">
        <f>GEOMEAN(K898:K902)</f>
        <v>104.16540939838006</v>
      </c>
      <c r="N902" s="47" t="s">
        <v>271</v>
      </c>
    </row>
    <row r="903" spans="1:14" x14ac:dyDescent="0.35">
      <c r="A903" s="252">
        <v>44565</v>
      </c>
      <c r="B903" s="58">
        <v>0.43311342592592594</v>
      </c>
      <c r="C903" s="29">
        <v>532</v>
      </c>
      <c r="D903" s="29">
        <v>0.34610000000000002</v>
      </c>
      <c r="E903" s="29">
        <v>13.15</v>
      </c>
      <c r="F903" s="29">
        <v>8.81</v>
      </c>
      <c r="G903" s="29">
        <v>4.0999999999999996</v>
      </c>
      <c r="K903" s="29">
        <v>86</v>
      </c>
      <c r="L903" s="45"/>
      <c r="M903" s="46"/>
      <c r="N903" s="47"/>
    </row>
    <row r="904" spans="1:14" x14ac:dyDescent="0.35">
      <c r="A904" s="252">
        <v>44571</v>
      </c>
      <c r="B904" s="52">
        <v>0.41265046296296298</v>
      </c>
      <c r="C904" s="29">
        <v>575</v>
      </c>
      <c r="D904" s="29">
        <v>0.37390000000000001</v>
      </c>
      <c r="E904" s="29">
        <v>14.58</v>
      </c>
      <c r="F904" s="29">
        <v>8.33</v>
      </c>
      <c r="G904" s="29">
        <v>0.9</v>
      </c>
      <c r="K904" s="29">
        <v>97</v>
      </c>
    </row>
    <row r="905" spans="1:14" x14ac:dyDescent="0.35">
      <c r="A905" s="252">
        <v>44574</v>
      </c>
      <c r="B905" s="58">
        <v>0.39891203703703698</v>
      </c>
      <c r="C905" s="29">
        <v>590</v>
      </c>
      <c r="D905" s="29">
        <v>0.38329999999999997</v>
      </c>
      <c r="E905" s="29">
        <v>14.12</v>
      </c>
      <c r="F905" s="29">
        <v>8.15</v>
      </c>
      <c r="G905" s="29">
        <v>2.6</v>
      </c>
      <c r="K905" s="29">
        <v>41</v>
      </c>
    </row>
    <row r="906" spans="1:14" x14ac:dyDescent="0.35">
      <c r="A906" s="252">
        <v>44580</v>
      </c>
      <c r="B906" s="55">
        <v>0.43583333333333335</v>
      </c>
      <c r="C906" s="29">
        <v>609</v>
      </c>
      <c r="D906" s="29">
        <v>0.39589999999999997</v>
      </c>
      <c r="E906" s="29">
        <v>14.88</v>
      </c>
      <c r="F906" s="29">
        <v>8.02</v>
      </c>
      <c r="G906" s="29">
        <v>3.4</v>
      </c>
      <c r="K906" s="29">
        <v>41</v>
      </c>
    </row>
    <row r="907" spans="1:14" x14ac:dyDescent="0.35">
      <c r="A907" s="252">
        <v>44586</v>
      </c>
      <c r="B907" s="55">
        <v>0.42841435185185189</v>
      </c>
      <c r="C907" s="29">
        <v>654</v>
      </c>
      <c r="D907" s="29">
        <v>0.42509999999999998</v>
      </c>
      <c r="E907" s="29">
        <v>15.4</v>
      </c>
      <c r="F907" s="29">
        <v>7.78</v>
      </c>
      <c r="G907" s="29">
        <v>0.6</v>
      </c>
      <c r="K907" s="29">
        <v>20</v>
      </c>
      <c r="L907" s="45">
        <f>AVERAGE(K903:K907)</f>
        <v>57</v>
      </c>
      <c r="M907" s="46">
        <f>GEOMEAN(K903:K907)</f>
        <v>48.929815585275023</v>
      </c>
      <c r="N907" s="47" t="s">
        <v>272</v>
      </c>
    </row>
    <row r="908" spans="1:14" x14ac:dyDescent="0.35">
      <c r="A908" s="252">
        <v>44593</v>
      </c>
      <c r="B908" s="55">
        <v>0.41707175925925927</v>
      </c>
      <c r="C908" s="29">
        <v>660</v>
      </c>
      <c r="D908" s="29">
        <v>0.42899999999999999</v>
      </c>
      <c r="E908" s="29">
        <v>14.09</v>
      </c>
      <c r="F908" s="29">
        <v>7.85</v>
      </c>
      <c r="G908" s="29">
        <v>2.1</v>
      </c>
      <c r="K908" s="29">
        <v>31</v>
      </c>
    </row>
    <row r="909" spans="1:14" x14ac:dyDescent="0.35">
      <c r="A909" s="252">
        <v>44601</v>
      </c>
      <c r="B909" s="55">
        <v>0.44248842592592591</v>
      </c>
      <c r="C909" s="29">
        <v>684</v>
      </c>
      <c r="D909" s="29">
        <v>0.44400000000000001</v>
      </c>
      <c r="E909" s="29">
        <v>18.12</v>
      </c>
      <c r="F909" s="29">
        <v>7.74</v>
      </c>
      <c r="G909" s="29">
        <v>3.5</v>
      </c>
      <c r="K909" s="29">
        <v>135</v>
      </c>
    </row>
    <row r="910" spans="1:14" x14ac:dyDescent="0.35">
      <c r="A910" s="252">
        <v>44606</v>
      </c>
      <c r="B910" s="55">
        <v>0.3944212962962963</v>
      </c>
      <c r="C910" s="29">
        <v>637</v>
      </c>
      <c r="D910" s="29">
        <v>0.41410000000000002</v>
      </c>
      <c r="E910" s="29">
        <v>14.65</v>
      </c>
      <c r="F910" s="29">
        <v>8.0299999999999994</v>
      </c>
      <c r="G910" s="29">
        <v>0.6</v>
      </c>
      <c r="K910" s="36">
        <v>10</v>
      </c>
    </row>
    <row r="911" spans="1:14" x14ac:dyDescent="0.35">
      <c r="A911" s="252">
        <v>44614</v>
      </c>
      <c r="B911" s="55">
        <v>0.4224074074074074</v>
      </c>
      <c r="C911" s="29">
        <v>530</v>
      </c>
      <c r="D911" s="29">
        <v>0.34449999999999997</v>
      </c>
      <c r="E911" s="29">
        <v>14.33</v>
      </c>
      <c r="F911" s="29">
        <v>7.94</v>
      </c>
      <c r="G911" s="29">
        <v>4.5999999999999996</v>
      </c>
      <c r="K911" s="29">
        <v>1515</v>
      </c>
    </row>
    <row r="912" spans="1:14" x14ac:dyDescent="0.35">
      <c r="A912" s="252">
        <v>44620</v>
      </c>
      <c r="B912" s="52">
        <v>0.43813657407407408</v>
      </c>
      <c r="C912" s="29">
        <v>502</v>
      </c>
      <c r="D912" s="29">
        <v>0.32600000000000001</v>
      </c>
      <c r="E912" s="29">
        <v>13.88</v>
      </c>
      <c r="F912" s="29">
        <v>8.6300000000000008</v>
      </c>
      <c r="G912" s="29">
        <v>3.1</v>
      </c>
      <c r="K912" s="29">
        <v>20</v>
      </c>
      <c r="L912" s="45">
        <f>AVERAGE(K908:K912)</f>
        <v>342.2</v>
      </c>
      <c r="M912" s="46">
        <f>GEOMEAN(K908:K912)</f>
        <v>66.164893557671434</v>
      </c>
      <c r="N912" s="47" t="s">
        <v>274</v>
      </c>
    </row>
    <row r="913" spans="1:38" x14ac:dyDescent="0.35">
      <c r="A913" s="252">
        <v>44622</v>
      </c>
      <c r="B913" s="55">
        <v>0.41640046296296296</v>
      </c>
      <c r="C913" s="29">
        <v>537</v>
      </c>
      <c r="D913" s="29">
        <v>0.34899999999999998</v>
      </c>
      <c r="E913" s="29">
        <v>14.36</v>
      </c>
      <c r="F913" s="29">
        <v>8.1</v>
      </c>
      <c r="G913" s="29">
        <v>4.8</v>
      </c>
      <c r="K913" s="29">
        <v>20</v>
      </c>
    </row>
    <row r="914" spans="1:38" x14ac:dyDescent="0.35">
      <c r="A914" s="252">
        <v>44629</v>
      </c>
      <c r="B914" s="55">
        <v>0.39660879629629631</v>
      </c>
      <c r="C914" s="29">
        <v>7.4</v>
      </c>
      <c r="D914" s="29">
        <v>4.5999999999999999E-3</v>
      </c>
      <c r="E914" s="29">
        <v>12.95</v>
      </c>
      <c r="F914" s="29">
        <v>7.64</v>
      </c>
      <c r="K914" s="29">
        <v>169</v>
      </c>
    </row>
    <row r="915" spans="1:38" x14ac:dyDescent="0.35">
      <c r="A915" s="70">
        <v>44634</v>
      </c>
      <c r="B915" s="55">
        <v>0.39366898148148149</v>
      </c>
      <c r="C915" s="29">
        <v>199.9</v>
      </c>
      <c r="D915" s="29">
        <v>0.13</v>
      </c>
      <c r="E915" s="29">
        <v>13.29</v>
      </c>
      <c r="F915" s="29">
        <v>7.8</v>
      </c>
      <c r="K915" s="29">
        <v>30</v>
      </c>
      <c r="O915" s="39" t="s">
        <v>115</v>
      </c>
      <c r="P915" s="39">
        <v>51.8</v>
      </c>
      <c r="Q915" s="39" t="s">
        <v>115</v>
      </c>
      <c r="R915" s="39" t="s">
        <v>115</v>
      </c>
      <c r="S915" s="39" t="s">
        <v>115</v>
      </c>
      <c r="T915" s="39" t="s">
        <v>115</v>
      </c>
      <c r="U915" s="39" t="s">
        <v>115</v>
      </c>
      <c r="V915" s="39" t="s">
        <v>115</v>
      </c>
      <c r="W915" s="39" t="s">
        <v>115</v>
      </c>
      <c r="X915" s="39">
        <v>37.9</v>
      </c>
      <c r="Y915" s="39" t="s">
        <v>115</v>
      </c>
      <c r="Z915" s="39">
        <v>1.1000000000000001</v>
      </c>
      <c r="AA915" s="39" t="s">
        <v>115</v>
      </c>
      <c r="AB915" s="39">
        <v>18</v>
      </c>
      <c r="AC915" s="39" t="s">
        <v>115</v>
      </c>
      <c r="AD915" s="39">
        <v>211</v>
      </c>
      <c r="AE915" s="39" t="s">
        <v>115</v>
      </c>
      <c r="AF915" s="29">
        <v>380</v>
      </c>
      <c r="AG915" s="39">
        <v>29.1</v>
      </c>
      <c r="AH915" s="39">
        <v>57300</v>
      </c>
      <c r="AI915" s="39">
        <v>16500</v>
      </c>
      <c r="AJ915" s="39" t="s">
        <v>115</v>
      </c>
      <c r="AK915" s="39" t="s">
        <v>115</v>
      </c>
      <c r="AL915" s="39" t="s">
        <v>115</v>
      </c>
    </row>
    <row r="916" spans="1:38" x14ac:dyDescent="0.35">
      <c r="A916" s="252">
        <v>44644</v>
      </c>
      <c r="B916" s="52">
        <v>0.42459490740740741</v>
      </c>
      <c r="C916" s="29">
        <v>431.8</v>
      </c>
      <c r="D916" s="29">
        <v>0.28070000000000001</v>
      </c>
      <c r="E916" s="29">
        <v>10.57</v>
      </c>
      <c r="F916" s="29">
        <v>8.4700000000000006</v>
      </c>
      <c r="G916" s="29">
        <v>9.9</v>
      </c>
      <c r="K916" s="29">
        <v>2809</v>
      </c>
    </row>
    <row r="917" spans="1:38" x14ac:dyDescent="0.35">
      <c r="A917" s="252">
        <v>44648</v>
      </c>
      <c r="B917" s="55">
        <v>0.40478009259259262</v>
      </c>
      <c r="C917" s="29">
        <v>546</v>
      </c>
      <c r="D917" s="29">
        <v>0.35489999999999999</v>
      </c>
      <c r="E917" s="29">
        <v>11.56</v>
      </c>
      <c r="F917" s="29">
        <v>8.36</v>
      </c>
      <c r="G917" s="29">
        <v>6.5</v>
      </c>
      <c r="K917" s="29">
        <v>63</v>
      </c>
      <c r="L917" s="45">
        <f>AVERAGE(K913:K917)</f>
        <v>618.20000000000005</v>
      </c>
      <c r="M917" s="46">
        <f>GEOMEAN(K913:K917)</f>
        <v>112.40510838893701</v>
      </c>
      <c r="N917" s="47" t="s">
        <v>275</v>
      </c>
    </row>
    <row r="918" spans="1:38" x14ac:dyDescent="0.35">
      <c r="A918" s="252">
        <v>44657</v>
      </c>
      <c r="B918" s="58">
        <v>0.43303240740740739</v>
      </c>
      <c r="C918" s="29">
        <v>569</v>
      </c>
      <c r="D918" s="29">
        <v>0.36980000000000002</v>
      </c>
      <c r="E918" s="29">
        <v>11.35</v>
      </c>
      <c r="F918" s="29">
        <v>8.49</v>
      </c>
      <c r="G918" s="29">
        <v>10</v>
      </c>
      <c r="K918" s="29">
        <v>30</v>
      </c>
    </row>
    <row r="919" spans="1:38" x14ac:dyDescent="0.35">
      <c r="A919" s="252">
        <v>44663</v>
      </c>
      <c r="B919" s="55">
        <v>0.38850694444444445</v>
      </c>
      <c r="C919" s="29">
        <v>578</v>
      </c>
      <c r="D919" s="29">
        <v>0.37569999999999998</v>
      </c>
      <c r="E919" s="29">
        <v>10.57</v>
      </c>
      <c r="F919" s="29">
        <v>7.62</v>
      </c>
      <c r="G919" s="29">
        <v>10.6</v>
      </c>
      <c r="K919" s="29">
        <v>588</v>
      </c>
    </row>
    <row r="920" spans="1:38" x14ac:dyDescent="0.35">
      <c r="A920" s="252">
        <v>44671</v>
      </c>
      <c r="B920" s="55">
        <v>0.41798611111111111</v>
      </c>
      <c r="C920" s="29">
        <v>597</v>
      </c>
      <c r="D920" s="29">
        <v>0.3881</v>
      </c>
      <c r="E920" s="29">
        <v>11.37</v>
      </c>
      <c r="F920" s="29">
        <v>7.89</v>
      </c>
      <c r="G920" s="29">
        <v>10.3</v>
      </c>
      <c r="K920" s="29">
        <v>121</v>
      </c>
    </row>
    <row r="921" spans="1:38" x14ac:dyDescent="0.35">
      <c r="A921" s="252">
        <v>44679</v>
      </c>
      <c r="B921" s="55">
        <v>0.417025462962963</v>
      </c>
      <c r="C921" s="29">
        <v>608</v>
      </c>
      <c r="D921" s="29">
        <v>0.3952</v>
      </c>
      <c r="E921" s="29">
        <v>9.6199999999999992</v>
      </c>
      <c r="F921" s="29">
        <v>7.92</v>
      </c>
      <c r="G921" s="29">
        <v>13.3</v>
      </c>
      <c r="K921" s="29">
        <v>153</v>
      </c>
    </row>
    <row r="922" spans="1:38" x14ac:dyDescent="0.35">
      <c r="A922" s="252">
        <v>44680</v>
      </c>
      <c r="B922" s="55">
        <v>0.40087962962962959</v>
      </c>
      <c r="C922" s="29">
        <v>626</v>
      </c>
      <c r="D922" s="29">
        <v>0.40689999999999998</v>
      </c>
      <c r="E922" s="29">
        <v>7.74</v>
      </c>
      <c r="F922" s="29">
        <v>7.94</v>
      </c>
      <c r="G922" s="29">
        <v>13.4</v>
      </c>
      <c r="K922" s="29">
        <v>86</v>
      </c>
      <c r="L922" s="45">
        <f>AVERAGE(K918:K922)</f>
        <v>195.6</v>
      </c>
      <c r="M922" s="46">
        <f>GEOMEAN(K918:K922)</f>
        <v>122.94044099663112</v>
      </c>
      <c r="N922" s="47" t="s">
        <v>276</v>
      </c>
    </row>
    <row r="923" spans="1:38" x14ac:dyDescent="0.35">
      <c r="A923" s="252">
        <v>44683</v>
      </c>
      <c r="B923" s="55">
        <v>0.4203587962962963</v>
      </c>
      <c r="C923" s="29">
        <v>491.9</v>
      </c>
      <c r="D923" s="29">
        <v>0.31979999999999997</v>
      </c>
      <c r="E923" s="29">
        <v>8.7799999999999994</v>
      </c>
      <c r="F923" s="29">
        <v>7.94</v>
      </c>
      <c r="G923" s="29">
        <v>14.5</v>
      </c>
      <c r="K923" s="29">
        <v>1782</v>
      </c>
    </row>
    <row r="924" spans="1:38" x14ac:dyDescent="0.35">
      <c r="A924" s="252">
        <v>44691</v>
      </c>
      <c r="B924" s="55">
        <v>0.39835648148148151</v>
      </c>
      <c r="C924" s="29">
        <v>578</v>
      </c>
      <c r="D924" s="29">
        <v>0.37569999999999998</v>
      </c>
      <c r="E924" s="29">
        <v>7.42</v>
      </c>
      <c r="F924" s="29">
        <v>7.71</v>
      </c>
      <c r="G924" s="29">
        <v>16.899999999999999</v>
      </c>
      <c r="K924" s="29">
        <v>52</v>
      </c>
    </row>
    <row r="925" spans="1:38" x14ac:dyDescent="0.35">
      <c r="A925" s="252">
        <v>44693</v>
      </c>
      <c r="B925" s="55">
        <v>0.42812500000000003</v>
      </c>
      <c r="C925" s="29">
        <v>603</v>
      </c>
      <c r="D925" s="29">
        <v>0.39</v>
      </c>
      <c r="E925" s="29">
        <v>6.81</v>
      </c>
      <c r="F925" s="29">
        <v>7.9</v>
      </c>
      <c r="G925" s="29">
        <v>21.3</v>
      </c>
      <c r="K925" s="29">
        <v>86</v>
      </c>
    </row>
    <row r="926" spans="1:38" x14ac:dyDescent="0.35">
      <c r="A926" s="252">
        <v>44699</v>
      </c>
      <c r="B926" s="58">
        <v>0.40895833333333331</v>
      </c>
      <c r="C926" s="29">
        <v>1.5</v>
      </c>
      <c r="D926" s="29">
        <v>1E-3</v>
      </c>
      <c r="E926" s="29">
        <v>9.0500000000000007</v>
      </c>
      <c r="F926" s="29">
        <v>7.82</v>
      </c>
      <c r="G926" s="29">
        <v>19.5</v>
      </c>
      <c r="K926" s="29">
        <v>98</v>
      </c>
    </row>
    <row r="927" spans="1:38" x14ac:dyDescent="0.35">
      <c r="A927" s="252">
        <v>44705</v>
      </c>
      <c r="B927" s="55">
        <v>0.4342361111111111</v>
      </c>
      <c r="C927" s="29">
        <v>611</v>
      </c>
      <c r="D927" s="29">
        <v>0.39650000000000002</v>
      </c>
      <c r="E927" s="29">
        <v>7.55</v>
      </c>
      <c r="F927" s="29">
        <v>7.66</v>
      </c>
      <c r="G927" s="29">
        <v>18.399999999999999</v>
      </c>
      <c r="K927" s="29">
        <v>120</v>
      </c>
      <c r="L927" s="45">
        <f>AVERAGE(K923:K927)</f>
        <v>427.6</v>
      </c>
      <c r="M927" s="46">
        <f>GEOMEAN(K923:K927)</f>
        <v>156.44560362101728</v>
      </c>
      <c r="N927" s="47" t="s">
        <v>277</v>
      </c>
    </row>
    <row r="928" spans="1:38" x14ac:dyDescent="0.35">
      <c r="A928" s="256">
        <v>44718</v>
      </c>
      <c r="B928" s="58">
        <v>0.42281250000000004</v>
      </c>
      <c r="C928" s="29">
        <v>553</v>
      </c>
      <c r="D928" s="29">
        <v>0.3594</v>
      </c>
      <c r="E928" s="29">
        <v>7.98</v>
      </c>
      <c r="F928" s="29">
        <v>7.98</v>
      </c>
      <c r="G928" s="29">
        <v>21.6</v>
      </c>
      <c r="K928" s="29">
        <v>145</v>
      </c>
    </row>
    <row r="929" spans="1:38" x14ac:dyDescent="0.35">
      <c r="A929" s="256">
        <v>44728</v>
      </c>
      <c r="B929" s="55">
        <v>0.42775462962962968</v>
      </c>
      <c r="C929" s="29">
        <v>582</v>
      </c>
      <c r="D929" s="29">
        <v>0.377</v>
      </c>
      <c r="E929" s="29">
        <v>8.1999999999999993</v>
      </c>
      <c r="F929" s="29">
        <v>7.87</v>
      </c>
      <c r="G929" s="29">
        <v>26</v>
      </c>
      <c r="K929" s="29">
        <v>465</v>
      </c>
    </row>
    <row r="930" spans="1:38" x14ac:dyDescent="0.35">
      <c r="A930" s="256">
        <v>44734</v>
      </c>
      <c r="B930" s="55">
        <v>0.41416666666666663</v>
      </c>
      <c r="C930" s="29">
        <v>636</v>
      </c>
      <c r="D930" s="29">
        <v>0.41599999999999998</v>
      </c>
      <c r="E930" s="29">
        <v>6.38</v>
      </c>
      <c r="F930" s="29">
        <v>7.54</v>
      </c>
      <c r="G930" s="29">
        <v>24.1</v>
      </c>
      <c r="K930" s="29">
        <v>135</v>
      </c>
    </row>
    <row r="931" spans="1:38" x14ac:dyDescent="0.35">
      <c r="A931" s="252">
        <v>44739</v>
      </c>
      <c r="B931" s="55">
        <v>0.35486111111111113</v>
      </c>
      <c r="C931" s="29">
        <v>613</v>
      </c>
      <c r="D931" s="29">
        <v>0.39650000000000002</v>
      </c>
      <c r="E931" s="29">
        <v>6.68</v>
      </c>
      <c r="F931" s="29">
        <v>7.71</v>
      </c>
      <c r="G931" s="29">
        <v>22.9</v>
      </c>
      <c r="K931" s="36">
        <v>10</v>
      </c>
    </row>
    <row r="932" spans="1:38" x14ac:dyDescent="0.35">
      <c r="A932" s="256">
        <v>44740</v>
      </c>
      <c r="B932" s="55">
        <v>0.38347222222222221</v>
      </c>
      <c r="C932" s="29">
        <v>648</v>
      </c>
      <c r="D932" s="29">
        <v>0.42249999999999999</v>
      </c>
      <c r="E932" s="29">
        <v>7.46</v>
      </c>
      <c r="F932" s="29">
        <v>7.47</v>
      </c>
      <c r="G932" s="29">
        <v>19.600000000000001</v>
      </c>
      <c r="K932" s="29">
        <v>404</v>
      </c>
      <c r="L932" s="45">
        <f>AVERAGE(K928:K932)</f>
        <v>231.8</v>
      </c>
      <c r="M932" s="46">
        <f>GEOMEAN(K928:K932)</f>
        <v>129.74995555210975</v>
      </c>
      <c r="N932" s="47" t="s">
        <v>278</v>
      </c>
    </row>
    <row r="933" spans="1:38" x14ac:dyDescent="0.35">
      <c r="A933" s="256">
        <v>44748</v>
      </c>
      <c r="B933" s="55">
        <v>0.40031250000000002</v>
      </c>
      <c r="C933" s="29">
        <v>718</v>
      </c>
      <c r="D933" s="29">
        <v>0.46800000000000003</v>
      </c>
      <c r="E933" s="29">
        <v>6.57</v>
      </c>
      <c r="F933" s="29">
        <v>7.82</v>
      </c>
      <c r="G933" s="29">
        <v>24.9</v>
      </c>
      <c r="K933" s="29">
        <v>441</v>
      </c>
    </row>
    <row r="934" spans="1:38" x14ac:dyDescent="0.35">
      <c r="A934" s="256">
        <v>44754</v>
      </c>
      <c r="B934" s="58">
        <v>0.40960648148148149</v>
      </c>
      <c r="C934" s="29">
        <v>816</v>
      </c>
      <c r="D934" s="29">
        <v>0.53</v>
      </c>
      <c r="E934" s="29">
        <v>10.74</v>
      </c>
      <c r="F934" s="29">
        <v>7.69</v>
      </c>
      <c r="G934" s="29">
        <v>22.2</v>
      </c>
      <c r="K934" s="29">
        <v>399</v>
      </c>
    </row>
    <row r="935" spans="1:38" x14ac:dyDescent="0.35">
      <c r="A935" s="256">
        <v>44756</v>
      </c>
      <c r="B935" s="55">
        <v>0.43581018518518522</v>
      </c>
      <c r="C935" s="29">
        <v>698</v>
      </c>
      <c r="D935" s="29">
        <v>0.45500000000000002</v>
      </c>
      <c r="E935" s="29">
        <v>7.35</v>
      </c>
      <c r="F935" s="29">
        <v>7.78</v>
      </c>
      <c r="G935" s="29">
        <v>23.4</v>
      </c>
      <c r="K935" s="29">
        <v>617</v>
      </c>
    </row>
    <row r="936" spans="1:38" x14ac:dyDescent="0.35">
      <c r="A936" s="256">
        <v>44762</v>
      </c>
      <c r="B936" s="52">
        <v>0.43237268518518518</v>
      </c>
      <c r="C936" s="29">
        <v>600</v>
      </c>
      <c r="D936" s="29">
        <v>0.39</v>
      </c>
      <c r="E936" s="29">
        <v>7.16</v>
      </c>
      <c r="F936" s="29">
        <v>7.72</v>
      </c>
      <c r="G936" s="29">
        <v>25.1</v>
      </c>
      <c r="K936" s="29">
        <v>581</v>
      </c>
      <c r="O936" s="39">
        <v>2.5</v>
      </c>
      <c r="P936" s="39">
        <v>77</v>
      </c>
      <c r="Q936" s="39" t="s">
        <v>115</v>
      </c>
      <c r="R936" s="39" t="s">
        <v>115</v>
      </c>
      <c r="S936" s="39" t="s">
        <v>115</v>
      </c>
      <c r="T936" s="39" t="s">
        <v>115</v>
      </c>
      <c r="U936" s="39" t="s">
        <v>115</v>
      </c>
      <c r="V936" s="39" t="s">
        <v>115</v>
      </c>
      <c r="W936" s="39" t="s">
        <v>115</v>
      </c>
      <c r="X936" s="39">
        <v>50.5</v>
      </c>
      <c r="Y936" s="39" t="s">
        <v>115</v>
      </c>
      <c r="Z936" s="39" t="s">
        <v>115</v>
      </c>
      <c r="AA936" s="39" t="s">
        <v>115</v>
      </c>
      <c r="AB936" s="39">
        <v>29.9</v>
      </c>
      <c r="AC936" s="39" t="s">
        <v>115</v>
      </c>
      <c r="AD936" s="39">
        <v>227</v>
      </c>
      <c r="AE936" s="39" t="s">
        <v>115</v>
      </c>
      <c r="AF936" s="29">
        <v>235</v>
      </c>
      <c r="AG936" s="39">
        <v>46.8</v>
      </c>
      <c r="AH936" s="39">
        <v>53800</v>
      </c>
      <c r="AI936" s="39">
        <v>22500</v>
      </c>
      <c r="AJ936" s="39">
        <v>3</v>
      </c>
      <c r="AK936" s="39" t="s">
        <v>115</v>
      </c>
      <c r="AL936" s="39" t="s">
        <v>115</v>
      </c>
    </row>
    <row r="937" spans="1:38" x14ac:dyDescent="0.35">
      <c r="A937" s="256">
        <v>44769</v>
      </c>
      <c r="B937" s="52">
        <v>0.41042824074074075</v>
      </c>
      <c r="C937" s="29">
        <v>382.6</v>
      </c>
      <c r="D937" s="29">
        <v>0.2487</v>
      </c>
      <c r="E937" s="29">
        <v>6.09</v>
      </c>
      <c r="F937" s="29">
        <v>7.59</v>
      </c>
      <c r="G937" s="29">
        <v>22.7</v>
      </c>
      <c r="K937" s="257">
        <v>24192</v>
      </c>
      <c r="L937" s="45">
        <f>AVERAGE(K933:K937)</f>
        <v>5246</v>
      </c>
      <c r="M937" s="46">
        <f>GEOMEAN(K933:K937)</f>
        <v>1088.2004748501338</v>
      </c>
      <c r="N937" s="47" t="s">
        <v>279</v>
      </c>
    </row>
    <row r="938" spans="1:38" x14ac:dyDescent="0.35">
      <c r="A938" s="256">
        <v>44790</v>
      </c>
      <c r="B938" s="52">
        <v>0.42105324074074074</v>
      </c>
      <c r="C938" s="29">
        <v>437.4</v>
      </c>
      <c r="D938" s="29">
        <v>0.2843</v>
      </c>
      <c r="E938" s="29">
        <v>7.34</v>
      </c>
      <c r="F938" s="29">
        <v>7.79</v>
      </c>
      <c r="G938" s="29">
        <v>22.2</v>
      </c>
      <c r="K938" s="29">
        <v>295</v>
      </c>
    </row>
    <row r="939" spans="1:38" x14ac:dyDescent="0.35">
      <c r="A939" s="256">
        <v>44791</v>
      </c>
      <c r="B939" s="55">
        <v>0.41761574074074076</v>
      </c>
      <c r="C939" s="29">
        <v>654</v>
      </c>
      <c r="D939" s="29">
        <v>0.42249999999999999</v>
      </c>
      <c r="E939" s="29">
        <v>6.7</v>
      </c>
      <c r="F939" s="29">
        <v>7.74</v>
      </c>
      <c r="G939" s="29">
        <v>23</v>
      </c>
      <c r="K939" s="29">
        <v>377</v>
      </c>
    </row>
    <row r="940" spans="1:38" x14ac:dyDescent="0.35">
      <c r="A940" s="256">
        <v>44797</v>
      </c>
      <c r="B940" s="55">
        <v>0.38872685185185185</v>
      </c>
      <c r="C940" s="29">
        <v>630</v>
      </c>
      <c r="D940" s="29">
        <v>0.40949999999999998</v>
      </c>
      <c r="E940" s="29">
        <v>7.31</v>
      </c>
      <c r="F940" s="29">
        <v>7.72</v>
      </c>
      <c r="G940" s="29">
        <v>21.8</v>
      </c>
      <c r="K940" s="29">
        <v>134</v>
      </c>
    </row>
    <row r="941" spans="1:38" x14ac:dyDescent="0.35">
      <c r="A941" s="256">
        <v>44802</v>
      </c>
      <c r="B941" s="52">
        <v>0.43484953703703705</v>
      </c>
      <c r="C941" s="29">
        <v>433.5</v>
      </c>
      <c r="D941" s="29">
        <v>0.28179999999999999</v>
      </c>
      <c r="E941" s="29">
        <v>7.41</v>
      </c>
      <c r="F941" s="29">
        <v>7.65</v>
      </c>
      <c r="G941" s="29">
        <v>23.4</v>
      </c>
      <c r="K941" s="257">
        <v>24192</v>
      </c>
      <c r="L941" s="45">
        <f>AVERAGE(K937:K941)</f>
        <v>9838</v>
      </c>
      <c r="M941" s="46">
        <f>GEOMEAN(K937:K941)</f>
        <v>1542.134817118535</v>
      </c>
      <c r="N941" s="47" t="s">
        <v>280</v>
      </c>
    </row>
    <row r="942" spans="1:38" x14ac:dyDescent="0.35">
      <c r="A942" s="252">
        <v>44805</v>
      </c>
      <c r="B942" s="55">
        <v>0.44405092592592593</v>
      </c>
      <c r="C942" s="29">
        <v>487.6</v>
      </c>
      <c r="D942" s="29">
        <v>0.31719999999999998</v>
      </c>
      <c r="E942" s="29">
        <v>7.89</v>
      </c>
      <c r="F942" s="29">
        <v>7.99</v>
      </c>
      <c r="G942" s="29">
        <v>23.3</v>
      </c>
      <c r="K942" s="29">
        <v>1246</v>
      </c>
      <c r="L942" s="28"/>
      <c r="M942" s="31"/>
      <c r="N942" s="30"/>
    </row>
    <row r="943" spans="1:38" x14ac:dyDescent="0.35">
      <c r="A943" s="252">
        <v>44810</v>
      </c>
      <c r="B943" s="257" t="s">
        <v>281</v>
      </c>
      <c r="K943" s="29">
        <v>3076</v>
      </c>
      <c r="L943" s="28"/>
      <c r="M943" s="31"/>
      <c r="N943" s="30"/>
    </row>
    <row r="944" spans="1:38" x14ac:dyDescent="0.35">
      <c r="A944" s="256">
        <v>44818</v>
      </c>
      <c r="B944" s="55">
        <v>0.3915393518518519</v>
      </c>
      <c r="C944" s="29">
        <v>497.2</v>
      </c>
      <c r="D944" s="29">
        <v>0.3231</v>
      </c>
      <c r="E944" s="29">
        <v>8.77</v>
      </c>
      <c r="F944" s="29">
        <v>7.86</v>
      </c>
      <c r="G944" s="29">
        <v>21.5</v>
      </c>
      <c r="K944" s="29">
        <v>748</v>
      </c>
      <c r="L944" s="28"/>
      <c r="M944" s="31"/>
      <c r="N944" s="30"/>
    </row>
    <row r="945" spans="1:38" x14ac:dyDescent="0.35">
      <c r="A945" s="256">
        <v>44824</v>
      </c>
      <c r="B945" s="55">
        <v>0.38601851851851854</v>
      </c>
      <c r="C945" s="29">
        <v>566</v>
      </c>
      <c r="D945" s="29">
        <v>0.3705</v>
      </c>
      <c r="E945" s="29">
        <v>6.93</v>
      </c>
      <c r="F945" s="29">
        <v>7.78</v>
      </c>
      <c r="G945" s="29">
        <v>22.3</v>
      </c>
      <c r="L945" s="28"/>
      <c r="M945" s="31"/>
      <c r="N945" s="30"/>
    </row>
    <row r="946" spans="1:38" x14ac:dyDescent="0.35">
      <c r="A946" s="256">
        <v>44833</v>
      </c>
      <c r="B946" s="58">
        <v>0.44108796296296293</v>
      </c>
      <c r="C946" s="29">
        <v>815</v>
      </c>
      <c r="D946" s="29">
        <v>0.53</v>
      </c>
      <c r="E946" s="29">
        <v>8.5399999999999991</v>
      </c>
      <c r="F946" s="29">
        <v>8</v>
      </c>
      <c r="G946" s="29">
        <v>15</v>
      </c>
      <c r="K946" s="29">
        <v>155</v>
      </c>
      <c r="L946" s="45">
        <f>AVERAGE(K942:K946)</f>
        <v>1306.25</v>
      </c>
      <c r="M946" s="46">
        <f>GEOMEAN(K942:K946)</f>
        <v>816.45906890618778</v>
      </c>
      <c r="N946" s="47" t="s">
        <v>282</v>
      </c>
    </row>
    <row r="947" spans="1:38" x14ac:dyDescent="0.35">
      <c r="A947" s="256">
        <v>44839</v>
      </c>
      <c r="B947" s="52">
        <v>0.42399305555555555</v>
      </c>
      <c r="C947" s="29">
        <v>879</v>
      </c>
      <c r="D947" s="29">
        <v>0.57099999999999995</v>
      </c>
      <c r="E947" s="29">
        <v>9</v>
      </c>
      <c r="F947" s="29">
        <v>8.01</v>
      </c>
      <c r="G947" s="29">
        <v>14.9</v>
      </c>
      <c r="K947" s="29">
        <v>122</v>
      </c>
    </row>
    <row r="948" spans="1:38" x14ac:dyDescent="0.35">
      <c r="A948" s="256">
        <v>44844</v>
      </c>
      <c r="B948" s="52">
        <v>0.4175462962962963</v>
      </c>
      <c r="C948" s="29">
        <v>504</v>
      </c>
      <c r="D948" s="29">
        <v>0.32769999999999999</v>
      </c>
      <c r="E948" s="29">
        <v>10.7</v>
      </c>
      <c r="F948" s="29">
        <v>7.83</v>
      </c>
      <c r="G948" s="29">
        <v>13.5</v>
      </c>
      <c r="K948" s="29">
        <v>132</v>
      </c>
    </row>
    <row r="949" spans="1:38" x14ac:dyDescent="0.35">
      <c r="A949" s="256">
        <v>44847</v>
      </c>
      <c r="B949" s="55">
        <v>0.42689814814814814</v>
      </c>
      <c r="C949" s="29">
        <v>618</v>
      </c>
      <c r="D949" s="29">
        <v>0.4017</v>
      </c>
      <c r="E949" s="29">
        <v>8.9499999999999993</v>
      </c>
      <c r="F949" s="29">
        <v>7.61</v>
      </c>
      <c r="G949" s="29">
        <v>14.2</v>
      </c>
      <c r="K949" s="29">
        <v>146</v>
      </c>
    </row>
    <row r="950" spans="1:38" x14ac:dyDescent="0.35">
      <c r="A950" s="256">
        <v>44852</v>
      </c>
      <c r="B950" s="55">
        <v>0.41434027777777777</v>
      </c>
      <c r="C950" s="29">
        <v>625</v>
      </c>
      <c r="D950" s="29">
        <v>0.40629999999999999</v>
      </c>
      <c r="E950" s="29">
        <v>10.56</v>
      </c>
      <c r="F950" s="29">
        <v>7.78</v>
      </c>
      <c r="G950" s="29">
        <v>9.9</v>
      </c>
      <c r="K950" s="29">
        <v>41</v>
      </c>
    </row>
    <row r="951" spans="1:38" x14ac:dyDescent="0.35">
      <c r="A951" s="256">
        <v>44860</v>
      </c>
      <c r="B951" s="58">
        <v>0.42231481481481481</v>
      </c>
      <c r="C951" s="29">
        <v>6.8</v>
      </c>
      <c r="D951" s="29">
        <v>4.4000000000000003E-3</v>
      </c>
      <c r="E951" s="29">
        <v>11.3</v>
      </c>
      <c r="F951" s="29">
        <v>7.59</v>
      </c>
      <c r="G951" s="29">
        <v>14.2</v>
      </c>
      <c r="K951" s="257">
        <v>24192</v>
      </c>
      <c r="L951" s="45">
        <f>AVERAGE(K947:K951)</f>
        <v>4926.6000000000004</v>
      </c>
      <c r="M951" s="46">
        <f>GEOMEAN(K947:K951)</f>
        <v>297.54211766315404</v>
      </c>
      <c r="N951" s="47" t="s">
        <v>283</v>
      </c>
    </row>
    <row r="952" spans="1:38" x14ac:dyDescent="0.35">
      <c r="A952" s="256">
        <v>44875</v>
      </c>
      <c r="B952" s="40" t="s">
        <v>515</v>
      </c>
      <c r="K952" s="29">
        <v>75</v>
      </c>
    </row>
    <row r="953" spans="1:38" x14ac:dyDescent="0.35">
      <c r="A953" s="256">
        <v>44880</v>
      </c>
      <c r="B953" s="55">
        <v>0.42939814814814814</v>
      </c>
      <c r="C953" s="29">
        <v>670</v>
      </c>
      <c r="D953" s="29">
        <v>0.4355</v>
      </c>
      <c r="E953" s="29">
        <v>10</v>
      </c>
      <c r="F953" s="29">
        <v>7.8</v>
      </c>
      <c r="G953" s="29">
        <v>7.6</v>
      </c>
      <c r="K953" s="29">
        <v>10</v>
      </c>
      <c r="O953" s="39" t="s">
        <v>115</v>
      </c>
      <c r="P953" s="39">
        <v>80.2</v>
      </c>
      <c r="Q953" s="39" t="s">
        <v>115</v>
      </c>
      <c r="R953" s="39" t="s">
        <v>115</v>
      </c>
      <c r="S953" s="39" t="s">
        <v>115</v>
      </c>
      <c r="T953" s="39" t="s">
        <v>115</v>
      </c>
      <c r="U953" s="39" t="s">
        <v>115</v>
      </c>
      <c r="V953" s="39" t="s">
        <v>115</v>
      </c>
      <c r="W953" s="39" t="s">
        <v>115</v>
      </c>
      <c r="X953" s="39">
        <v>57</v>
      </c>
      <c r="Y953" s="39" t="s">
        <v>115</v>
      </c>
      <c r="Z953" s="39" t="s">
        <v>115</v>
      </c>
      <c r="AA953" s="39" t="s">
        <v>115</v>
      </c>
      <c r="AB953" s="39">
        <v>35.9</v>
      </c>
      <c r="AC953" s="39">
        <v>0.32</v>
      </c>
      <c r="AD953" s="39">
        <v>263</v>
      </c>
      <c r="AE953" s="39" t="s">
        <v>115</v>
      </c>
      <c r="AF953" s="29">
        <v>261</v>
      </c>
      <c r="AG953" s="39">
        <v>30.2</v>
      </c>
      <c r="AH953" s="39">
        <v>61700</v>
      </c>
      <c r="AI953" s="39">
        <v>26500</v>
      </c>
      <c r="AJ953" s="39">
        <v>3.4</v>
      </c>
      <c r="AK953" s="39" t="s">
        <v>115</v>
      </c>
      <c r="AL953" s="39" t="s">
        <v>115</v>
      </c>
    </row>
    <row r="954" spans="1:38" x14ac:dyDescent="0.35">
      <c r="A954" s="256">
        <v>44886</v>
      </c>
      <c r="B954" s="52">
        <v>0.46377314814814818</v>
      </c>
      <c r="C954" s="29">
        <v>559</v>
      </c>
      <c r="D954" s="29">
        <v>0.36320000000000002</v>
      </c>
      <c r="E954" s="29">
        <v>16.82</v>
      </c>
      <c r="F954" s="29">
        <v>7.88</v>
      </c>
      <c r="G954" s="29">
        <v>3.2</v>
      </c>
      <c r="K954" s="29">
        <v>52</v>
      </c>
    </row>
    <row r="955" spans="1:38" x14ac:dyDescent="0.35">
      <c r="A955" s="256">
        <v>44894</v>
      </c>
      <c r="B955" s="58">
        <v>0.48060185185185184</v>
      </c>
      <c r="C955" s="29">
        <v>866</v>
      </c>
      <c r="D955" s="29">
        <v>0.56299999999999994</v>
      </c>
      <c r="E955" s="29">
        <v>8.74</v>
      </c>
      <c r="F955" s="29">
        <v>8.39</v>
      </c>
      <c r="G955" s="29">
        <v>8</v>
      </c>
      <c r="K955" s="29">
        <v>763</v>
      </c>
    </row>
    <row r="956" spans="1:38" x14ac:dyDescent="0.35">
      <c r="A956" s="256">
        <v>44901</v>
      </c>
      <c r="B956" s="55">
        <v>0.41879629629629633</v>
      </c>
      <c r="C956" s="29">
        <v>659</v>
      </c>
      <c r="D956" s="29">
        <v>0.42830000000000001</v>
      </c>
      <c r="E956" s="29">
        <v>12.95</v>
      </c>
      <c r="F956" s="29">
        <v>7.76</v>
      </c>
      <c r="G956" s="29">
        <v>5.7</v>
      </c>
      <c r="K956" s="29">
        <v>241</v>
      </c>
      <c r="L956" s="45">
        <f>AVERAGE(K952:K956)</f>
        <v>228.2</v>
      </c>
      <c r="M956" s="46">
        <f>GEOMEAN(K952:K956)</f>
        <v>93.566683815347218</v>
      </c>
      <c r="N956" s="47" t="s">
        <v>284</v>
      </c>
    </row>
    <row r="957" spans="1:38" x14ac:dyDescent="0.35">
      <c r="A957" s="256">
        <v>44903</v>
      </c>
      <c r="B957" s="52">
        <v>0.50780092592592596</v>
      </c>
      <c r="C957" s="29">
        <v>300.89999999999998</v>
      </c>
      <c r="D957" s="29">
        <v>0.1956</v>
      </c>
      <c r="E957" s="29">
        <v>9.39</v>
      </c>
      <c r="F957" s="29">
        <v>8.1</v>
      </c>
      <c r="G957" s="29">
        <v>7.4</v>
      </c>
      <c r="K957" s="29">
        <v>313</v>
      </c>
      <c r="L957" s="28"/>
      <c r="M957" s="31"/>
      <c r="N957" s="30"/>
    </row>
    <row r="958" spans="1:38" x14ac:dyDescent="0.35">
      <c r="A958" s="256">
        <v>44907</v>
      </c>
      <c r="B958" s="55">
        <v>0.41597222222222219</v>
      </c>
      <c r="C958" s="29">
        <v>729</v>
      </c>
      <c r="D958" s="29">
        <v>0.4738</v>
      </c>
      <c r="E958" s="29">
        <v>13.71</v>
      </c>
      <c r="F958" s="29">
        <v>7.86</v>
      </c>
      <c r="G958" s="29">
        <v>7.3</v>
      </c>
      <c r="K958" s="29">
        <v>195</v>
      </c>
      <c r="L958" s="28"/>
      <c r="M958" s="31"/>
      <c r="N958" s="30"/>
    </row>
    <row r="959" spans="1:38" x14ac:dyDescent="0.35">
      <c r="A959" s="256">
        <v>44910</v>
      </c>
      <c r="B959" s="55">
        <v>0.43329861111111106</v>
      </c>
      <c r="C959" s="29">
        <v>107</v>
      </c>
      <c r="D959" s="29">
        <v>6.9599999999999995E-2</v>
      </c>
      <c r="E959" s="29">
        <v>12.54</v>
      </c>
      <c r="F959" s="29">
        <v>7.83</v>
      </c>
      <c r="G959" s="29">
        <v>6.4</v>
      </c>
      <c r="K959" s="29">
        <v>6867</v>
      </c>
      <c r="L959" s="28"/>
      <c r="M959" s="31"/>
      <c r="N959" s="30"/>
    </row>
    <row r="960" spans="1:38" x14ac:dyDescent="0.35">
      <c r="A960" s="256">
        <v>44923</v>
      </c>
      <c r="B960" s="55">
        <v>0.4340046296296296</v>
      </c>
      <c r="C960" s="29">
        <v>748</v>
      </c>
      <c r="D960" s="29">
        <v>0.48620000000000002</v>
      </c>
      <c r="E960" s="29">
        <v>12.7</v>
      </c>
      <c r="F960" s="29">
        <v>7.71</v>
      </c>
      <c r="G960" s="29">
        <v>2.2999999999999998</v>
      </c>
      <c r="K960" s="29">
        <v>41</v>
      </c>
      <c r="L960" s="45">
        <f>AVERAGE(K956:K960)</f>
        <v>1531.4</v>
      </c>
      <c r="M960" s="46">
        <f>GEOMEAN(K956:K960)</f>
        <v>333.75622845704561</v>
      </c>
      <c r="N960" s="47" t="s">
        <v>285</v>
      </c>
    </row>
    <row r="961" spans="1:38" x14ac:dyDescent="0.35">
      <c r="A961" s="256">
        <v>44930</v>
      </c>
      <c r="B961" s="55">
        <v>0.42</v>
      </c>
      <c r="C961" s="29">
        <v>609</v>
      </c>
      <c r="D961" s="29">
        <v>0.39589999999999997</v>
      </c>
      <c r="E961" s="29">
        <v>12.2</v>
      </c>
      <c r="F961" s="29">
        <v>7.85</v>
      </c>
      <c r="G961" s="29">
        <v>5.9</v>
      </c>
      <c r="K961" s="29">
        <v>733</v>
      </c>
    </row>
    <row r="962" spans="1:38" x14ac:dyDescent="0.35">
      <c r="A962" s="252">
        <v>44935</v>
      </c>
      <c r="B962" s="58">
        <v>0.41012731481481479</v>
      </c>
      <c r="C962" s="29">
        <v>660</v>
      </c>
      <c r="D962" s="29">
        <v>0.42899999999999999</v>
      </c>
      <c r="E962" s="29">
        <v>12.82</v>
      </c>
      <c r="F962" s="29">
        <v>7.82</v>
      </c>
      <c r="G962" s="29">
        <v>3.3</v>
      </c>
      <c r="K962" s="29">
        <v>228</v>
      </c>
    </row>
    <row r="963" spans="1:38" x14ac:dyDescent="0.35">
      <c r="A963" s="252">
        <v>44943</v>
      </c>
      <c r="B963" s="52">
        <v>0.48171296296296301</v>
      </c>
      <c r="C963" s="29">
        <v>246</v>
      </c>
      <c r="D963" s="29">
        <v>0.15989999999999999</v>
      </c>
      <c r="E963" s="29">
        <v>11.83</v>
      </c>
      <c r="F963" s="29">
        <v>8.3699999999999992</v>
      </c>
      <c r="G963" s="29">
        <v>5.2</v>
      </c>
      <c r="K963" s="29">
        <v>315</v>
      </c>
    </row>
    <row r="964" spans="1:38" x14ac:dyDescent="0.35">
      <c r="A964" s="252">
        <v>44953</v>
      </c>
      <c r="B964" s="52">
        <v>0.4659490740740741</v>
      </c>
      <c r="C964" s="29">
        <v>33.1</v>
      </c>
      <c r="D964" s="29">
        <v>2.1499999999999998E-2</v>
      </c>
      <c r="E964" s="29">
        <v>15.34</v>
      </c>
      <c r="F964" s="29">
        <v>8.56</v>
      </c>
      <c r="G964" s="29">
        <v>1.4</v>
      </c>
      <c r="K964" s="29">
        <v>75</v>
      </c>
    </row>
    <row r="965" spans="1:38" x14ac:dyDescent="0.35">
      <c r="A965" s="252">
        <v>44956</v>
      </c>
      <c r="B965" s="55">
        <v>0.37866898148148148</v>
      </c>
      <c r="C965" s="29">
        <v>701</v>
      </c>
      <c r="D965" s="29">
        <v>0.4556</v>
      </c>
      <c r="E965" s="29">
        <v>13.51</v>
      </c>
      <c r="F965" s="29">
        <v>8.4</v>
      </c>
      <c r="G965" s="29">
        <v>3</v>
      </c>
      <c r="K965" s="29">
        <v>63</v>
      </c>
      <c r="L965" s="45">
        <f>AVERAGE(K961:K965)</f>
        <v>282.8</v>
      </c>
      <c r="M965" s="46">
        <f>GEOMEAN(K961:K965)</f>
        <v>190.17360431755694</v>
      </c>
      <c r="N965" s="47" t="s">
        <v>286</v>
      </c>
    </row>
    <row r="966" spans="1:38" x14ac:dyDescent="0.35">
      <c r="A966" s="252">
        <v>44963</v>
      </c>
      <c r="B966" s="55">
        <v>0.40917824074074072</v>
      </c>
      <c r="C966" s="29">
        <v>704</v>
      </c>
      <c r="D966" s="29">
        <v>0.45760000000000001</v>
      </c>
      <c r="E966" s="29">
        <v>13.94</v>
      </c>
      <c r="F966" s="29">
        <v>8.0399999999999991</v>
      </c>
      <c r="G966" s="29">
        <v>3.1</v>
      </c>
      <c r="K966" s="29">
        <v>41</v>
      </c>
    </row>
    <row r="967" spans="1:38" x14ac:dyDescent="0.35">
      <c r="A967" s="252">
        <v>44966</v>
      </c>
      <c r="B967" s="55">
        <v>0.42371527777777779</v>
      </c>
      <c r="C967" s="29">
        <v>560</v>
      </c>
      <c r="D967" s="29">
        <v>0.36399999999999999</v>
      </c>
      <c r="E967" s="29">
        <v>11.63</v>
      </c>
      <c r="F967" s="29">
        <v>8</v>
      </c>
      <c r="G967" s="29">
        <v>6.8</v>
      </c>
      <c r="K967" s="29">
        <v>24192</v>
      </c>
    </row>
    <row r="968" spans="1:38" x14ac:dyDescent="0.35">
      <c r="A968" s="252">
        <v>44972</v>
      </c>
      <c r="B968" s="55">
        <v>0.40371527777777777</v>
      </c>
      <c r="C968" s="29">
        <v>665</v>
      </c>
      <c r="D968" s="29">
        <v>0.43230000000000002</v>
      </c>
      <c r="E968" s="29">
        <v>12.15</v>
      </c>
      <c r="F968" s="29">
        <v>8.01</v>
      </c>
      <c r="G968" s="29">
        <v>6.8</v>
      </c>
      <c r="K968" s="29">
        <v>63</v>
      </c>
    </row>
    <row r="969" spans="1:38" x14ac:dyDescent="0.35">
      <c r="A969" s="252">
        <v>44978</v>
      </c>
      <c r="B969" s="55">
        <v>0.4198263888888889</v>
      </c>
      <c r="C969" s="29">
        <v>676</v>
      </c>
      <c r="D969" s="29">
        <v>0.43940000000000001</v>
      </c>
      <c r="E969" s="29">
        <v>11.83</v>
      </c>
      <c r="F969" s="29">
        <v>8.36</v>
      </c>
      <c r="G969" s="29">
        <v>6.8</v>
      </c>
      <c r="K969" s="29">
        <v>86</v>
      </c>
    </row>
    <row r="970" spans="1:38" x14ac:dyDescent="0.35">
      <c r="A970" s="252">
        <v>44984</v>
      </c>
      <c r="B970" s="55">
        <v>0.42628472222222219</v>
      </c>
      <c r="C970" s="29">
        <v>686</v>
      </c>
      <c r="D970" s="29">
        <v>0.44590000000000002</v>
      </c>
      <c r="E970" s="29">
        <v>10.27</v>
      </c>
      <c r="F970" s="29">
        <v>8.3800000000000008</v>
      </c>
      <c r="G970" s="29">
        <v>8.6999999999999993</v>
      </c>
      <c r="K970" s="29">
        <v>1012</v>
      </c>
      <c r="L970" s="45">
        <f>AVERAGE(K966:K970)</f>
        <v>5078.8</v>
      </c>
      <c r="M970" s="46">
        <f>GEOMEAN(K966:K970)</f>
        <v>352.4479823759043</v>
      </c>
      <c r="N970" s="47" t="s">
        <v>287</v>
      </c>
    </row>
    <row r="971" spans="1:38" x14ac:dyDescent="0.35">
      <c r="A971" s="252">
        <v>44991</v>
      </c>
      <c r="B971" s="55">
        <v>0.41380787037037042</v>
      </c>
      <c r="C971" s="94">
        <v>600</v>
      </c>
      <c r="D971" s="94">
        <v>0.39</v>
      </c>
      <c r="E971" s="94">
        <v>11.68</v>
      </c>
      <c r="F971" s="94">
        <v>8.3699999999999992</v>
      </c>
      <c r="G971" s="94">
        <v>8.3000000000000007</v>
      </c>
      <c r="K971" s="257">
        <v>31</v>
      </c>
    </row>
    <row r="972" spans="1:38" x14ac:dyDescent="0.35">
      <c r="A972" s="252">
        <v>44994</v>
      </c>
      <c r="B972" s="55">
        <v>0.42258101851851854</v>
      </c>
      <c r="C972" s="94">
        <v>622</v>
      </c>
      <c r="D972" s="94">
        <v>0.40429999999999999</v>
      </c>
      <c r="E972" s="94">
        <v>11.39</v>
      </c>
      <c r="F972" s="94">
        <v>8.34</v>
      </c>
      <c r="G972" s="94">
        <v>7.7</v>
      </c>
      <c r="K972" s="257">
        <v>10</v>
      </c>
    </row>
    <row r="973" spans="1:38" x14ac:dyDescent="0.35">
      <c r="A973" s="252">
        <v>44999</v>
      </c>
      <c r="B973" s="55">
        <v>0.41622685185185188</v>
      </c>
      <c r="C973" s="29">
        <v>596</v>
      </c>
      <c r="D973" s="29">
        <v>0.38740000000000002</v>
      </c>
      <c r="E973" s="29">
        <v>16.260000000000002</v>
      </c>
      <c r="F973" s="29">
        <v>8.0299999999999994</v>
      </c>
      <c r="G973" s="29">
        <v>6.2</v>
      </c>
      <c r="K973" s="257">
        <v>10</v>
      </c>
    </row>
    <row r="974" spans="1:38" x14ac:dyDescent="0.35">
      <c r="A974" s="252">
        <v>45006</v>
      </c>
      <c r="B974" s="55">
        <v>0.42940972222222223</v>
      </c>
      <c r="C974" s="29">
        <v>618</v>
      </c>
      <c r="D974" s="29">
        <v>0.4017</v>
      </c>
      <c r="E974" s="29">
        <v>16.05</v>
      </c>
      <c r="F974" s="29">
        <v>7.95</v>
      </c>
      <c r="G974" s="29">
        <v>7.7</v>
      </c>
      <c r="K974" s="29">
        <v>52</v>
      </c>
      <c r="O974" s="39" t="s">
        <v>115</v>
      </c>
      <c r="P974" s="39">
        <v>66.599999999999994</v>
      </c>
      <c r="Q974" s="39" t="s">
        <v>115</v>
      </c>
      <c r="R974" s="39" t="s">
        <v>115</v>
      </c>
      <c r="S974" s="39" t="s">
        <v>115</v>
      </c>
      <c r="T974" s="39" t="s">
        <v>115</v>
      </c>
      <c r="U974" s="39" t="s">
        <v>115</v>
      </c>
      <c r="V974" s="39" t="s">
        <v>115</v>
      </c>
      <c r="W974" s="39" t="s">
        <v>115</v>
      </c>
      <c r="X974" s="39">
        <v>49.8</v>
      </c>
      <c r="Y974" s="39" t="s">
        <v>115</v>
      </c>
      <c r="Z974" s="39">
        <v>1.3</v>
      </c>
      <c r="AA974" s="39" t="s">
        <v>115</v>
      </c>
      <c r="AB974" s="39">
        <v>31.5</v>
      </c>
      <c r="AC974" s="39" t="s">
        <v>115</v>
      </c>
      <c r="AD974" s="39">
        <v>240</v>
      </c>
      <c r="AE974" s="39" t="s">
        <v>115</v>
      </c>
      <c r="AF974" s="29">
        <v>219</v>
      </c>
      <c r="AG974" s="39">
        <v>27.6</v>
      </c>
      <c r="AH974" s="39">
        <v>60200</v>
      </c>
      <c r="AI974" s="39">
        <v>21800</v>
      </c>
      <c r="AJ974" s="39">
        <v>3.2</v>
      </c>
      <c r="AK974" s="39" t="s">
        <v>115</v>
      </c>
      <c r="AL974" s="39" t="s">
        <v>115</v>
      </c>
    </row>
    <row r="975" spans="1:38" x14ac:dyDescent="0.35">
      <c r="A975" s="252">
        <v>45015</v>
      </c>
      <c r="B975" s="52">
        <v>0.46133101851851849</v>
      </c>
      <c r="C975" s="29">
        <v>46.5</v>
      </c>
      <c r="D975" s="29">
        <v>3.0200000000000001E-2</v>
      </c>
      <c r="E975" s="29">
        <v>12.51</v>
      </c>
      <c r="F975" s="29">
        <v>8.26</v>
      </c>
      <c r="G975" s="29">
        <v>7</v>
      </c>
      <c r="K975" s="29">
        <v>31</v>
      </c>
      <c r="L975" s="45">
        <f>AVERAGE(K971:K975)</f>
        <v>26.8</v>
      </c>
      <c r="M975" s="46">
        <f>GEOMEAN(K971:K975)</f>
        <v>21.864791799030172</v>
      </c>
      <c r="N975" s="47" t="s">
        <v>288</v>
      </c>
    </row>
    <row r="976" spans="1:38" x14ac:dyDescent="0.35">
      <c r="A976" s="252">
        <v>45021</v>
      </c>
      <c r="B976" s="55">
        <v>0.3976851851851852</v>
      </c>
      <c r="C976" s="29">
        <v>496.5</v>
      </c>
      <c r="D976" s="29">
        <v>0.3231</v>
      </c>
      <c r="E976" s="29">
        <v>12.29</v>
      </c>
      <c r="F976" s="29">
        <v>8.01</v>
      </c>
      <c r="G976" s="29">
        <v>14.9</v>
      </c>
      <c r="K976" s="29">
        <v>75</v>
      </c>
    </row>
    <row r="977" spans="1:14" x14ac:dyDescent="0.35">
      <c r="A977" s="252">
        <v>45026</v>
      </c>
      <c r="B977" s="52">
        <v>0.49281250000000004</v>
      </c>
      <c r="C977" s="29">
        <v>118</v>
      </c>
      <c r="D977" s="29">
        <v>7.6700000000000004E-2</v>
      </c>
      <c r="E977" s="29">
        <v>10.76</v>
      </c>
      <c r="F977" s="29">
        <v>8</v>
      </c>
      <c r="G977" s="29">
        <v>12.9</v>
      </c>
      <c r="K977" s="29">
        <v>110</v>
      </c>
    </row>
    <row r="978" spans="1:14" x14ac:dyDescent="0.35">
      <c r="A978" s="252">
        <v>45029</v>
      </c>
      <c r="B978" s="52">
        <v>0.46508101851851852</v>
      </c>
      <c r="C978" s="29">
        <v>432.7</v>
      </c>
      <c r="D978" s="29">
        <v>0.28120000000000001</v>
      </c>
      <c r="E978" s="29">
        <v>10.16</v>
      </c>
      <c r="F978" s="29">
        <v>8.09</v>
      </c>
      <c r="G978" s="29">
        <v>15.2</v>
      </c>
      <c r="K978" s="29">
        <v>52</v>
      </c>
    </row>
    <row r="979" spans="1:14" x14ac:dyDescent="0.35">
      <c r="A979" s="252">
        <v>45034</v>
      </c>
      <c r="B979" s="55">
        <v>0.38696759259259261</v>
      </c>
      <c r="C979" s="29">
        <v>476.9</v>
      </c>
      <c r="D979" s="29">
        <v>0.31</v>
      </c>
      <c r="E979" s="29">
        <v>10.23</v>
      </c>
      <c r="F979" s="29">
        <v>8.01</v>
      </c>
      <c r="G979" s="29">
        <v>9.5</v>
      </c>
      <c r="K979" s="29">
        <v>145</v>
      </c>
    </row>
    <row r="980" spans="1:14" x14ac:dyDescent="0.35">
      <c r="A980" s="252">
        <v>45042</v>
      </c>
      <c r="B980" s="52">
        <v>0.48619212962962965</v>
      </c>
      <c r="C980" s="29">
        <v>399.8</v>
      </c>
      <c r="D980" s="29">
        <v>0.25979999999999998</v>
      </c>
      <c r="E980" s="29">
        <v>11.5</v>
      </c>
      <c r="F980" s="29">
        <v>8.66</v>
      </c>
      <c r="G980" s="29">
        <v>12</v>
      </c>
      <c r="K980" s="29">
        <v>63</v>
      </c>
      <c r="L980" s="45">
        <f>AVERAGE(K976:K980)</f>
        <v>89</v>
      </c>
      <c r="M980" s="46">
        <f>GEOMEAN(K976:K980)</f>
        <v>82.915012161839613</v>
      </c>
      <c r="N980" s="47" t="s">
        <v>289</v>
      </c>
    </row>
    <row r="981" spans="1:14" x14ac:dyDescent="0.35">
      <c r="A981" s="252">
        <v>45047</v>
      </c>
      <c r="B981" s="55">
        <v>0.40628472222222217</v>
      </c>
      <c r="C981" s="29">
        <v>537</v>
      </c>
      <c r="D981" s="29">
        <v>0.34899999999999998</v>
      </c>
      <c r="E981" s="29">
        <v>9.42</v>
      </c>
      <c r="F981" s="29">
        <v>8.1</v>
      </c>
      <c r="G981" s="29">
        <v>11.4</v>
      </c>
      <c r="K981" s="29">
        <v>410</v>
      </c>
    </row>
    <row r="982" spans="1:14" x14ac:dyDescent="0.35">
      <c r="A982" s="252">
        <v>45050</v>
      </c>
      <c r="B982" s="55">
        <v>0.47248842592592594</v>
      </c>
      <c r="C982" s="29">
        <v>514026</v>
      </c>
      <c r="D982" s="29">
        <v>334.1</v>
      </c>
      <c r="E982" s="29">
        <v>7.0000000000000007E-2</v>
      </c>
      <c r="F982" s="29">
        <v>8.1300000000000008</v>
      </c>
      <c r="G982" s="29">
        <v>12.3</v>
      </c>
      <c r="K982" s="29">
        <v>160</v>
      </c>
    </row>
    <row r="983" spans="1:14" x14ac:dyDescent="0.35">
      <c r="A983" s="252">
        <v>45056</v>
      </c>
      <c r="B983" s="55">
        <v>0.40185185185185185</v>
      </c>
      <c r="C983" s="29">
        <v>551</v>
      </c>
      <c r="D983" s="29">
        <v>0.35809999999999997</v>
      </c>
      <c r="E983" s="29">
        <v>8.81</v>
      </c>
      <c r="F983" s="29">
        <v>8.17</v>
      </c>
      <c r="G983" s="29">
        <v>17.8</v>
      </c>
      <c r="K983" s="29">
        <v>121</v>
      </c>
    </row>
    <row r="984" spans="1:14" x14ac:dyDescent="0.35">
      <c r="A984" s="252">
        <v>45061</v>
      </c>
      <c r="B984" s="55">
        <v>0.41274305555555557</v>
      </c>
      <c r="C984" s="29">
        <v>567</v>
      </c>
      <c r="D984" s="29">
        <v>0.3705</v>
      </c>
      <c r="E984" s="29">
        <v>6.35</v>
      </c>
      <c r="F984" s="29">
        <v>8.09</v>
      </c>
      <c r="G984" s="29">
        <v>19.3</v>
      </c>
      <c r="K984" s="29">
        <v>256</v>
      </c>
    </row>
    <row r="985" spans="1:14" x14ac:dyDescent="0.35">
      <c r="A985" s="252">
        <v>45070</v>
      </c>
      <c r="B985" s="55">
        <v>0.38673611111111111</v>
      </c>
      <c r="C985" s="29">
        <v>592</v>
      </c>
      <c r="D985" s="29">
        <v>0.38350000000000001</v>
      </c>
      <c r="E985" s="29">
        <v>5.54</v>
      </c>
      <c r="F985" s="29">
        <v>7.97</v>
      </c>
      <c r="G985" s="29">
        <v>22.2</v>
      </c>
      <c r="K985" s="29">
        <v>422</v>
      </c>
      <c r="L985" s="45">
        <f>AVERAGE(K981:K985)</f>
        <v>273.8</v>
      </c>
      <c r="M985" s="46">
        <f>GEOMEAN(K981:K985)</f>
        <v>243.58375728699937</v>
      </c>
      <c r="N985" s="47" t="s">
        <v>290</v>
      </c>
    </row>
    <row r="986" spans="1:14" x14ac:dyDescent="0.35">
      <c r="A986" s="252">
        <v>45082</v>
      </c>
      <c r="B986" s="55">
        <v>0.4010185185185185</v>
      </c>
      <c r="C986" s="29">
        <v>665</v>
      </c>
      <c r="D986" s="29">
        <v>0.4355</v>
      </c>
      <c r="E986" s="29">
        <v>6.59</v>
      </c>
      <c r="F986" s="29">
        <v>7.81</v>
      </c>
      <c r="G986" s="29">
        <v>20.8</v>
      </c>
      <c r="K986" s="29">
        <v>158</v>
      </c>
    </row>
    <row r="987" spans="1:14" x14ac:dyDescent="0.35">
      <c r="A987" s="252">
        <v>45085</v>
      </c>
      <c r="B987" s="55">
        <v>0.40949074074074071</v>
      </c>
      <c r="C987" s="29">
        <v>645</v>
      </c>
      <c r="D987" s="29">
        <v>0.42249999999999999</v>
      </c>
      <c r="E987" s="29">
        <v>5.89</v>
      </c>
      <c r="F987" s="29">
        <v>7.76</v>
      </c>
      <c r="G987" s="29">
        <v>20.2</v>
      </c>
      <c r="K987" s="29">
        <v>185</v>
      </c>
    </row>
    <row r="988" spans="1:14" x14ac:dyDescent="0.35">
      <c r="A988" s="252">
        <v>45091</v>
      </c>
      <c r="B988" s="55">
        <v>0.43105324074074075</v>
      </c>
      <c r="C988" s="29">
        <v>591</v>
      </c>
      <c r="D988" s="29">
        <v>0.38350000000000001</v>
      </c>
      <c r="E988" s="29">
        <v>8.01</v>
      </c>
      <c r="F988" s="29">
        <v>7.73</v>
      </c>
      <c r="G988" s="29">
        <v>18.600000000000001</v>
      </c>
      <c r="K988" s="29">
        <v>464</v>
      </c>
    </row>
    <row r="989" spans="1:14" x14ac:dyDescent="0.35">
      <c r="A989" s="252">
        <v>45097</v>
      </c>
      <c r="B989" s="52">
        <v>0.46430555555555553</v>
      </c>
      <c r="C989" s="29">
        <v>15.5</v>
      </c>
      <c r="D989" s="29">
        <v>0.01</v>
      </c>
      <c r="E989" s="29">
        <v>5.61</v>
      </c>
      <c r="F989" s="29">
        <v>7.84</v>
      </c>
      <c r="G989" s="29">
        <v>21.6</v>
      </c>
      <c r="K989" s="29">
        <v>187</v>
      </c>
    </row>
    <row r="990" spans="1:14" x14ac:dyDescent="0.35">
      <c r="A990" s="252">
        <v>45105</v>
      </c>
      <c r="B990" s="55">
        <v>0.3911574074074074</v>
      </c>
      <c r="C990" s="29">
        <v>339.4</v>
      </c>
      <c r="D990" s="29">
        <v>0.2203</v>
      </c>
      <c r="E990" s="29">
        <v>7.24</v>
      </c>
      <c r="F990" s="29">
        <v>7.76</v>
      </c>
      <c r="G990" s="29">
        <v>21</v>
      </c>
      <c r="K990" s="29">
        <v>148</v>
      </c>
      <c r="L990" s="45">
        <f>AVERAGE(K986:K990)</f>
        <v>228.4</v>
      </c>
      <c r="M990" s="46">
        <f>GEOMEAN(K986:K990)</f>
        <v>206.48572056215374</v>
      </c>
      <c r="N990" s="47" t="s">
        <v>291</v>
      </c>
    </row>
    <row r="991" spans="1:14" x14ac:dyDescent="0.35">
      <c r="A991" s="252">
        <v>45110</v>
      </c>
      <c r="B991" s="55">
        <v>0.39584490740740735</v>
      </c>
      <c r="C991" s="29">
        <v>556</v>
      </c>
      <c r="D991" s="29">
        <v>0.36399999999999999</v>
      </c>
      <c r="E991" s="29">
        <v>4.8600000000000003</v>
      </c>
      <c r="F991" s="29">
        <v>7.71</v>
      </c>
      <c r="G991" s="29">
        <v>24.4</v>
      </c>
      <c r="K991" s="29">
        <v>5475</v>
      </c>
    </row>
    <row r="992" spans="1:14" x14ac:dyDescent="0.35">
      <c r="A992" s="252">
        <v>45118</v>
      </c>
      <c r="B992" s="52">
        <v>0.44299768518518517</v>
      </c>
      <c r="C992" s="29">
        <v>525</v>
      </c>
      <c r="D992" s="29">
        <v>0.33800000000000002</v>
      </c>
      <c r="E992" s="29">
        <v>8.5299999999999994</v>
      </c>
      <c r="F992" s="29">
        <v>7.97</v>
      </c>
      <c r="G992" s="29">
        <v>23.9</v>
      </c>
      <c r="K992" s="29">
        <v>1071</v>
      </c>
    </row>
    <row r="993" spans="1:38" x14ac:dyDescent="0.35">
      <c r="A993" s="252">
        <v>45127</v>
      </c>
      <c r="B993" s="258">
        <v>0.5213888888888889</v>
      </c>
      <c r="C993" s="29">
        <v>506</v>
      </c>
      <c r="D993" s="29">
        <v>0.33150000000000002</v>
      </c>
      <c r="E993" s="29">
        <v>5.12</v>
      </c>
      <c r="F993" s="29">
        <v>7.8</v>
      </c>
      <c r="G993" s="29">
        <v>25.9</v>
      </c>
      <c r="K993" s="29">
        <v>906</v>
      </c>
    </row>
    <row r="994" spans="1:38" x14ac:dyDescent="0.35">
      <c r="A994" s="252">
        <v>45133</v>
      </c>
      <c r="B994" s="55">
        <v>0.4253703703703704</v>
      </c>
      <c r="C994" s="29">
        <v>545</v>
      </c>
      <c r="D994" s="29">
        <v>0.35099999999999998</v>
      </c>
      <c r="E994" s="29">
        <v>5.23</v>
      </c>
      <c r="F994" s="29">
        <v>7.78</v>
      </c>
      <c r="G994" s="29">
        <v>26</v>
      </c>
      <c r="K994" s="29">
        <v>3654</v>
      </c>
    </row>
    <row r="995" spans="1:38" x14ac:dyDescent="0.35">
      <c r="A995" s="252">
        <v>45138</v>
      </c>
      <c r="B995" s="55">
        <v>0.43692129629629628</v>
      </c>
      <c r="C995" s="29">
        <v>547</v>
      </c>
      <c r="D995" s="29">
        <v>0.35749999999999998</v>
      </c>
      <c r="E995" s="29">
        <v>5.76</v>
      </c>
      <c r="F995" s="29">
        <v>7.83</v>
      </c>
      <c r="G995" s="29">
        <v>24.3</v>
      </c>
      <c r="K995" s="29">
        <v>459</v>
      </c>
      <c r="L995" s="45">
        <f>AVERAGE(K991:K995)</f>
        <v>2313</v>
      </c>
      <c r="M995" s="46">
        <f>GEOMEAN(K991:K995)</f>
        <v>1548.733184834641</v>
      </c>
      <c r="N995" s="47" t="s">
        <v>293</v>
      </c>
      <c r="O995" s="39">
        <v>2.9</v>
      </c>
      <c r="P995" s="39">
        <v>67.099999999999994</v>
      </c>
      <c r="Q995" s="39" t="s">
        <v>115</v>
      </c>
      <c r="R995" s="39" t="s">
        <v>115</v>
      </c>
      <c r="S995" s="39" t="s">
        <v>115</v>
      </c>
      <c r="T995" s="39" t="s">
        <v>115</v>
      </c>
      <c r="U995" s="39" t="s">
        <v>115</v>
      </c>
      <c r="V995" s="39" t="s">
        <v>115</v>
      </c>
      <c r="W995" s="39" t="s">
        <v>115</v>
      </c>
      <c r="X995" s="39">
        <v>47.4</v>
      </c>
      <c r="Y995" s="39" t="s">
        <v>115</v>
      </c>
      <c r="Z995" s="39" t="s">
        <v>115</v>
      </c>
      <c r="AA995" s="39" t="s">
        <v>115</v>
      </c>
      <c r="AB995" s="39">
        <v>28.1</v>
      </c>
      <c r="AC995" s="39" t="s">
        <v>115</v>
      </c>
      <c r="AD995" s="39">
        <v>209</v>
      </c>
      <c r="AE995" s="39" t="s">
        <v>115</v>
      </c>
      <c r="AF995" s="29">
        <v>234</v>
      </c>
      <c r="AG995" s="39">
        <v>47.7</v>
      </c>
      <c r="AH995" s="39">
        <v>47800</v>
      </c>
      <c r="AI995" s="39">
        <v>21700</v>
      </c>
      <c r="AJ995" s="39">
        <v>3.6</v>
      </c>
      <c r="AK995" s="39" t="s">
        <v>115</v>
      </c>
      <c r="AL995" s="39" t="s">
        <v>115</v>
      </c>
    </row>
    <row r="996" spans="1:38" x14ac:dyDescent="0.35">
      <c r="A996" s="252">
        <v>45145</v>
      </c>
      <c r="B996" s="52">
        <v>0.44123842592592594</v>
      </c>
      <c r="C996" s="29">
        <v>0.58399999999999996</v>
      </c>
      <c r="D996" s="29">
        <v>0.39650000000000002</v>
      </c>
      <c r="E996" s="29">
        <v>5.83</v>
      </c>
      <c r="F996" s="29">
        <v>7.82</v>
      </c>
      <c r="G996" s="29">
        <v>22.7</v>
      </c>
      <c r="K996" s="29">
        <v>3448</v>
      </c>
    </row>
    <row r="997" spans="1:38" x14ac:dyDescent="0.35">
      <c r="A997" s="252">
        <v>45148</v>
      </c>
      <c r="B997" s="52">
        <v>0.44659722222222226</v>
      </c>
      <c r="C997" s="29">
        <v>0.35799999999999998</v>
      </c>
      <c r="D997" s="29">
        <v>0.24310000000000001</v>
      </c>
      <c r="E997" s="29">
        <v>6.37</v>
      </c>
      <c r="F997" s="29">
        <v>8.17</v>
      </c>
      <c r="G997" s="29">
        <v>22.7</v>
      </c>
      <c r="K997" s="29">
        <v>9804</v>
      </c>
    </row>
    <row r="998" spans="1:38" x14ac:dyDescent="0.35">
      <c r="A998" s="252">
        <v>45154</v>
      </c>
      <c r="B998" s="55">
        <v>0.42569444444444443</v>
      </c>
      <c r="C998" s="29">
        <v>481.6</v>
      </c>
      <c r="D998" s="29">
        <v>0.31330000000000002</v>
      </c>
      <c r="E998" s="29">
        <v>8.76</v>
      </c>
      <c r="F998" s="29">
        <v>8.8800000000000008</v>
      </c>
      <c r="G998" s="29">
        <v>23.4</v>
      </c>
      <c r="K998" s="29">
        <v>1178</v>
      </c>
    </row>
    <row r="999" spans="1:38" x14ac:dyDescent="0.35">
      <c r="A999" s="252">
        <v>45160</v>
      </c>
      <c r="B999" s="29" t="s">
        <v>570</v>
      </c>
      <c r="K999" s="29">
        <v>144</v>
      </c>
    </row>
    <row r="1000" spans="1:38" x14ac:dyDescent="0.35">
      <c r="A1000" s="252">
        <v>45166</v>
      </c>
      <c r="B1000" s="52">
        <v>0.41250000000000003</v>
      </c>
      <c r="C1000" s="29">
        <v>615</v>
      </c>
      <c r="D1000" s="29">
        <v>0.40300000000000002</v>
      </c>
      <c r="E1000" s="29">
        <v>5.53</v>
      </c>
      <c r="F1000" s="29">
        <v>7.83</v>
      </c>
      <c r="G1000" s="29">
        <v>20.2</v>
      </c>
      <c r="K1000" s="29">
        <v>74</v>
      </c>
      <c r="L1000" s="45">
        <f>AVERAGE(K996:K1000)</f>
        <v>2929.6</v>
      </c>
      <c r="M1000" s="46">
        <f>GEOMEAN(K996:K1000)</f>
        <v>842.44588329411044</v>
      </c>
      <c r="N1000" s="47" t="s">
        <v>295</v>
      </c>
    </row>
    <row r="1001" spans="1:38" x14ac:dyDescent="0.35">
      <c r="A1001" s="252">
        <v>45176</v>
      </c>
      <c r="B1001" s="52">
        <v>0.42047453703703702</v>
      </c>
      <c r="C1001" s="29">
        <v>588</v>
      </c>
      <c r="D1001" s="29">
        <v>0.38350000000000001</v>
      </c>
      <c r="E1001" s="29">
        <v>5.93</v>
      </c>
      <c r="F1001" s="29">
        <v>7.76</v>
      </c>
      <c r="G1001" s="29">
        <v>22.3</v>
      </c>
      <c r="K1001" s="29">
        <v>63</v>
      </c>
    </row>
    <row r="1002" spans="1:38" x14ac:dyDescent="0.35">
      <c r="A1002" s="252">
        <v>45181</v>
      </c>
      <c r="B1002" s="52">
        <v>0.4383333333333333</v>
      </c>
      <c r="C1002" s="29">
        <v>391.8</v>
      </c>
      <c r="D1002" s="29">
        <v>0.25480000000000003</v>
      </c>
      <c r="E1002" s="29">
        <v>6.53</v>
      </c>
      <c r="F1002" s="29">
        <v>8.06</v>
      </c>
      <c r="G1002" s="29">
        <v>21.4</v>
      </c>
      <c r="K1002" s="29">
        <v>120</v>
      </c>
    </row>
    <row r="1003" spans="1:38" x14ac:dyDescent="0.35">
      <c r="A1003" s="252">
        <v>45187</v>
      </c>
      <c r="B1003" s="52">
        <v>0.49064814814814817</v>
      </c>
      <c r="C1003" s="29">
        <v>613</v>
      </c>
      <c r="D1003" s="29">
        <v>398.4</v>
      </c>
      <c r="E1003" s="29">
        <v>6.98</v>
      </c>
      <c r="F1003" s="29">
        <v>7.9</v>
      </c>
      <c r="G1003" s="29">
        <v>17.899999999999999</v>
      </c>
      <c r="K1003" s="29">
        <v>52</v>
      </c>
    </row>
    <row r="1004" spans="1:38" x14ac:dyDescent="0.35">
      <c r="A1004" s="252">
        <v>45190</v>
      </c>
      <c r="B1004" s="29" t="s">
        <v>571</v>
      </c>
      <c r="C1004" s="29">
        <v>615</v>
      </c>
      <c r="D1004" s="29">
        <v>0.40300000000000002</v>
      </c>
      <c r="E1004" s="29">
        <v>5.88</v>
      </c>
      <c r="F1004" s="29">
        <v>8</v>
      </c>
      <c r="G1004" s="29">
        <v>20.5</v>
      </c>
      <c r="K1004" s="29">
        <v>52</v>
      </c>
    </row>
    <row r="1005" spans="1:38" x14ac:dyDescent="0.35">
      <c r="A1005" s="252">
        <v>45196</v>
      </c>
      <c r="B1005" s="29" t="s">
        <v>572</v>
      </c>
      <c r="C1005" s="29">
        <v>568</v>
      </c>
      <c r="D1005" s="29">
        <v>0.3705</v>
      </c>
      <c r="E1005" s="29">
        <v>6.07</v>
      </c>
      <c r="F1005" s="29">
        <v>7.82</v>
      </c>
      <c r="G1005" s="29">
        <v>20.7</v>
      </c>
      <c r="K1005" s="257">
        <v>24192</v>
      </c>
      <c r="L1005" s="45">
        <f>AVERAGE(K1001:K1005)</f>
        <v>4895.8</v>
      </c>
      <c r="M1005" s="46">
        <f>GEOMEAN(K1001:K1005)</f>
        <v>218.19261703642843</v>
      </c>
      <c r="N1005" s="47" t="s">
        <v>296</v>
      </c>
    </row>
    <row r="1006" spans="1:38" x14ac:dyDescent="0.35">
      <c r="A1006" s="252">
        <v>45202</v>
      </c>
      <c r="B1006" s="55">
        <v>0.48995370370370367</v>
      </c>
      <c r="C1006" s="29">
        <v>619</v>
      </c>
      <c r="D1006" s="29">
        <v>0.40300000000000002</v>
      </c>
      <c r="E1006" s="29">
        <v>7.56</v>
      </c>
      <c r="F1006" s="29">
        <v>7.78</v>
      </c>
      <c r="G1006" s="29">
        <v>19.600000000000001</v>
      </c>
      <c r="K1006" s="29">
        <v>145</v>
      </c>
    </row>
    <row r="1007" spans="1:38" x14ac:dyDescent="0.35">
      <c r="A1007" s="252">
        <v>45210</v>
      </c>
      <c r="B1007" s="55">
        <v>0.41467592592592589</v>
      </c>
      <c r="C1007" s="29">
        <v>638</v>
      </c>
      <c r="D1007" s="29">
        <v>0.41470000000000001</v>
      </c>
      <c r="E1007" s="29">
        <v>8.6999999999999993</v>
      </c>
      <c r="F1007" s="29">
        <v>7.63</v>
      </c>
      <c r="G1007" s="29">
        <v>13.4</v>
      </c>
      <c r="K1007" s="29">
        <v>213</v>
      </c>
    </row>
    <row r="1008" spans="1:38" x14ac:dyDescent="0.35">
      <c r="A1008" s="248">
        <v>45222</v>
      </c>
      <c r="B1008" s="52">
        <v>0.47543981481481484</v>
      </c>
      <c r="C1008" s="29">
        <v>616</v>
      </c>
      <c r="D1008" s="29">
        <v>0.4002</v>
      </c>
      <c r="E1008" s="29">
        <v>9.67</v>
      </c>
      <c r="F1008" s="29">
        <v>7.88</v>
      </c>
      <c r="G1008" s="29">
        <v>11.9</v>
      </c>
      <c r="K1008" s="29">
        <v>20</v>
      </c>
    </row>
    <row r="1009" spans="1:38" x14ac:dyDescent="0.35">
      <c r="A1009" s="248">
        <v>45224</v>
      </c>
      <c r="B1009" s="55">
        <v>0.46304398148148151</v>
      </c>
      <c r="C1009" s="29">
        <v>629</v>
      </c>
      <c r="D1009" s="29">
        <v>0.40949999999999998</v>
      </c>
      <c r="E1009" s="29">
        <v>8.1999999999999993</v>
      </c>
      <c r="F1009" s="29">
        <v>7.82</v>
      </c>
      <c r="G1009" s="29">
        <v>14.7</v>
      </c>
      <c r="K1009" s="29">
        <v>41</v>
      </c>
    </row>
    <row r="1010" spans="1:38" x14ac:dyDescent="0.35">
      <c r="A1010" s="252">
        <v>45230</v>
      </c>
      <c r="B1010" s="58">
        <v>0.41608796296296297</v>
      </c>
      <c r="C1010" s="29">
        <v>573</v>
      </c>
      <c r="D1010" s="29">
        <v>0.3725</v>
      </c>
      <c r="E1010" s="29">
        <v>9.81</v>
      </c>
      <c r="F1010" s="29">
        <v>7.5</v>
      </c>
      <c r="G1010" s="29">
        <v>9.9</v>
      </c>
      <c r="K1010" s="29">
        <v>175</v>
      </c>
      <c r="L1010" s="45">
        <f>AVERAGE(K1006:K1010)</f>
        <v>118.8</v>
      </c>
      <c r="M1010" s="46">
        <f>GEOMEAN(K1006:K1010)</f>
        <v>84.980621187009092</v>
      </c>
      <c r="N1010" s="47" t="s">
        <v>298</v>
      </c>
    </row>
    <row r="1011" spans="1:38" x14ac:dyDescent="0.35">
      <c r="A1011" s="252">
        <v>45238</v>
      </c>
      <c r="B1011" s="58">
        <v>0.52856481481481488</v>
      </c>
      <c r="C1011" s="29">
        <v>8.6</v>
      </c>
      <c r="D1011" s="29">
        <v>5.5999999999999999E-3</v>
      </c>
      <c r="E1011" s="29">
        <v>10.68</v>
      </c>
      <c r="F1011" s="29">
        <v>7.83</v>
      </c>
      <c r="G1011" s="29">
        <v>13.2</v>
      </c>
      <c r="K1011" s="29">
        <v>31</v>
      </c>
    </row>
    <row r="1012" spans="1:38" x14ac:dyDescent="0.35">
      <c r="A1012" s="252">
        <v>45243</v>
      </c>
      <c r="B1012" s="55">
        <v>0.41775462962962967</v>
      </c>
      <c r="C1012" s="29">
        <v>664</v>
      </c>
      <c r="D1012" s="29">
        <v>0.43159999999999998</v>
      </c>
      <c r="E1012" s="29">
        <v>11.22</v>
      </c>
      <c r="F1012" s="29">
        <v>7.58</v>
      </c>
      <c r="G1012" s="29">
        <v>9.8000000000000007</v>
      </c>
      <c r="K1012" s="29">
        <v>256</v>
      </c>
    </row>
    <row r="1013" spans="1:38" x14ac:dyDescent="0.35">
      <c r="A1013" s="252">
        <v>45246</v>
      </c>
      <c r="B1013" s="52">
        <v>7.9594907407407406E-2</v>
      </c>
      <c r="C1013" s="29">
        <v>75.3</v>
      </c>
      <c r="D1013" s="29">
        <v>4.9000000000000002E-2</v>
      </c>
      <c r="E1013" s="29">
        <v>10.6</v>
      </c>
      <c r="F1013" s="29">
        <v>7.9</v>
      </c>
      <c r="G1013" s="29">
        <v>10.1</v>
      </c>
      <c r="K1013" s="29">
        <v>10</v>
      </c>
    </row>
    <row r="1014" spans="1:38" x14ac:dyDescent="0.35">
      <c r="A1014" s="248">
        <v>45250</v>
      </c>
      <c r="B1014" s="52">
        <v>0.43039351851851854</v>
      </c>
      <c r="C1014" s="29">
        <v>678</v>
      </c>
      <c r="D1014" s="29">
        <v>0.44069999999999998</v>
      </c>
      <c r="E1014" s="29">
        <v>10.47</v>
      </c>
      <c r="F1014" s="29">
        <v>7.94</v>
      </c>
      <c r="G1014" s="29">
        <v>9.6999999999999993</v>
      </c>
      <c r="K1014" s="29">
        <v>86</v>
      </c>
      <c r="O1014" s="39" t="s">
        <v>115</v>
      </c>
      <c r="P1014" s="39">
        <v>82.1</v>
      </c>
      <c r="Q1014" s="39" t="s">
        <v>115</v>
      </c>
      <c r="R1014" s="39" t="s">
        <v>115</v>
      </c>
      <c r="S1014" s="39">
        <v>40.4</v>
      </c>
      <c r="T1014" s="39" t="s">
        <v>115</v>
      </c>
      <c r="U1014" s="39" t="s">
        <v>115</v>
      </c>
      <c r="V1014" s="39" t="s">
        <v>115</v>
      </c>
      <c r="W1014" s="39" t="s">
        <v>115</v>
      </c>
      <c r="X1014" s="39">
        <v>61.1</v>
      </c>
      <c r="Y1014" s="39" t="s">
        <v>115</v>
      </c>
      <c r="Z1014" s="39" t="s">
        <v>115</v>
      </c>
      <c r="AA1014" s="39" t="s">
        <v>115</v>
      </c>
      <c r="AB1014" s="39">
        <v>39.299999999999997</v>
      </c>
      <c r="AC1014" s="39" t="s">
        <v>115</v>
      </c>
      <c r="AD1014" s="39">
        <v>276</v>
      </c>
      <c r="AE1014" s="39" t="s">
        <v>115</v>
      </c>
      <c r="AF1014" s="29">
        <v>233</v>
      </c>
      <c r="AG1014" s="39">
        <v>28.3</v>
      </c>
      <c r="AH1014" s="39">
        <v>67000</v>
      </c>
      <c r="AI1014" s="39">
        <v>26300</v>
      </c>
      <c r="AJ1014" s="39">
        <v>3.3</v>
      </c>
      <c r="AK1014" s="39" t="s">
        <v>115</v>
      </c>
      <c r="AL1014" s="39" t="s">
        <v>115</v>
      </c>
    </row>
    <row r="1015" spans="1:38" x14ac:dyDescent="0.35">
      <c r="A1015" s="248">
        <v>45260</v>
      </c>
      <c r="B1015" s="58">
        <v>0.43817129629629631</v>
      </c>
      <c r="C1015" s="29">
        <v>408.3</v>
      </c>
      <c r="D1015" s="29">
        <v>0.26540000000000002</v>
      </c>
      <c r="E1015" s="29">
        <v>12.5</v>
      </c>
      <c r="F1015" s="29">
        <v>7.91</v>
      </c>
      <c r="G1015" s="29">
        <v>5.8</v>
      </c>
      <c r="K1015" s="29">
        <v>10</v>
      </c>
      <c r="L1015" s="45">
        <f>AVERAGE(K1011:K1015)</f>
        <v>78.599999999999994</v>
      </c>
      <c r="M1015" s="46">
        <f>GEOMEAN(K1011:K1015)</f>
        <v>36.882472058996896</v>
      </c>
      <c r="N1015" s="47" t="s">
        <v>299</v>
      </c>
    </row>
    <row r="1016" spans="1:38" x14ac:dyDescent="0.35">
      <c r="A1016" s="248">
        <v>45264</v>
      </c>
      <c r="B1016" s="259">
        <v>0.46614583333333331</v>
      </c>
      <c r="C1016" s="29">
        <v>666</v>
      </c>
      <c r="D1016" s="29">
        <v>0.43309999999999998</v>
      </c>
      <c r="E1016" s="29">
        <v>10.1</v>
      </c>
      <c r="F1016" s="29">
        <v>7.87</v>
      </c>
      <c r="G1016" s="29">
        <v>7</v>
      </c>
      <c r="K1016" s="29">
        <v>41</v>
      </c>
    </row>
    <row r="1017" spans="1:38" x14ac:dyDescent="0.35">
      <c r="A1017" s="248">
        <v>45267</v>
      </c>
      <c r="B1017" s="52">
        <v>0.45165509259259262</v>
      </c>
      <c r="C1017" s="29">
        <v>723</v>
      </c>
      <c r="D1017" s="29">
        <v>0.47</v>
      </c>
      <c r="E1017" s="29">
        <v>11.03</v>
      </c>
      <c r="F1017" s="29">
        <v>8.09</v>
      </c>
      <c r="G1017" s="29">
        <v>6.3</v>
      </c>
      <c r="K1017" s="29">
        <v>30</v>
      </c>
    </row>
    <row r="1018" spans="1:38" x14ac:dyDescent="0.35">
      <c r="A1018" s="248">
        <v>45279</v>
      </c>
      <c r="B1018" s="52">
        <v>0.44010416666666669</v>
      </c>
      <c r="C1018" s="29">
        <v>363.2</v>
      </c>
      <c r="D1018" s="29">
        <v>0.2361</v>
      </c>
      <c r="E1018" s="29">
        <v>13.86</v>
      </c>
      <c r="F1018" s="29">
        <v>7.94</v>
      </c>
      <c r="G1018" s="29">
        <v>3.7</v>
      </c>
      <c r="K1018" s="29">
        <v>20</v>
      </c>
    </row>
    <row r="1019" spans="1:38" x14ac:dyDescent="0.35">
      <c r="A1019" s="248">
        <v>45281</v>
      </c>
      <c r="B1019" s="52">
        <v>0.5128125</v>
      </c>
      <c r="C1019" s="29">
        <v>698</v>
      </c>
      <c r="D1019" s="29">
        <v>0.45379999999999998</v>
      </c>
      <c r="E1019" s="29">
        <v>13.27</v>
      </c>
      <c r="F1019" s="29">
        <v>8.0399999999999991</v>
      </c>
      <c r="G1019" s="29">
        <v>6.3</v>
      </c>
    </row>
    <row r="1020" spans="1:38" x14ac:dyDescent="0.35">
      <c r="A1020" s="248">
        <v>45288</v>
      </c>
      <c r="B1020" s="58">
        <v>0.45175925925925925</v>
      </c>
      <c r="C1020" s="29">
        <v>672</v>
      </c>
      <c r="D1020" s="29">
        <v>0.43659999999999999</v>
      </c>
      <c r="E1020" s="29">
        <v>11.43</v>
      </c>
      <c r="F1020" s="29">
        <v>8.2799999999999994</v>
      </c>
      <c r="G1020" s="29">
        <v>8.1</v>
      </c>
      <c r="K1020" s="29">
        <v>98</v>
      </c>
      <c r="L1020" s="45">
        <f>AVERAGE(K1016:K1020)</f>
        <v>47.25</v>
      </c>
      <c r="M1020" s="46">
        <f>GEOMEAN(K1016:K1020)</f>
        <v>39.403998666344997</v>
      </c>
      <c r="N1020" s="47" t="s">
        <v>300</v>
      </c>
    </row>
    <row r="1021" spans="1:38" x14ac:dyDescent="0.35">
      <c r="A1021" s="252"/>
      <c r="B1021" s="52"/>
    </row>
    <row r="1022" spans="1:38" x14ac:dyDescent="0.35">
      <c r="A1022" s="252"/>
      <c r="B1022" s="52"/>
    </row>
    <row r="1023" spans="1:38" x14ac:dyDescent="0.35">
      <c r="A1023" s="252"/>
      <c r="B1023" s="58"/>
    </row>
    <row r="1024" spans="1:38" x14ac:dyDescent="0.35">
      <c r="A1024" s="252"/>
      <c r="B1024" s="55"/>
    </row>
  </sheetData>
  <conditionalFormatting sqref="K1006:K65009 G989 K1:K434">
    <cfRule type="cellIs" dxfId="510" priority="159" stopIfTrue="1" operator="greaterThanOrEqual">
      <formula>235</formula>
    </cfRule>
  </conditionalFormatting>
  <conditionalFormatting sqref="K663:K676 K678:K715 K717:K728 K730:K735 K738:K753 K755:K760 K763:K771 K773:K804 K806:K816 K818:K831 K833:K873 K875:K885 K887:K909 K911:K930 K932:K936 K938:K940 K942:K950 K952:K970 K973:K1004 K1006:K65009 K1:K661">
    <cfRule type="cellIs" priority="96" stopIfTrue="1" operator="greaterThanOrEqual">
      <formula>235</formula>
    </cfRule>
  </conditionalFormatting>
  <conditionalFormatting sqref="G989 K1:K715">
    <cfRule type="cellIs" dxfId="509" priority="83" stopIfTrue="1" operator="greaterThanOrEqual">
      <formula>235</formula>
    </cfRule>
  </conditionalFormatting>
  <conditionalFormatting sqref="K407">
    <cfRule type="cellIs" dxfId="508" priority="158" stopIfTrue="1" operator="greaterThanOrEqual">
      <formula>235</formula>
    </cfRule>
  </conditionalFormatting>
  <conditionalFormatting sqref="K436:K443">
    <cfRule type="cellIs" dxfId="507" priority="150" stopIfTrue="1" operator="greaterThanOrEqual">
      <formula>235</formula>
    </cfRule>
  </conditionalFormatting>
  <conditionalFormatting sqref="K440">
    <cfRule type="cellIs" dxfId="506" priority="149" stopIfTrue="1" operator="greaterThanOrEqual">
      <formula>235</formula>
    </cfRule>
  </conditionalFormatting>
  <conditionalFormatting sqref="K444">
    <cfRule type="cellIs" dxfId="505" priority="146" stopIfTrue="1" operator="greaterThanOrEqual">
      <formula>235</formula>
    </cfRule>
  </conditionalFormatting>
  <conditionalFormatting sqref="K444:K453">
    <cfRule type="cellIs" dxfId="504" priority="147" stopIfTrue="1" operator="greaterThanOrEqual">
      <formula>235</formula>
    </cfRule>
  </conditionalFormatting>
  <conditionalFormatting sqref="K454:K456">
    <cfRule type="cellIs" dxfId="503" priority="141" stopIfTrue="1" operator="greaterThanOrEqual">
      <formula>235</formula>
    </cfRule>
  </conditionalFormatting>
  <conditionalFormatting sqref="K456">
    <cfRule type="cellIs" dxfId="502" priority="140" stopIfTrue="1" operator="greaterThanOrEqual">
      <formula>235</formula>
    </cfRule>
  </conditionalFormatting>
  <conditionalFormatting sqref="K457:K466">
    <cfRule type="cellIs" dxfId="501" priority="143" stopIfTrue="1" operator="greaterThanOrEqual">
      <formula>235</formula>
    </cfRule>
  </conditionalFormatting>
  <conditionalFormatting sqref="K458:K460">
    <cfRule type="cellIs" dxfId="500" priority="142" stopIfTrue="1" operator="greaterThanOrEqual">
      <formula>235</formula>
    </cfRule>
  </conditionalFormatting>
  <conditionalFormatting sqref="K468:K554">
    <cfRule type="cellIs" dxfId="499" priority="127" stopIfTrue="1" operator="greaterThanOrEqual">
      <formula>235</formula>
    </cfRule>
  </conditionalFormatting>
  <conditionalFormatting sqref="K514">
    <cfRule type="cellIs" dxfId="498" priority="126" stopIfTrue="1" operator="greaterThanOrEqual">
      <formula>235</formula>
    </cfRule>
  </conditionalFormatting>
  <conditionalFormatting sqref="K555">
    <cfRule type="cellIs" dxfId="497" priority="116" stopIfTrue="1" operator="greaterThanOrEqual">
      <formula>235</formula>
    </cfRule>
  </conditionalFormatting>
  <conditionalFormatting sqref="K555:K575">
    <cfRule type="cellIs" dxfId="496" priority="117" stopIfTrue="1" operator="greaterThanOrEqual">
      <formula>235</formula>
    </cfRule>
  </conditionalFormatting>
  <conditionalFormatting sqref="K576">
    <cfRule type="cellIs" dxfId="495" priority="109" stopIfTrue="1" operator="greaterThanOrEqual">
      <formula>235</formula>
    </cfRule>
    <cfRule type="cellIs" dxfId="494" priority="110" stopIfTrue="1" operator="greaterThanOrEqual">
      <formula>235</formula>
    </cfRule>
  </conditionalFormatting>
  <conditionalFormatting sqref="K576:K598">
    <cfRule type="cellIs" dxfId="493" priority="111" stopIfTrue="1" operator="greaterThanOrEqual">
      <formula>235</formula>
    </cfRule>
  </conditionalFormatting>
  <conditionalFormatting sqref="K599:K630">
    <cfRule type="cellIs" dxfId="492" priority="98" stopIfTrue="1" operator="greaterThanOrEqual">
      <formula>235</formula>
    </cfRule>
  </conditionalFormatting>
  <conditionalFormatting sqref="K636:K661 K663:K676 K678:K715 K717:K728 K730:K735 K738:K753 K755:K760 K763:K771 K773:K804 K806:K816 K818:K831 K833:K873 K875:K885 K887:K909 K911:K930 K932:K936 K938:K940 K942:K950 K952:K970 K973:K1004 L1">
    <cfRule type="cellIs" dxfId="491" priority="181" stopIfTrue="1" operator="greaterThanOrEqual">
      <formula>235</formula>
    </cfRule>
  </conditionalFormatting>
  <conditionalFormatting sqref="K662">
    <cfRule type="cellIs" dxfId="490" priority="89" stopIfTrue="1" operator="greaterThanOrEqual">
      <formula>235</formula>
    </cfRule>
  </conditionalFormatting>
  <conditionalFormatting sqref="K677">
    <cfRule type="cellIs" dxfId="489" priority="84" stopIfTrue="1" operator="greaterThanOrEqual">
      <formula>235</formula>
    </cfRule>
  </conditionalFormatting>
  <conditionalFormatting sqref="K702">
    <cfRule type="cellIs" dxfId="488" priority="77" stopIfTrue="1" operator="greaterThanOrEqual">
      <formula>235</formula>
    </cfRule>
    <cfRule type="cellIs" dxfId="487" priority="78" stopIfTrue="1" operator="greaterThanOrEqual">
      <formula>235</formula>
    </cfRule>
    <cfRule type="cellIs" dxfId="486" priority="79" stopIfTrue="1" operator="greaterThanOrEqual">
      <formula>235</formula>
    </cfRule>
  </conditionalFormatting>
  <conditionalFormatting sqref="K716">
    <cfRule type="cellIs" dxfId="485" priority="67" stopIfTrue="1" operator="greaterThanOrEqual">
      <formula>235</formula>
    </cfRule>
    <cfRule type="cellIs" priority="68" stopIfTrue="1" operator="greaterThanOrEqual">
      <formula>235</formula>
    </cfRule>
    <cfRule type="cellIs" dxfId="484" priority="69" stopIfTrue="1" operator="greaterThanOrEqual">
      <formula>235</formula>
    </cfRule>
    <cfRule type="cellIs" dxfId="483" priority="71" stopIfTrue="1" operator="greaterThanOrEqual">
      <formula>235</formula>
    </cfRule>
  </conditionalFormatting>
  <conditionalFormatting sqref="K716:K728">
    <cfRule type="cellIs" dxfId="482" priority="70" stopIfTrue="1" operator="greaterThanOrEqual">
      <formula>235</formula>
    </cfRule>
  </conditionalFormatting>
  <conditionalFormatting sqref="K729">
    <cfRule type="cellIs" dxfId="481" priority="59" stopIfTrue="1" operator="greaterThanOrEqual">
      <formula>235</formula>
    </cfRule>
    <cfRule type="cellIs" priority="60" stopIfTrue="1" operator="greaterThanOrEqual">
      <formula>235</formula>
    </cfRule>
    <cfRule type="cellIs" dxfId="480" priority="61" stopIfTrue="1" operator="greaterThanOrEqual">
      <formula>235</formula>
    </cfRule>
    <cfRule type="cellIs" dxfId="479" priority="63" stopIfTrue="1" operator="greaterThanOrEqual">
      <formula>235</formula>
    </cfRule>
  </conditionalFormatting>
  <conditionalFormatting sqref="K729:K735">
    <cfRule type="cellIs" dxfId="478" priority="62" stopIfTrue="1" operator="greaterThanOrEqual">
      <formula>235</formula>
    </cfRule>
  </conditionalFormatting>
  <conditionalFormatting sqref="K738:K761">
    <cfRule type="cellIs" dxfId="477" priority="51" stopIfTrue="1" operator="greaterThanOrEqual">
      <formula>235</formula>
    </cfRule>
  </conditionalFormatting>
  <conditionalFormatting sqref="K761">
    <cfRule type="cellIs" priority="49" stopIfTrue="1" operator="greaterThanOrEqual">
      <formula>235</formula>
    </cfRule>
    <cfRule type="cellIs" dxfId="476" priority="50" stopIfTrue="1" operator="greaterThanOrEqual">
      <formula>235</formula>
    </cfRule>
    <cfRule type="cellIs" dxfId="475" priority="52" stopIfTrue="1" operator="greaterThanOrEqual">
      <formula>235</formula>
    </cfRule>
  </conditionalFormatting>
  <conditionalFormatting sqref="K761:K771">
    <cfRule type="cellIs" dxfId="474" priority="47" stopIfTrue="1" operator="greaterThanOrEqual">
      <formula>235</formula>
    </cfRule>
  </conditionalFormatting>
  <conditionalFormatting sqref="K762">
    <cfRule type="cellIs" dxfId="473" priority="44" stopIfTrue="1" operator="greaterThanOrEqual">
      <formula>235</formula>
    </cfRule>
    <cfRule type="cellIs" priority="45" stopIfTrue="1" operator="greaterThanOrEqual">
      <formula>235</formula>
    </cfRule>
    <cfRule type="cellIs" dxfId="472" priority="46" stopIfTrue="1" operator="greaterThanOrEqual">
      <formula>235</formula>
    </cfRule>
    <cfRule type="cellIs" dxfId="471" priority="48" stopIfTrue="1" operator="greaterThanOrEqual">
      <formula>235</formula>
    </cfRule>
  </conditionalFormatting>
  <conditionalFormatting sqref="K772">
    <cfRule type="cellIs" dxfId="470" priority="39" stopIfTrue="1" operator="greaterThanOrEqual">
      <formula>235</formula>
    </cfRule>
    <cfRule type="cellIs" priority="40" stopIfTrue="1" operator="greaterThanOrEqual">
      <formula>235</formula>
    </cfRule>
    <cfRule type="cellIs" dxfId="469" priority="41" stopIfTrue="1" operator="greaterThanOrEqual">
      <formula>235</formula>
    </cfRule>
    <cfRule type="cellIs" dxfId="468" priority="43" stopIfTrue="1" operator="greaterThanOrEqual">
      <formula>235</formula>
    </cfRule>
  </conditionalFormatting>
  <conditionalFormatting sqref="K772:K65009">
    <cfRule type="cellIs" dxfId="467" priority="42" stopIfTrue="1" operator="greaterThanOrEqual">
      <formula>235</formula>
    </cfRule>
  </conditionalFormatting>
  <conditionalFormatting sqref="K805">
    <cfRule type="cellIs" dxfId="466" priority="38" stopIfTrue="1" operator="greaterThanOrEqual">
      <formula>235</formula>
    </cfRule>
  </conditionalFormatting>
  <conditionalFormatting sqref="K817">
    <cfRule type="cellIs" dxfId="465" priority="37" stopIfTrue="1" operator="greaterThanOrEqual">
      <formula>235</formula>
    </cfRule>
  </conditionalFormatting>
  <conditionalFormatting sqref="K832">
    <cfRule type="cellIs" dxfId="464" priority="36" stopIfTrue="1" operator="greaterThanOrEqual">
      <formula>235</formula>
    </cfRule>
  </conditionalFormatting>
  <conditionalFormatting sqref="K874">
    <cfRule type="cellIs" dxfId="463" priority="33" stopIfTrue="1" operator="greaterThanOrEqual">
      <formula>235</formula>
    </cfRule>
  </conditionalFormatting>
  <conditionalFormatting sqref="K886">
    <cfRule type="cellIs" dxfId="462" priority="32" stopIfTrue="1" operator="greaterThanOrEqual">
      <formula>235</formula>
    </cfRule>
  </conditionalFormatting>
  <conditionalFormatting sqref="K910">
    <cfRule type="cellIs" dxfId="461" priority="31" stopIfTrue="1" operator="greaterThanOrEqual">
      <formula>235</formula>
    </cfRule>
  </conditionalFormatting>
  <conditionalFormatting sqref="K931">
    <cfRule type="cellIs" dxfId="460" priority="28" stopIfTrue="1" operator="greaterThanOrEqual">
      <formula>235</formula>
    </cfRule>
  </conditionalFormatting>
  <conditionalFormatting sqref="K937">
    <cfRule type="cellIs" dxfId="459" priority="26" stopIfTrue="1" operator="greaterThanOrEqual">
      <formula>235</formula>
    </cfRule>
  </conditionalFormatting>
  <conditionalFormatting sqref="K941">
    <cfRule type="cellIs" dxfId="458" priority="27" stopIfTrue="1" operator="greaterThanOrEqual">
      <formula>235</formula>
    </cfRule>
  </conditionalFormatting>
  <conditionalFormatting sqref="K951">
    <cfRule type="cellIs" dxfId="457" priority="25" stopIfTrue="1" operator="greaterThanOrEqual">
      <formula>235</formula>
    </cfRule>
  </conditionalFormatting>
  <conditionalFormatting sqref="K971:K973">
    <cfRule type="cellIs" dxfId="456" priority="22" stopIfTrue="1" operator="greaterThanOrEqual">
      <formula>235</formula>
    </cfRule>
  </conditionalFormatting>
  <conditionalFormatting sqref="K1005">
    <cfRule type="cellIs" dxfId="455" priority="7" stopIfTrue="1" operator="greaterThanOrEqual">
      <formula>235</formula>
    </cfRule>
  </conditionalFormatting>
  <conditionalFormatting sqref="M4:M868">
    <cfRule type="cellIs" dxfId="454" priority="34" stopIfTrue="1" operator="greaterThanOrEqual">
      <formula>125</formula>
    </cfRule>
  </conditionalFormatting>
  <conditionalFormatting sqref="M361:M363">
    <cfRule type="cellIs" dxfId="453" priority="170" stopIfTrue="1" operator="greaterThanOrEqual">
      <formula>125</formula>
    </cfRule>
  </conditionalFormatting>
  <conditionalFormatting sqref="M700:M703 M705:M708">
    <cfRule type="cellIs" dxfId="452" priority="76" stopIfTrue="1" operator="greaterThanOrEqual">
      <formula>125</formula>
    </cfRule>
  </conditionalFormatting>
  <conditionalFormatting sqref="M870:M932">
    <cfRule type="cellIs" dxfId="451" priority="29" stopIfTrue="1" operator="greaterThanOrEqual">
      <formula>125</formula>
    </cfRule>
  </conditionalFormatting>
  <conditionalFormatting sqref="M934:M972">
    <cfRule type="cellIs" dxfId="450" priority="23" stopIfTrue="1" operator="greaterThanOrEqual">
      <formula>125</formula>
    </cfRule>
  </conditionalFormatting>
  <conditionalFormatting sqref="M975">
    <cfRule type="cellIs" dxfId="449" priority="21" stopIfTrue="1" operator="greaterThanOrEqual">
      <formula>125</formula>
    </cfRule>
  </conditionalFormatting>
  <conditionalFormatting sqref="M980">
    <cfRule type="cellIs" dxfId="448" priority="19" stopIfTrue="1" operator="greaterThanOrEqual">
      <formula>125</formula>
    </cfRule>
  </conditionalFormatting>
  <conditionalFormatting sqref="M985">
    <cfRule type="cellIs" dxfId="447" priority="17" stopIfTrue="1" operator="greaterThanOrEqual">
      <formula>125</formula>
    </cfRule>
  </conditionalFormatting>
  <conditionalFormatting sqref="M990">
    <cfRule type="cellIs" dxfId="446" priority="15" stopIfTrue="1" operator="greaterThanOrEqual">
      <formula>125</formula>
    </cfRule>
  </conditionalFormatting>
  <conditionalFormatting sqref="M995">
    <cfRule type="cellIs" dxfId="445" priority="13" stopIfTrue="1" operator="greaterThanOrEqual">
      <formula>125</formula>
    </cfRule>
  </conditionalFormatting>
  <conditionalFormatting sqref="M1000">
    <cfRule type="cellIs" dxfId="444" priority="11" stopIfTrue="1" operator="greaterThanOrEqual">
      <formula>125</formula>
    </cfRule>
  </conditionalFormatting>
  <conditionalFormatting sqref="M1005">
    <cfRule type="cellIs" dxfId="443" priority="9" stopIfTrue="1" operator="greaterThanOrEqual">
      <formula>125</formula>
    </cfRule>
  </conditionalFormatting>
  <conditionalFormatting sqref="M1010">
    <cfRule type="cellIs" dxfId="442" priority="6" stopIfTrue="1" operator="greaterThanOrEqual">
      <formula>125</formula>
    </cfRule>
  </conditionalFormatting>
  <conditionalFormatting sqref="M1015">
    <cfRule type="cellIs" dxfId="441" priority="4" stopIfTrue="1" operator="greaterThanOrEqual">
      <formula>125</formula>
    </cfRule>
  </conditionalFormatting>
  <conditionalFormatting sqref="M1020">
    <cfRule type="cellIs" dxfId="440" priority="2" stopIfTrue="1" operator="greaterThanOrEqual">
      <formula>125</formula>
    </cfRule>
  </conditionalFormatting>
  <conditionalFormatting sqref="M295:N295">
    <cfRule type="cellIs" dxfId="439" priority="180" stopIfTrue="1" operator="greaterThanOrEqual">
      <formula>125</formula>
    </cfRule>
  </conditionalFormatting>
  <conditionalFormatting sqref="M300:N300">
    <cfRule type="cellIs" dxfId="438" priority="179" stopIfTrue="1" operator="greaterThanOrEqual">
      <formula>125</formula>
    </cfRule>
  </conditionalFormatting>
  <conditionalFormatting sqref="M305:N305">
    <cfRule type="cellIs" dxfId="437" priority="178" stopIfTrue="1" operator="greaterThanOrEqual">
      <formula>125</formula>
    </cfRule>
  </conditionalFormatting>
  <conditionalFormatting sqref="M310:N310">
    <cfRule type="cellIs" dxfId="436" priority="177" stopIfTrue="1" operator="greaterThanOrEqual">
      <formula>125</formula>
    </cfRule>
  </conditionalFormatting>
  <conditionalFormatting sqref="M315:N315 M320:N320">
    <cfRule type="cellIs" dxfId="435" priority="176" stopIfTrue="1" operator="greaterThanOrEqual">
      <formula>125</formula>
    </cfRule>
  </conditionalFormatting>
  <conditionalFormatting sqref="M325:N325">
    <cfRule type="cellIs" dxfId="434" priority="175" stopIfTrue="1" operator="greaterThanOrEqual">
      <formula>125</formula>
    </cfRule>
  </conditionalFormatting>
  <conditionalFormatting sqref="M330:N330">
    <cfRule type="cellIs" dxfId="433" priority="174" stopIfTrue="1" operator="greaterThanOrEqual">
      <formula>125</formula>
    </cfRule>
  </conditionalFormatting>
  <conditionalFormatting sqref="M335:N335">
    <cfRule type="cellIs" dxfId="432" priority="173" stopIfTrue="1" operator="greaterThanOrEqual">
      <formula>125</formula>
    </cfRule>
  </conditionalFormatting>
  <conditionalFormatting sqref="M345:N345 M350:N350">
    <cfRule type="cellIs" dxfId="431" priority="172" stopIfTrue="1" operator="greaterThanOrEqual">
      <formula>125</formula>
    </cfRule>
  </conditionalFormatting>
  <conditionalFormatting sqref="M355:N355">
    <cfRule type="cellIs" dxfId="430" priority="171" stopIfTrue="1" operator="greaterThanOrEqual">
      <formula>125</formula>
    </cfRule>
  </conditionalFormatting>
  <conditionalFormatting sqref="M360:N360">
    <cfRule type="cellIs" dxfId="429" priority="169" stopIfTrue="1" operator="greaterThanOrEqual">
      <formula>125</formula>
    </cfRule>
  </conditionalFormatting>
  <conditionalFormatting sqref="M364:N364">
    <cfRule type="cellIs" dxfId="428" priority="168" stopIfTrue="1" operator="greaterThanOrEqual">
      <formula>125</formula>
    </cfRule>
  </conditionalFormatting>
  <conditionalFormatting sqref="M369:N369">
    <cfRule type="cellIs" dxfId="427" priority="167" stopIfTrue="1" operator="greaterThanOrEqual">
      <formula>125</formula>
    </cfRule>
  </conditionalFormatting>
  <conditionalFormatting sqref="M374:N374">
    <cfRule type="cellIs" dxfId="426" priority="166" stopIfTrue="1" operator="greaterThanOrEqual">
      <formula>125</formula>
    </cfRule>
  </conditionalFormatting>
  <conditionalFormatting sqref="M379:N379">
    <cfRule type="cellIs" dxfId="425" priority="165" stopIfTrue="1" operator="greaterThanOrEqual">
      <formula>125</formula>
    </cfRule>
  </conditionalFormatting>
  <conditionalFormatting sqref="M384:N384">
    <cfRule type="cellIs" dxfId="424" priority="164" stopIfTrue="1" operator="greaterThanOrEqual">
      <formula>125</formula>
    </cfRule>
  </conditionalFormatting>
  <conditionalFormatting sqref="M389:N389">
    <cfRule type="cellIs" dxfId="423" priority="163" stopIfTrue="1" operator="greaterThanOrEqual">
      <formula>125</formula>
    </cfRule>
  </conditionalFormatting>
  <conditionalFormatting sqref="M394:N394">
    <cfRule type="cellIs" dxfId="422" priority="162" stopIfTrue="1" operator="greaterThanOrEqual">
      <formula>125</formula>
    </cfRule>
  </conditionalFormatting>
  <conditionalFormatting sqref="M399:N399">
    <cfRule type="cellIs" dxfId="421" priority="161" stopIfTrue="1" operator="greaterThanOrEqual">
      <formula>125</formula>
    </cfRule>
  </conditionalFormatting>
  <conditionalFormatting sqref="M404:N404">
    <cfRule type="cellIs" dxfId="420" priority="160" stopIfTrue="1" operator="greaterThanOrEqual">
      <formula>125</formula>
    </cfRule>
  </conditionalFormatting>
  <conditionalFormatting sqref="M409:N409">
    <cfRule type="cellIs" dxfId="419" priority="157" stopIfTrue="1" operator="greaterThanOrEqual">
      <formula>125</formula>
    </cfRule>
  </conditionalFormatting>
  <conditionalFormatting sqref="M414:N414">
    <cfRule type="cellIs" dxfId="418" priority="156" stopIfTrue="1" operator="greaterThanOrEqual">
      <formula>125</formula>
    </cfRule>
  </conditionalFormatting>
  <conditionalFormatting sqref="M419:N419">
    <cfRule type="cellIs" dxfId="417" priority="155" stopIfTrue="1" operator="greaterThanOrEqual">
      <formula>125</formula>
    </cfRule>
  </conditionalFormatting>
  <conditionalFormatting sqref="M424:N424">
    <cfRule type="cellIs" dxfId="416" priority="154" stopIfTrue="1" operator="greaterThanOrEqual">
      <formula>125</formula>
    </cfRule>
  </conditionalFormatting>
  <conditionalFormatting sqref="M429:N429">
    <cfRule type="cellIs" dxfId="415" priority="153" stopIfTrue="1" operator="greaterThanOrEqual">
      <formula>125</formula>
    </cfRule>
  </conditionalFormatting>
  <conditionalFormatting sqref="M434:N434">
    <cfRule type="cellIs" dxfId="414" priority="152" stopIfTrue="1" operator="greaterThanOrEqual">
      <formula>125</formula>
    </cfRule>
  </conditionalFormatting>
  <conditionalFormatting sqref="M439:N439">
    <cfRule type="cellIs" dxfId="413" priority="151" stopIfTrue="1" operator="greaterThanOrEqual">
      <formula>125</formula>
    </cfRule>
  </conditionalFormatting>
  <conditionalFormatting sqref="M444:N444">
    <cfRule type="cellIs" dxfId="412" priority="148" stopIfTrue="1" operator="greaterThanOrEqual">
      <formula>125</formula>
    </cfRule>
  </conditionalFormatting>
  <conditionalFormatting sqref="M449:N449">
    <cfRule type="cellIs" dxfId="411" priority="145" stopIfTrue="1" operator="greaterThanOrEqual">
      <formula>125</formula>
    </cfRule>
  </conditionalFormatting>
  <conditionalFormatting sqref="M454:N454">
    <cfRule type="cellIs" dxfId="410" priority="144" stopIfTrue="1" operator="greaterThanOrEqual">
      <formula>125</formula>
    </cfRule>
  </conditionalFormatting>
  <conditionalFormatting sqref="M459:N459">
    <cfRule type="cellIs" dxfId="409" priority="139" stopIfTrue="1" operator="greaterThanOrEqual">
      <formula>125</formula>
    </cfRule>
  </conditionalFormatting>
  <conditionalFormatting sqref="M464:N464">
    <cfRule type="cellIs" dxfId="408" priority="138" stopIfTrue="1" operator="greaterThanOrEqual">
      <formula>125</formula>
    </cfRule>
  </conditionalFormatting>
  <conditionalFormatting sqref="M469:N469">
    <cfRule type="cellIs" dxfId="407" priority="137" stopIfTrue="1" operator="greaterThanOrEqual">
      <formula>125</formula>
    </cfRule>
  </conditionalFormatting>
  <conditionalFormatting sqref="M474:N474">
    <cfRule type="cellIs" dxfId="406" priority="136" stopIfTrue="1" operator="greaterThanOrEqual">
      <formula>125</formula>
    </cfRule>
  </conditionalFormatting>
  <conditionalFormatting sqref="M479:N479">
    <cfRule type="cellIs" dxfId="405" priority="135" stopIfTrue="1" operator="greaterThanOrEqual">
      <formula>125</formula>
    </cfRule>
  </conditionalFormatting>
  <conditionalFormatting sqref="M484:N484">
    <cfRule type="cellIs" dxfId="404" priority="134" stopIfTrue="1" operator="greaterThanOrEqual">
      <formula>125</formula>
    </cfRule>
  </conditionalFormatting>
  <conditionalFormatting sqref="M489:N489">
    <cfRule type="cellIs" dxfId="403" priority="133" stopIfTrue="1" operator="greaterThanOrEqual">
      <formula>125</formula>
    </cfRule>
  </conditionalFormatting>
  <conditionalFormatting sqref="M494:N494">
    <cfRule type="cellIs" dxfId="402" priority="132" stopIfTrue="1" operator="greaterThanOrEqual">
      <formula>125</formula>
    </cfRule>
  </conditionalFormatting>
  <conditionalFormatting sqref="M499:N499">
    <cfRule type="cellIs" dxfId="401" priority="131" stopIfTrue="1" operator="greaterThanOrEqual">
      <formula>125</formula>
    </cfRule>
  </conditionalFormatting>
  <conditionalFormatting sqref="M504:N504">
    <cfRule type="cellIs" dxfId="400" priority="130" stopIfTrue="1" operator="greaterThanOrEqual">
      <formula>125</formula>
    </cfRule>
  </conditionalFormatting>
  <conditionalFormatting sqref="M509:N509">
    <cfRule type="cellIs" dxfId="399" priority="129" stopIfTrue="1" operator="greaterThanOrEqual">
      <formula>125</formula>
    </cfRule>
  </conditionalFormatting>
  <conditionalFormatting sqref="M514:N514">
    <cfRule type="cellIs" dxfId="398" priority="128" stopIfTrue="1" operator="greaterThanOrEqual">
      <formula>125</formula>
    </cfRule>
  </conditionalFormatting>
  <conditionalFormatting sqref="M519:N519">
    <cfRule type="cellIs" dxfId="397" priority="125" stopIfTrue="1" operator="greaterThanOrEqual">
      <formula>125</formula>
    </cfRule>
  </conditionalFormatting>
  <conditionalFormatting sqref="M525:N525">
    <cfRule type="cellIs" dxfId="396" priority="124" stopIfTrue="1" operator="greaterThanOrEqual">
      <formula>125</formula>
    </cfRule>
  </conditionalFormatting>
  <conditionalFormatting sqref="M530:N530">
    <cfRule type="cellIs" dxfId="395" priority="123" stopIfTrue="1" operator="greaterThanOrEqual">
      <formula>125</formula>
    </cfRule>
  </conditionalFormatting>
  <conditionalFormatting sqref="M535:N535">
    <cfRule type="cellIs" dxfId="394" priority="122" stopIfTrue="1" operator="greaterThanOrEqual">
      <formula>125</formula>
    </cfRule>
  </conditionalFormatting>
  <conditionalFormatting sqref="M540:N540">
    <cfRule type="cellIs" dxfId="393" priority="121" stopIfTrue="1" operator="greaterThanOrEqual">
      <formula>125</formula>
    </cfRule>
  </conditionalFormatting>
  <conditionalFormatting sqref="M545:N545">
    <cfRule type="cellIs" dxfId="392" priority="120" stopIfTrue="1" operator="greaterThanOrEqual">
      <formula>125</formula>
    </cfRule>
  </conditionalFormatting>
  <conditionalFormatting sqref="M550:N550">
    <cfRule type="cellIs" dxfId="391" priority="119" stopIfTrue="1" operator="greaterThanOrEqual">
      <formula>125</formula>
    </cfRule>
  </conditionalFormatting>
  <conditionalFormatting sqref="M555:N555">
    <cfRule type="cellIs" dxfId="390" priority="118" stopIfTrue="1" operator="greaterThanOrEqual">
      <formula>125</formula>
    </cfRule>
  </conditionalFormatting>
  <conditionalFormatting sqref="M560:N560">
    <cfRule type="cellIs" dxfId="389" priority="115" stopIfTrue="1" operator="greaterThanOrEqual">
      <formula>125</formula>
    </cfRule>
  </conditionalFormatting>
  <conditionalFormatting sqref="M565:N565">
    <cfRule type="cellIs" dxfId="388" priority="114" stopIfTrue="1" operator="greaterThanOrEqual">
      <formula>125</formula>
    </cfRule>
  </conditionalFormatting>
  <conditionalFormatting sqref="M570:N570">
    <cfRule type="cellIs" dxfId="387" priority="113" stopIfTrue="1" operator="greaterThanOrEqual">
      <formula>125</formula>
    </cfRule>
  </conditionalFormatting>
  <conditionalFormatting sqref="M575:N575">
    <cfRule type="cellIs" dxfId="386" priority="112" stopIfTrue="1" operator="greaterThanOrEqual">
      <formula>125</formula>
    </cfRule>
  </conditionalFormatting>
  <conditionalFormatting sqref="M580:N580">
    <cfRule type="cellIs" dxfId="385" priority="108" stopIfTrue="1" operator="greaterThanOrEqual">
      <formula>125</formula>
    </cfRule>
  </conditionalFormatting>
  <conditionalFormatting sqref="M585:N585">
    <cfRule type="cellIs" dxfId="384" priority="107" stopIfTrue="1" operator="greaterThanOrEqual">
      <formula>125</formula>
    </cfRule>
  </conditionalFormatting>
  <conditionalFormatting sqref="M590:N590">
    <cfRule type="cellIs" dxfId="383" priority="106" stopIfTrue="1" operator="greaterThanOrEqual">
      <formula>125</formula>
    </cfRule>
  </conditionalFormatting>
  <conditionalFormatting sqref="M595:N595">
    <cfRule type="cellIs" dxfId="382" priority="105" stopIfTrue="1" operator="greaterThanOrEqual">
      <formula>125</formula>
    </cfRule>
  </conditionalFormatting>
  <conditionalFormatting sqref="M600:N600">
    <cfRule type="cellIs" dxfId="381" priority="104" stopIfTrue="1" operator="greaterThanOrEqual">
      <formula>125</formula>
    </cfRule>
  </conditionalFormatting>
  <conditionalFormatting sqref="M604:N604">
    <cfRule type="cellIs" dxfId="380" priority="103" stopIfTrue="1" operator="greaterThanOrEqual">
      <formula>125</formula>
    </cfRule>
  </conditionalFormatting>
  <conditionalFormatting sqref="M609:N609">
    <cfRule type="cellIs" dxfId="379" priority="102" stopIfTrue="1" operator="greaterThanOrEqual">
      <formula>125</formula>
    </cfRule>
  </conditionalFormatting>
  <conditionalFormatting sqref="M614:N614">
    <cfRule type="cellIs" dxfId="378" priority="101" stopIfTrue="1" operator="greaterThanOrEqual">
      <formula>125</formula>
    </cfRule>
  </conditionalFormatting>
  <conditionalFormatting sqref="M620:N620">
    <cfRule type="cellIs" dxfId="377" priority="100" stopIfTrue="1" operator="greaterThanOrEqual">
      <formula>125</formula>
    </cfRule>
  </conditionalFormatting>
  <conditionalFormatting sqref="M625:N625">
    <cfRule type="cellIs" dxfId="376" priority="99" stopIfTrue="1" operator="greaterThanOrEqual">
      <formula>125</formula>
    </cfRule>
  </conditionalFormatting>
  <conditionalFormatting sqref="M630:N630">
    <cfRule type="cellIs" dxfId="375" priority="97" stopIfTrue="1" operator="greaterThanOrEqual">
      <formula>125</formula>
    </cfRule>
  </conditionalFormatting>
  <conditionalFormatting sqref="M635:N635">
    <cfRule type="cellIs" dxfId="374" priority="95" stopIfTrue="1" operator="greaterThanOrEqual">
      <formula>125</formula>
    </cfRule>
  </conditionalFormatting>
  <conditionalFormatting sqref="M640:N640">
    <cfRule type="cellIs" dxfId="373" priority="94" stopIfTrue="1" operator="greaterThanOrEqual">
      <formula>125</formula>
    </cfRule>
  </conditionalFormatting>
  <conditionalFormatting sqref="M645:N645">
    <cfRule type="cellIs" dxfId="372" priority="93" stopIfTrue="1" operator="greaterThanOrEqual">
      <formula>125</formula>
    </cfRule>
  </conditionalFormatting>
  <conditionalFormatting sqref="M650:N650">
    <cfRule type="cellIs" dxfId="371" priority="92" stopIfTrue="1" operator="greaterThanOrEqual">
      <formula>125</formula>
    </cfRule>
  </conditionalFormatting>
  <conditionalFormatting sqref="M655:N655">
    <cfRule type="cellIs" dxfId="370" priority="91" stopIfTrue="1" operator="greaterThanOrEqual">
      <formula>125</formula>
    </cfRule>
  </conditionalFormatting>
  <conditionalFormatting sqref="M660:N660">
    <cfRule type="cellIs" dxfId="369" priority="90" stopIfTrue="1" operator="greaterThanOrEqual">
      <formula>125</formula>
    </cfRule>
  </conditionalFormatting>
  <conditionalFormatting sqref="M664:N664">
    <cfRule type="cellIs" dxfId="368" priority="88" stopIfTrue="1" operator="greaterThanOrEqual">
      <formula>125</formula>
    </cfRule>
  </conditionalFormatting>
  <conditionalFormatting sqref="M669:N669">
    <cfRule type="cellIs" dxfId="367" priority="87" stopIfTrue="1" operator="greaterThanOrEqual">
      <formula>125</formula>
    </cfRule>
  </conditionalFormatting>
  <conditionalFormatting sqref="M674:N674">
    <cfRule type="cellIs" dxfId="366" priority="86" stopIfTrue="1" operator="greaterThanOrEqual">
      <formula>125</formula>
    </cfRule>
  </conditionalFormatting>
  <conditionalFormatting sqref="M679:N679">
    <cfRule type="cellIs" dxfId="365" priority="85" stopIfTrue="1" operator="greaterThanOrEqual">
      <formula>125</formula>
    </cfRule>
  </conditionalFormatting>
  <conditionalFormatting sqref="M683:N683">
    <cfRule type="cellIs" dxfId="364" priority="82" stopIfTrue="1" operator="greaterThanOrEqual">
      <formula>125</formula>
    </cfRule>
  </conditionalFormatting>
  <conditionalFormatting sqref="M688:N688">
    <cfRule type="cellIs" dxfId="363" priority="81" stopIfTrue="1" operator="greaterThanOrEqual">
      <formula>125</formula>
    </cfRule>
  </conditionalFormatting>
  <conditionalFormatting sqref="M693:N693">
    <cfRule type="cellIs" dxfId="362" priority="80" stopIfTrue="1" operator="greaterThanOrEqual">
      <formula>125</formula>
    </cfRule>
  </conditionalFormatting>
  <conditionalFormatting sqref="M699:N699">
    <cfRule type="cellIs" dxfId="361" priority="75" stopIfTrue="1" operator="greaterThanOrEqual">
      <formula>125</formula>
    </cfRule>
  </conditionalFormatting>
  <conditionalFormatting sqref="M704:N704">
    <cfRule type="cellIs" dxfId="360" priority="74" stopIfTrue="1" operator="greaterThanOrEqual">
      <formula>125</formula>
    </cfRule>
  </conditionalFormatting>
  <conditionalFormatting sqref="M709:N709">
    <cfRule type="cellIs" dxfId="359" priority="73" stopIfTrue="1" operator="greaterThanOrEqual">
      <formula>125</formula>
    </cfRule>
  </conditionalFormatting>
  <conditionalFormatting sqref="M714:N714">
    <cfRule type="cellIs" dxfId="358" priority="72" stopIfTrue="1" operator="greaterThanOrEqual">
      <formula>125</formula>
    </cfRule>
  </conditionalFormatting>
  <conditionalFormatting sqref="M719:N719">
    <cfRule type="cellIs" dxfId="357" priority="66" stopIfTrue="1" operator="greaterThanOrEqual">
      <formula>125</formula>
    </cfRule>
  </conditionalFormatting>
  <conditionalFormatting sqref="M724:N724">
    <cfRule type="cellIs" dxfId="356" priority="65" stopIfTrue="1" operator="greaterThanOrEqual">
      <formula>125</formula>
    </cfRule>
  </conditionalFormatting>
  <conditionalFormatting sqref="M729:N729">
    <cfRule type="cellIs" dxfId="355" priority="64" stopIfTrue="1" operator="greaterThanOrEqual">
      <formula>125</formula>
    </cfRule>
  </conditionalFormatting>
  <conditionalFormatting sqref="M733:N733">
    <cfRule type="cellIs" dxfId="354" priority="58" stopIfTrue="1" operator="greaterThanOrEqual">
      <formula>125</formula>
    </cfRule>
  </conditionalFormatting>
  <conditionalFormatting sqref="M738:N738">
    <cfRule type="cellIs" dxfId="353" priority="57" stopIfTrue="1" operator="greaterThanOrEqual">
      <formula>125</formula>
    </cfRule>
  </conditionalFormatting>
  <conditionalFormatting sqref="M743:N743">
    <cfRule type="cellIs" dxfId="352" priority="56" stopIfTrue="1" operator="greaterThanOrEqual">
      <formula>125</formula>
    </cfRule>
  </conditionalFormatting>
  <conditionalFormatting sqref="M748:N748">
    <cfRule type="cellIs" dxfId="351" priority="55" stopIfTrue="1" operator="greaterThanOrEqual">
      <formula>125</formula>
    </cfRule>
  </conditionalFormatting>
  <conditionalFormatting sqref="M753:N753">
    <cfRule type="cellIs" dxfId="350" priority="54" stopIfTrue="1" operator="greaterThanOrEqual">
      <formula>125</formula>
    </cfRule>
  </conditionalFormatting>
  <conditionalFormatting sqref="M757:N757">
    <cfRule type="cellIs" dxfId="349" priority="53" stopIfTrue="1" operator="greaterThanOrEqual">
      <formula>125</formula>
    </cfRule>
  </conditionalFormatting>
  <conditionalFormatting sqref="N4:N868">
    <cfRule type="cellIs" dxfId="348" priority="35" stopIfTrue="1" operator="greaterThanOrEqual">
      <formula>125</formula>
    </cfRule>
  </conditionalFormatting>
  <conditionalFormatting sqref="N870:N932">
    <cfRule type="cellIs" dxfId="347" priority="30" stopIfTrue="1" operator="greaterThanOrEqual">
      <formula>125</formula>
    </cfRule>
  </conditionalFormatting>
  <conditionalFormatting sqref="N934:N972">
    <cfRule type="cellIs" dxfId="346" priority="24" stopIfTrue="1" operator="greaterThanOrEqual">
      <formula>125</formula>
    </cfRule>
  </conditionalFormatting>
  <conditionalFormatting sqref="N975">
    <cfRule type="cellIs" dxfId="345" priority="20" stopIfTrue="1" operator="greaterThanOrEqual">
      <formula>125</formula>
    </cfRule>
  </conditionalFormatting>
  <conditionalFormatting sqref="N980">
    <cfRule type="cellIs" dxfId="344" priority="18" stopIfTrue="1" operator="greaterThanOrEqual">
      <formula>125</formula>
    </cfRule>
  </conditionalFormatting>
  <conditionalFormatting sqref="N985">
    <cfRule type="cellIs" dxfId="343" priority="16" stopIfTrue="1" operator="greaterThanOrEqual">
      <formula>125</formula>
    </cfRule>
  </conditionalFormatting>
  <conditionalFormatting sqref="N990">
    <cfRule type="cellIs" dxfId="342" priority="14" stopIfTrue="1" operator="greaterThanOrEqual">
      <formula>125</formula>
    </cfRule>
  </conditionalFormatting>
  <conditionalFormatting sqref="N995">
    <cfRule type="cellIs" dxfId="341" priority="12" stopIfTrue="1" operator="greaterThanOrEqual">
      <formula>125</formula>
    </cfRule>
  </conditionalFormatting>
  <conditionalFormatting sqref="N1000">
    <cfRule type="cellIs" dxfId="340" priority="10" stopIfTrue="1" operator="greaterThanOrEqual">
      <formula>125</formula>
    </cfRule>
  </conditionalFormatting>
  <conditionalFormatting sqref="N1005">
    <cfRule type="cellIs" dxfId="339" priority="8" stopIfTrue="1" operator="greaterThanOrEqual">
      <formula>125</formula>
    </cfRule>
  </conditionalFormatting>
  <conditionalFormatting sqref="N1010">
    <cfRule type="cellIs" dxfId="338" priority="5" stopIfTrue="1" operator="greaterThanOrEqual">
      <formula>125</formula>
    </cfRule>
  </conditionalFormatting>
  <conditionalFormatting sqref="N1015">
    <cfRule type="cellIs" dxfId="337" priority="3" stopIfTrue="1" operator="greaterThanOrEqual">
      <formula>125</formula>
    </cfRule>
  </conditionalFormatting>
  <conditionalFormatting sqref="N1020">
    <cfRule type="cellIs" dxfId="336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3356-3B3F-4BD9-BC6E-D25496BDDCA0}">
  <dimension ref="A1:IP1555"/>
  <sheetViews>
    <sheetView zoomScale="75" zoomScaleNormal="75" workbookViewId="0">
      <pane ySplit="3" topLeftCell="A1544" activePane="bottomLeft" state="frozen"/>
      <selection pane="bottomLeft" activeCell="A1552" sqref="A1552"/>
    </sheetView>
  </sheetViews>
  <sheetFormatPr defaultColWidth="8.54296875" defaultRowHeight="15.5" x14ac:dyDescent="0.35"/>
  <cols>
    <col min="1" max="1" width="11.453125" style="34" customWidth="1"/>
    <col min="2" max="2" width="10.453125" style="40" customWidth="1"/>
    <col min="3" max="3" width="10.453125" style="279" customWidth="1"/>
    <col min="4" max="7" width="10.453125" style="40" customWidth="1"/>
    <col min="8" max="8" width="7.453125" style="40" hidden="1" customWidth="1"/>
    <col min="9" max="10" width="10.453125" style="40" hidden="1" customWidth="1"/>
    <col min="11" max="11" width="10.453125" style="40" customWidth="1"/>
    <col min="12" max="12" width="10.453125" style="36" customWidth="1"/>
    <col min="13" max="13" width="10.453125" style="42" customWidth="1"/>
    <col min="14" max="14" width="10.453125" style="38" customWidth="1"/>
    <col min="15" max="30" width="10.453125" style="34" customWidth="1"/>
    <col min="31" max="31" width="11.54296875" style="34" customWidth="1"/>
    <col min="32" max="32" width="10.453125" style="40" customWidth="1"/>
    <col min="33" max="16384" width="8.54296875" style="40"/>
  </cols>
  <sheetData>
    <row r="1" spans="1:38" x14ac:dyDescent="0.35">
      <c r="A1" s="323" t="s">
        <v>573</v>
      </c>
      <c r="E1" s="324" t="s">
        <v>574</v>
      </c>
      <c r="G1" s="324"/>
      <c r="K1" s="29">
        <v>39.797167000000002</v>
      </c>
      <c r="L1" s="29">
        <v>-86.169416999999996</v>
      </c>
      <c r="N1" s="325" t="s">
        <v>575</v>
      </c>
    </row>
    <row r="2" spans="1:38" x14ac:dyDescent="0.35">
      <c r="A2" s="34" t="s">
        <v>93</v>
      </c>
      <c r="B2" s="34" t="s">
        <v>94</v>
      </c>
      <c r="C2" s="41" t="s">
        <v>11</v>
      </c>
      <c r="D2" s="34" t="s">
        <v>13</v>
      </c>
      <c r="E2" s="34" t="s">
        <v>15</v>
      </c>
      <c r="F2" s="34" t="s">
        <v>9</v>
      </c>
      <c r="G2" s="34" t="s">
        <v>5</v>
      </c>
      <c r="H2" s="34" t="s">
        <v>95</v>
      </c>
      <c r="I2" s="34" t="s">
        <v>96</v>
      </c>
      <c r="J2" s="34" t="s">
        <v>97</v>
      </c>
      <c r="K2" s="34" t="s">
        <v>98</v>
      </c>
      <c r="L2" s="36" t="s">
        <v>99</v>
      </c>
      <c r="M2" s="37" t="s">
        <v>100</v>
      </c>
      <c r="O2" s="39" t="s">
        <v>40</v>
      </c>
      <c r="P2" s="39" t="s">
        <v>44</v>
      </c>
      <c r="Q2" s="39" t="s">
        <v>46</v>
      </c>
      <c r="R2" s="39" t="s">
        <v>48</v>
      </c>
      <c r="S2" s="39" t="s">
        <v>50</v>
      </c>
      <c r="T2" s="39" t="s">
        <v>56</v>
      </c>
      <c r="U2" s="39" t="s">
        <v>52</v>
      </c>
      <c r="V2" s="39" t="s">
        <v>54</v>
      </c>
      <c r="W2" s="39" t="s">
        <v>58</v>
      </c>
      <c r="X2" s="39" t="s">
        <v>30</v>
      </c>
      <c r="Y2" s="39" t="s">
        <v>28</v>
      </c>
      <c r="Z2" s="39" t="s">
        <v>26</v>
      </c>
      <c r="AA2" s="39" t="s">
        <v>34</v>
      </c>
      <c r="AB2" s="39" t="s">
        <v>101</v>
      </c>
      <c r="AC2" s="39" t="s">
        <v>21</v>
      </c>
      <c r="AD2" s="39" t="s">
        <v>37</v>
      </c>
      <c r="AE2" s="39" t="s">
        <v>102</v>
      </c>
      <c r="AF2" s="39" t="s">
        <v>72</v>
      </c>
      <c r="AG2" s="39" t="s">
        <v>63</v>
      </c>
      <c r="AH2" s="29" t="s">
        <v>66</v>
      </c>
      <c r="AI2" s="40" t="s">
        <v>64</v>
      </c>
      <c r="AJ2" s="40" t="s">
        <v>70</v>
      </c>
      <c r="AK2" s="40" t="s">
        <v>62</v>
      </c>
      <c r="AL2" s="40" t="s">
        <v>74</v>
      </c>
    </row>
    <row r="3" spans="1:38" x14ac:dyDescent="0.35">
      <c r="B3" s="34" t="s">
        <v>103</v>
      </c>
      <c r="C3" s="41" t="s">
        <v>104</v>
      </c>
      <c r="D3" s="34" t="s">
        <v>105</v>
      </c>
      <c r="E3" s="34" t="s">
        <v>106</v>
      </c>
      <c r="F3" s="34" t="s">
        <v>2</v>
      </c>
      <c r="G3" s="34" t="s">
        <v>107</v>
      </c>
      <c r="H3" s="34" t="s">
        <v>108</v>
      </c>
      <c r="I3" s="34" t="s">
        <v>109</v>
      </c>
      <c r="J3" s="34" t="s">
        <v>110</v>
      </c>
      <c r="K3" s="40" t="s">
        <v>111</v>
      </c>
    </row>
    <row r="4" spans="1:38" x14ac:dyDescent="0.35">
      <c r="A4" s="326">
        <v>35438</v>
      </c>
      <c r="B4" s="34">
        <v>112936</v>
      </c>
      <c r="C4" s="41">
        <v>518</v>
      </c>
      <c r="D4" s="34">
        <v>0.33099999999999996</v>
      </c>
      <c r="E4" s="34">
        <v>12.86</v>
      </c>
      <c r="F4" s="34">
        <v>8.0299999999999994</v>
      </c>
      <c r="G4" s="34">
        <v>2.4700000000000002</v>
      </c>
      <c r="H4" s="34" t="s">
        <v>306</v>
      </c>
      <c r="I4" s="34" t="s">
        <v>543</v>
      </c>
      <c r="J4" s="34">
        <v>14.5</v>
      </c>
      <c r="K4" s="40">
        <v>50</v>
      </c>
    </row>
    <row r="5" spans="1:38" x14ac:dyDescent="0.35">
      <c r="A5" s="326">
        <v>35443</v>
      </c>
      <c r="B5" s="34">
        <v>115416</v>
      </c>
      <c r="C5" s="41"/>
      <c r="E5" s="34"/>
      <c r="H5" s="34"/>
      <c r="I5" s="34"/>
      <c r="J5" s="34"/>
      <c r="K5" s="40">
        <v>50</v>
      </c>
    </row>
    <row r="6" spans="1:38" x14ac:dyDescent="0.35">
      <c r="A6" s="326">
        <v>35451</v>
      </c>
      <c r="B6" s="34">
        <v>110929</v>
      </c>
      <c r="C6" s="41">
        <v>648</v>
      </c>
      <c r="D6" s="34">
        <v>0.41499999999999998</v>
      </c>
      <c r="E6" s="34">
        <v>13.9</v>
      </c>
      <c r="F6" s="34">
        <v>7.83</v>
      </c>
      <c r="G6" s="34">
        <v>0.19</v>
      </c>
      <c r="H6" s="34" t="s">
        <v>306</v>
      </c>
      <c r="I6" s="34" t="s">
        <v>576</v>
      </c>
      <c r="J6" s="34">
        <v>15.3</v>
      </c>
      <c r="K6" s="40">
        <v>50</v>
      </c>
    </row>
    <row r="7" spans="1:38" x14ac:dyDescent="0.35">
      <c r="A7" s="326">
        <v>35453</v>
      </c>
      <c r="B7" s="34">
        <v>95443</v>
      </c>
      <c r="C7" s="41">
        <v>488</v>
      </c>
      <c r="D7" s="34">
        <v>0.313</v>
      </c>
      <c r="E7" s="34">
        <v>13.18</v>
      </c>
      <c r="F7" s="34">
        <v>7.89</v>
      </c>
      <c r="G7" s="34">
        <v>0.69</v>
      </c>
      <c r="H7" s="34" t="s">
        <v>306</v>
      </c>
      <c r="I7" s="34">
        <v>0</v>
      </c>
      <c r="J7" s="34">
        <v>15.1</v>
      </c>
      <c r="K7" s="327">
        <v>1400</v>
      </c>
    </row>
    <row r="8" spans="1:38" x14ac:dyDescent="0.35">
      <c r="A8" s="326">
        <v>35458</v>
      </c>
      <c r="B8" s="34">
        <v>110104</v>
      </c>
      <c r="C8" s="41">
        <v>508</v>
      </c>
      <c r="D8" s="34">
        <v>0.32500000000000001</v>
      </c>
      <c r="E8" s="34">
        <v>13.14</v>
      </c>
      <c r="F8" s="34">
        <v>7.98</v>
      </c>
      <c r="G8" s="34">
        <v>0.19</v>
      </c>
      <c r="H8" s="34" t="s">
        <v>306</v>
      </c>
      <c r="I8" s="34">
        <v>0.5</v>
      </c>
      <c r="J8" s="34">
        <v>15</v>
      </c>
      <c r="K8" s="327">
        <v>1300</v>
      </c>
      <c r="L8" s="36">
        <f>AVERAGE(K4:K8)</f>
        <v>570</v>
      </c>
      <c r="M8" s="42">
        <f>GEOMEAN(K4:K8)</f>
        <v>186.80834814268283</v>
      </c>
      <c r="N8" s="38" t="s">
        <v>577</v>
      </c>
    </row>
    <row r="9" spans="1:38" x14ac:dyDescent="0.35">
      <c r="A9" s="326">
        <v>35465</v>
      </c>
      <c r="B9" s="34">
        <v>105128</v>
      </c>
      <c r="C9" s="41">
        <v>598</v>
      </c>
      <c r="D9" s="34">
        <v>0.38200000000000001</v>
      </c>
      <c r="E9" s="34">
        <v>12.54</v>
      </c>
      <c r="F9" s="34">
        <v>7.86</v>
      </c>
      <c r="G9" s="34">
        <v>3.27</v>
      </c>
      <c r="H9" s="34" t="s">
        <v>306</v>
      </c>
      <c r="I9" s="34">
        <v>1.2</v>
      </c>
      <c r="J9" s="34">
        <v>14.8</v>
      </c>
      <c r="K9" s="327">
        <v>8400</v>
      </c>
    </row>
    <row r="10" spans="1:38" x14ac:dyDescent="0.35">
      <c r="A10" s="326">
        <v>35472</v>
      </c>
      <c r="B10" s="34">
        <v>102503</v>
      </c>
      <c r="C10" s="41">
        <v>571</v>
      </c>
      <c r="D10" s="34">
        <v>0.36499999999999999</v>
      </c>
      <c r="E10" s="34">
        <v>12.56</v>
      </c>
      <c r="F10" s="34">
        <v>7.86</v>
      </c>
      <c r="G10" s="34">
        <v>2.57</v>
      </c>
      <c r="H10" s="34" t="s">
        <v>306</v>
      </c>
      <c r="I10" s="34" t="s">
        <v>520</v>
      </c>
      <c r="J10" s="34">
        <v>14.6</v>
      </c>
      <c r="K10" s="327">
        <v>800</v>
      </c>
    </row>
    <row r="11" spans="1:38" x14ac:dyDescent="0.35">
      <c r="A11" s="326">
        <v>35479</v>
      </c>
      <c r="B11" s="40">
        <v>105446</v>
      </c>
      <c r="C11" s="279">
        <v>602</v>
      </c>
      <c r="D11" s="40">
        <v>0.38500000000000001</v>
      </c>
      <c r="E11" s="40">
        <v>12.1</v>
      </c>
      <c r="F11" s="40">
        <v>7.82</v>
      </c>
      <c r="G11" s="40">
        <v>3.96</v>
      </c>
      <c r="H11" s="34" t="s">
        <v>112</v>
      </c>
      <c r="I11" s="34">
        <v>0.4</v>
      </c>
      <c r="J11" s="34">
        <v>13.3</v>
      </c>
      <c r="K11" s="40">
        <v>50</v>
      </c>
    </row>
    <row r="12" spans="1:38" x14ac:dyDescent="0.35">
      <c r="A12" s="326">
        <v>35481</v>
      </c>
      <c r="B12" s="34">
        <v>101933</v>
      </c>
      <c r="C12" s="41">
        <v>602</v>
      </c>
      <c r="D12" s="34">
        <v>0.38600000000000001</v>
      </c>
      <c r="E12" s="34">
        <v>12.21</v>
      </c>
      <c r="F12" s="34">
        <v>7.88</v>
      </c>
      <c r="G12" s="34">
        <v>4.3099999999999996</v>
      </c>
      <c r="H12" s="34" t="s">
        <v>112</v>
      </c>
      <c r="I12" s="34">
        <v>0.9</v>
      </c>
      <c r="J12" s="34">
        <v>13.2</v>
      </c>
      <c r="K12" s="40">
        <v>100</v>
      </c>
    </row>
    <row r="13" spans="1:38" x14ac:dyDescent="0.35">
      <c r="A13" s="326">
        <v>35486</v>
      </c>
      <c r="B13" s="34">
        <v>104219</v>
      </c>
      <c r="C13" s="41">
        <v>602</v>
      </c>
      <c r="D13" s="34">
        <v>0.38600000000000001</v>
      </c>
      <c r="E13" s="34">
        <v>14.01</v>
      </c>
      <c r="F13" s="34">
        <v>8.02</v>
      </c>
      <c r="G13" s="34">
        <v>2.87</v>
      </c>
      <c r="H13" s="34" t="s">
        <v>112</v>
      </c>
      <c r="I13" s="34">
        <v>0.6</v>
      </c>
      <c r="J13" s="34">
        <v>15.3</v>
      </c>
      <c r="K13" s="40">
        <v>50</v>
      </c>
      <c r="L13" s="36">
        <f>AVERAGE(K9:K13)</f>
        <v>1880</v>
      </c>
      <c r="M13" s="42">
        <f>GEOMEAN(K9:K13)</f>
        <v>278.65180227312197</v>
      </c>
      <c r="N13" s="38" t="s">
        <v>578</v>
      </c>
    </row>
    <row r="14" spans="1:38" x14ac:dyDescent="0.35">
      <c r="A14" s="326">
        <v>35493</v>
      </c>
      <c r="B14" s="34">
        <v>101617</v>
      </c>
      <c r="C14" s="41">
        <v>467</v>
      </c>
      <c r="D14" s="34">
        <v>0.29899999999999999</v>
      </c>
      <c r="E14" s="34">
        <v>11.87</v>
      </c>
      <c r="F14" s="34">
        <v>7.95</v>
      </c>
      <c r="G14" s="34">
        <v>6.19</v>
      </c>
      <c r="H14" s="34" t="s">
        <v>112</v>
      </c>
      <c r="I14" s="34">
        <v>1.5</v>
      </c>
      <c r="J14" s="34">
        <v>15</v>
      </c>
      <c r="K14" s="40">
        <v>200</v>
      </c>
    </row>
    <row r="15" spans="1:38" x14ac:dyDescent="0.35">
      <c r="A15" s="326">
        <v>35500</v>
      </c>
      <c r="B15" s="34">
        <v>105124</v>
      </c>
      <c r="C15" s="41">
        <v>512</v>
      </c>
      <c r="D15" s="34">
        <v>0.32800000000000001</v>
      </c>
      <c r="E15" s="34">
        <v>11.7</v>
      </c>
      <c r="F15" s="34">
        <v>7.81</v>
      </c>
      <c r="G15" s="34">
        <v>6.44</v>
      </c>
      <c r="H15" s="34" t="s">
        <v>112</v>
      </c>
      <c r="I15" s="34">
        <v>0.4</v>
      </c>
      <c r="J15" s="34">
        <v>14.8</v>
      </c>
      <c r="K15" s="40">
        <v>10</v>
      </c>
    </row>
    <row r="16" spans="1:38" x14ac:dyDescent="0.35">
      <c r="A16" s="326">
        <v>35507</v>
      </c>
      <c r="B16" s="34">
        <v>105706</v>
      </c>
      <c r="C16" s="41">
        <v>524</v>
      </c>
      <c r="D16" s="34">
        <v>0.33500000000000002</v>
      </c>
      <c r="E16" s="34">
        <v>11.65</v>
      </c>
      <c r="F16" s="34">
        <v>7.89</v>
      </c>
      <c r="G16" s="34">
        <v>6.35</v>
      </c>
      <c r="H16" s="34" t="s">
        <v>112</v>
      </c>
      <c r="I16" s="34">
        <v>0.3</v>
      </c>
      <c r="J16" s="34">
        <v>14.4</v>
      </c>
      <c r="K16" s="327">
        <v>5200</v>
      </c>
    </row>
    <row r="17" spans="1:31" x14ac:dyDescent="0.35">
      <c r="A17" s="326">
        <v>35514</v>
      </c>
      <c r="B17" s="34">
        <v>103057</v>
      </c>
      <c r="C17" s="41">
        <v>583</v>
      </c>
      <c r="D17" s="34">
        <v>0.373</v>
      </c>
      <c r="E17" s="34">
        <v>11.61</v>
      </c>
      <c r="F17" s="34">
        <v>7.88</v>
      </c>
      <c r="G17" s="34">
        <v>8.2799999999999994</v>
      </c>
      <c r="H17" s="34" t="s">
        <v>112</v>
      </c>
      <c r="I17" s="34">
        <v>0.3</v>
      </c>
      <c r="J17" s="34">
        <v>14.3</v>
      </c>
      <c r="K17" s="40">
        <v>10</v>
      </c>
    </row>
    <row r="18" spans="1:31" x14ac:dyDescent="0.35">
      <c r="A18" s="326">
        <v>35516</v>
      </c>
      <c r="B18" s="34">
        <v>113516</v>
      </c>
      <c r="C18" s="41">
        <v>580</v>
      </c>
      <c r="D18" s="34">
        <v>0.371</v>
      </c>
      <c r="E18" s="34">
        <v>11.6</v>
      </c>
      <c r="F18" s="34">
        <v>7.94</v>
      </c>
      <c r="G18" s="34">
        <v>8.83</v>
      </c>
      <c r="H18" s="34" t="s">
        <v>112</v>
      </c>
      <c r="I18" s="34">
        <v>0.3</v>
      </c>
      <c r="J18" s="34">
        <v>13.9</v>
      </c>
      <c r="K18" s="40">
        <v>70</v>
      </c>
      <c r="L18" s="36">
        <f>AVERAGE(K14:K18)</f>
        <v>1098</v>
      </c>
      <c r="M18" s="42">
        <f>GEOMEAN(K14:K18)</f>
        <v>93.848270998464585</v>
      </c>
      <c r="N18" s="38" t="s">
        <v>579</v>
      </c>
    </row>
    <row r="19" spans="1:31" x14ac:dyDescent="0.35">
      <c r="A19" s="326">
        <v>35521</v>
      </c>
      <c r="B19" s="34">
        <v>102302</v>
      </c>
      <c r="C19" s="41">
        <v>564</v>
      </c>
      <c r="D19" s="34">
        <v>0.36099999999999999</v>
      </c>
      <c r="E19" s="34">
        <v>11.84</v>
      </c>
      <c r="F19" s="34">
        <v>8.16</v>
      </c>
      <c r="G19" s="34">
        <v>8.0299999999999994</v>
      </c>
      <c r="H19" s="34" t="s">
        <v>112</v>
      </c>
      <c r="I19" s="34">
        <v>0.3</v>
      </c>
      <c r="J19" s="34">
        <v>15</v>
      </c>
      <c r="K19" s="40">
        <v>30</v>
      </c>
    </row>
    <row r="20" spans="1:31" x14ac:dyDescent="0.35">
      <c r="A20" s="326">
        <v>35528</v>
      </c>
      <c r="B20" s="34">
        <v>111638</v>
      </c>
      <c r="C20" s="41">
        <v>599</v>
      </c>
      <c r="D20" s="34">
        <v>0.38300000000000001</v>
      </c>
      <c r="E20" s="34">
        <v>10.7</v>
      </c>
      <c r="F20" s="34">
        <v>8.1300000000000008</v>
      </c>
      <c r="G20" s="34">
        <v>10.72</v>
      </c>
      <c r="H20" s="34" t="s">
        <v>112</v>
      </c>
      <c r="I20" s="34">
        <v>0.1</v>
      </c>
      <c r="J20" s="34">
        <v>14.9</v>
      </c>
      <c r="K20" s="40">
        <v>40</v>
      </c>
    </row>
    <row r="21" spans="1:31" x14ac:dyDescent="0.35">
      <c r="A21" s="326">
        <v>35537</v>
      </c>
      <c r="B21" s="34">
        <v>110409</v>
      </c>
      <c r="C21" s="41">
        <v>625</v>
      </c>
      <c r="D21" s="34">
        <v>0.4</v>
      </c>
      <c r="E21" s="34">
        <v>11.28</v>
      </c>
      <c r="F21" s="34">
        <v>7.94</v>
      </c>
      <c r="G21" s="34">
        <v>10.17</v>
      </c>
      <c r="H21" s="34" t="s">
        <v>112</v>
      </c>
      <c r="I21" s="34">
        <v>0.2</v>
      </c>
      <c r="J21" s="34">
        <v>14.6</v>
      </c>
      <c r="K21" s="40">
        <v>70</v>
      </c>
    </row>
    <row r="22" spans="1:31" x14ac:dyDescent="0.35">
      <c r="A22" s="326">
        <v>35542</v>
      </c>
      <c r="B22" s="34">
        <v>110037</v>
      </c>
      <c r="C22" s="41">
        <v>626</v>
      </c>
      <c r="D22" s="34">
        <v>0.4</v>
      </c>
      <c r="E22" s="34">
        <v>10.62</v>
      </c>
      <c r="F22" s="34">
        <v>7.99</v>
      </c>
      <c r="G22" s="34">
        <v>12.04</v>
      </c>
      <c r="H22" s="34" t="s">
        <v>112</v>
      </c>
      <c r="I22" s="34">
        <v>0.2</v>
      </c>
      <c r="J22" s="34">
        <v>14.4</v>
      </c>
      <c r="K22" s="40">
        <v>110</v>
      </c>
    </row>
    <row r="23" spans="1:31" x14ac:dyDescent="0.35">
      <c r="A23" s="326">
        <v>35549</v>
      </c>
      <c r="B23" s="34">
        <v>112713</v>
      </c>
      <c r="C23" s="41">
        <v>648</v>
      </c>
      <c r="D23" s="34">
        <v>0.41499999999999998</v>
      </c>
      <c r="E23" s="34">
        <v>9.6199999999999992</v>
      </c>
      <c r="F23" s="34">
        <v>7.99</v>
      </c>
      <c r="G23" s="34">
        <v>14.08</v>
      </c>
      <c r="H23" s="34" t="s">
        <v>112</v>
      </c>
      <c r="I23" s="34">
        <v>0.4</v>
      </c>
      <c r="J23" s="34">
        <v>15</v>
      </c>
      <c r="K23" s="40">
        <v>20</v>
      </c>
      <c r="L23" s="36">
        <f>AVERAGE(K19:K23)</f>
        <v>54</v>
      </c>
      <c r="M23" s="42">
        <f>GEOMEAN(K19:K23)</f>
        <v>45.01325236589043</v>
      </c>
      <c r="N23" s="38" t="s">
        <v>522</v>
      </c>
    </row>
    <row r="24" spans="1:31" x14ac:dyDescent="0.35">
      <c r="A24" s="326">
        <v>35551</v>
      </c>
      <c r="B24" s="34">
        <v>111607</v>
      </c>
      <c r="C24" s="41">
        <v>688</v>
      </c>
      <c r="D24" s="34">
        <v>0.44</v>
      </c>
      <c r="E24" s="34">
        <v>9.51</v>
      </c>
      <c r="F24" s="34">
        <v>7.86</v>
      </c>
      <c r="G24" s="34">
        <v>13.24</v>
      </c>
      <c r="H24" s="34" t="s">
        <v>112</v>
      </c>
      <c r="I24" s="34">
        <v>0.2</v>
      </c>
      <c r="J24" s="34">
        <v>14.5</v>
      </c>
      <c r="K24" s="40">
        <v>120</v>
      </c>
    </row>
    <row r="25" spans="1:31" x14ac:dyDescent="0.35">
      <c r="A25" s="326">
        <v>35556</v>
      </c>
      <c r="B25" s="40">
        <v>112258</v>
      </c>
      <c r="C25" s="279">
        <v>618</v>
      </c>
      <c r="D25" s="40">
        <v>3.96</v>
      </c>
      <c r="E25" s="40">
        <v>10.69</v>
      </c>
      <c r="F25" s="40">
        <v>7.81</v>
      </c>
      <c r="G25" s="40">
        <v>13.44</v>
      </c>
      <c r="H25" s="34" t="s">
        <v>112</v>
      </c>
      <c r="I25" s="40">
        <v>1.5</v>
      </c>
      <c r="J25" s="40">
        <v>7.5</v>
      </c>
      <c r="K25" s="40">
        <v>200</v>
      </c>
    </row>
    <row r="26" spans="1:31" x14ac:dyDescent="0.35">
      <c r="A26" s="326">
        <v>35563</v>
      </c>
      <c r="B26" s="34">
        <v>94619</v>
      </c>
      <c r="C26" s="41">
        <v>664</v>
      </c>
      <c r="D26" s="34">
        <v>0.42499999999999999</v>
      </c>
      <c r="E26" s="34">
        <v>9.0500000000000007</v>
      </c>
      <c r="F26" s="34">
        <v>8.0399999999999991</v>
      </c>
      <c r="G26" s="34">
        <v>13.95</v>
      </c>
      <c r="H26" s="34" t="s">
        <v>112</v>
      </c>
      <c r="I26" s="34">
        <v>0.5</v>
      </c>
      <c r="J26" s="34">
        <v>15.2</v>
      </c>
      <c r="K26" s="40">
        <v>200</v>
      </c>
    </row>
    <row r="27" spans="1:31" x14ac:dyDescent="0.35">
      <c r="A27" s="326">
        <v>35570</v>
      </c>
      <c r="B27" s="34">
        <v>104800</v>
      </c>
      <c r="C27" s="41">
        <v>650</v>
      </c>
      <c r="D27" s="34">
        <v>4.16</v>
      </c>
      <c r="E27" s="34">
        <v>9.4</v>
      </c>
      <c r="F27" s="34">
        <v>7.83</v>
      </c>
      <c r="G27" s="34">
        <v>16.54</v>
      </c>
      <c r="H27" s="34" t="s">
        <v>112</v>
      </c>
      <c r="I27" s="40">
        <v>0.4</v>
      </c>
      <c r="J27" s="40">
        <v>89.9</v>
      </c>
      <c r="K27" s="40">
        <v>70</v>
      </c>
    </row>
    <row r="28" spans="1:31" s="332" customFormat="1" x14ac:dyDescent="0.35">
      <c r="A28" s="328">
        <v>35579</v>
      </c>
      <c r="B28" s="329">
        <v>101002</v>
      </c>
      <c r="C28" s="330">
        <v>578</v>
      </c>
      <c r="D28" s="329">
        <v>0.37</v>
      </c>
      <c r="E28" s="329">
        <v>8.1</v>
      </c>
      <c r="F28" s="329">
        <v>7.97</v>
      </c>
      <c r="G28" s="329">
        <v>15.98</v>
      </c>
      <c r="H28" s="34" t="s">
        <v>112</v>
      </c>
      <c r="I28" s="329">
        <v>0.5</v>
      </c>
      <c r="J28" s="329">
        <v>15.1</v>
      </c>
      <c r="K28" s="327">
        <v>680</v>
      </c>
      <c r="L28" s="331">
        <f>AVERAGE(K24:K28)</f>
        <v>254</v>
      </c>
      <c r="M28" s="42">
        <f>GEOMEAN(K24:K28)</f>
        <v>186.96901411770619</v>
      </c>
      <c r="N28" s="38" t="s">
        <v>523</v>
      </c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</row>
    <row r="29" spans="1:31" x14ac:dyDescent="0.35">
      <c r="A29" s="326">
        <v>35586</v>
      </c>
      <c r="B29" s="34">
        <v>105150</v>
      </c>
      <c r="C29" s="41">
        <v>567</v>
      </c>
      <c r="D29" s="34">
        <v>0.36299999999999999</v>
      </c>
      <c r="E29" s="34">
        <v>9.1999999999999993</v>
      </c>
      <c r="F29" s="34">
        <v>8.1300000000000008</v>
      </c>
      <c r="G29" s="34">
        <v>16.55</v>
      </c>
      <c r="H29" s="34" t="s">
        <v>112</v>
      </c>
      <c r="I29" s="34">
        <v>1.1000000000000001</v>
      </c>
      <c r="J29" s="34">
        <v>14.9</v>
      </c>
      <c r="K29" s="40">
        <v>140</v>
      </c>
    </row>
    <row r="30" spans="1:31" x14ac:dyDescent="0.35">
      <c r="A30" s="326">
        <v>35591</v>
      </c>
      <c r="B30" s="34">
        <v>122443</v>
      </c>
      <c r="C30" s="41">
        <v>559</v>
      </c>
      <c r="D30" s="34">
        <v>0.35799999999999998</v>
      </c>
      <c r="E30" s="34">
        <v>9.41</v>
      </c>
      <c r="F30" s="34">
        <v>8.18</v>
      </c>
      <c r="G30" s="34">
        <v>18.32</v>
      </c>
      <c r="H30" s="34" t="s">
        <v>112</v>
      </c>
      <c r="I30" s="34">
        <v>1.1000000000000001</v>
      </c>
      <c r="J30" s="34">
        <v>14.7</v>
      </c>
      <c r="K30" s="40">
        <v>160</v>
      </c>
    </row>
    <row r="31" spans="1:31" x14ac:dyDescent="0.35">
      <c r="A31" s="326">
        <v>35598</v>
      </c>
      <c r="B31" s="34">
        <v>101630</v>
      </c>
      <c r="C31" s="41">
        <v>590</v>
      </c>
      <c r="D31" s="34">
        <v>0.378</v>
      </c>
      <c r="E31" s="34">
        <v>7.74</v>
      </c>
      <c r="F31" s="34">
        <v>7.96</v>
      </c>
      <c r="G31" s="34">
        <v>19.78</v>
      </c>
      <c r="H31" s="34" t="s">
        <v>112</v>
      </c>
      <c r="I31" s="34">
        <v>0.5</v>
      </c>
      <c r="J31" s="34">
        <v>15.1</v>
      </c>
      <c r="K31" s="327">
        <v>400</v>
      </c>
    </row>
    <row r="32" spans="1:31" s="332" customFormat="1" x14ac:dyDescent="0.35">
      <c r="A32" s="328">
        <v>35599</v>
      </c>
      <c r="B32" s="329">
        <v>103618</v>
      </c>
      <c r="C32" s="330">
        <v>488</v>
      </c>
      <c r="D32" s="329">
        <v>0.312</v>
      </c>
      <c r="E32" s="329">
        <v>6.31</v>
      </c>
      <c r="F32" s="329">
        <v>7.76</v>
      </c>
      <c r="G32" s="329">
        <v>20.34</v>
      </c>
      <c r="H32" s="34" t="s">
        <v>112</v>
      </c>
      <c r="I32" s="329">
        <v>0.8</v>
      </c>
      <c r="J32" s="329">
        <v>15</v>
      </c>
      <c r="K32" s="332">
        <v>20000</v>
      </c>
      <c r="L32" s="331"/>
      <c r="M32" s="42"/>
      <c r="N32" s="38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</row>
    <row r="33" spans="1:36" x14ac:dyDescent="0.35">
      <c r="A33" s="326">
        <v>35605</v>
      </c>
      <c r="B33" s="34">
        <v>111628</v>
      </c>
      <c r="C33" s="41">
        <v>559</v>
      </c>
      <c r="D33" s="34">
        <v>0.35799999999999998</v>
      </c>
      <c r="E33" s="34">
        <v>7.27</v>
      </c>
      <c r="F33" s="34">
        <v>7.97</v>
      </c>
      <c r="G33" s="34">
        <v>25.51</v>
      </c>
      <c r="H33" s="34" t="s">
        <v>112</v>
      </c>
      <c r="I33" s="34">
        <v>1.5</v>
      </c>
      <c r="J33" s="34">
        <v>14.7</v>
      </c>
      <c r="K33" s="327">
        <v>740</v>
      </c>
      <c r="L33" s="36">
        <f>AVERAGE(K29:K32)</f>
        <v>5175</v>
      </c>
      <c r="M33" s="42">
        <f>GEOMEAN(K29:K32)</f>
        <v>650.63062467911425</v>
      </c>
      <c r="N33" s="38" t="s">
        <v>524</v>
      </c>
    </row>
    <row r="34" spans="1:36" x14ac:dyDescent="0.35">
      <c r="A34" s="326">
        <v>35634</v>
      </c>
      <c r="B34" s="40">
        <v>111445</v>
      </c>
      <c r="C34" s="279">
        <v>561</v>
      </c>
      <c r="D34" s="40">
        <v>0.35899999999999999</v>
      </c>
      <c r="E34" s="40">
        <v>4.4000000000000004</v>
      </c>
      <c r="F34" s="40">
        <v>7.51</v>
      </c>
      <c r="G34" s="40">
        <v>24.06</v>
      </c>
      <c r="H34" s="34" t="s">
        <v>112</v>
      </c>
      <c r="I34" s="40">
        <v>0.2</v>
      </c>
      <c r="J34" s="40" t="s">
        <v>580</v>
      </c>
      <c r="K34" s="327">
        <v>30000</v>
      </c>
    </row>
    <row r="35" spans="1:36" x14ac:dyDescent="0.35">
      <c r="A35" s="326">
        <v>35661</v>
      </c>
      <c r="B35" s="34">
        <v>113322</v>
      </c>
      <c r="C35" s="41">
        <v>512</v>
      </c>
      <c r="D35" s="34">
        <v>0.32700000000000001</v>
      </c>
      <c r="E35" s="34">
        <v>5.87</v>
      </c>
      <c r="F35" s="34">
        <v>7.43</v>
      </c>
      <c r="G35" s="34">
        <v>21.98</v>
      </c>
      <c r="H35" s="34" t="s">
        <v>112</v>
      </c>
      <c r="I35" s="34">
        <v>0.3</v>
      </c>
      <c r="J35" s="34" t="s">
        <v>581</v>
      </c>
      <c r="K35" s="321">
        <v>11600</v>
      </c>
    </row>
    <row r="36" spans="1:36" x14ac:dyDescent="0.35">
      <c r="A36" s="326">
        <v>35696</v>
      </c>
      <c r="B36" s="34" t="s">
        <v>582</v>
      </c>
      <c r="C36" s="41">
        <v>680</v>
      </c>
      <c r="D36" s="34">
        <v>0.435</v>
      </c>
      <c r="E36" s="34" t="s">
        <v>583</v>
      </c>
      <c r="F36" s="34" t="s">
        <v>584</v>
      </c>
      <c r="G36" s="34" t="s">
        <v>585</v>
      </c>
      <c r="H36" s="34" t="s">
        <v>112</v>
      </c>
      <c r="I36" s="34" t="s">
        <v>325</v>
      </c>
      <c r="J36" s="34" t="s">
        <v>321</v>
      </c>
      <c r="K36" s="34">
        <v>110</v>
      </c>
    </row>
    <row r="37" spans="1:36" x14ac:dyDescent="0.35">
      <c r="A37" s="326">
        <v>35724</v>
      </c>
      <c r="B37" s="34" t="s">
        <v>586</v>
      </c>
      <c r="C37" s="41">
        <v>623</v>
      </c>
      <c r="D37" s="34">
        <v>0.39899999999999997</v>
      </c>
      <c r="E37" s="34" t="s">
        <v>587</v>
      </c>
      <c r="F37" s="34" t="s">
        <v>584</v>
      </c>
      <c r="G37" s="34" t="s">
        <v>588</v>
      </c>
      <c r="H37" s="34" t="s">
        <v>112</v>
      </c>
      <c r="I37" s="34" t="s">
        <v>520</v>
      </c>
      <c r="J37" s="34" t="s">
        <v>354</v>
      </c>
      <c r="K37" s="34">
        <v>200</v>
      </c>
    </row>
    <row r="38" spans="1:36" x14ac:dyDescent="0.35">
      <c r="A38" s="326">
        <v>35747</v>
      </c>
      <c r="B38" s="34" t="s">
        <v>589</v>
      </c>
      <c r="C38" s="41">
        <v>762</v>
      </c>
      <c r="D38" s="34">
        <v>0.48699999999999999</v>
      </c>
      <c r="E38" s="34" t="s">
        <v>590</v>
      </c>
      <c r="F38" s="34" t="s">
        <v>591</v>
      </c>
      <c r="G38" s="34" t="s">
        <v>592</v>
      </c>
      <c r="H38" s="34" t="s">
        <v>112</v>
      </c>
      <c r="I38" s="34">
        <v>0.6</v>
      </c>
      <c r="J38" s="34" t="s">
        <v>359</v>
      </c>
      <c r="K38" s="321">
        <v>900</v>
      </c>
      <c r="L38" s="35"/>
      <c r="M38" s="333"/>
      <c r="AF38" s="34"/>
      <c r="AG38" s="34"/>
      <c r="AH38" s="34"/>
      <c r="AI38" s="34"/>
      <c r="AJ38" s="34"/>
    </row>
    <row r="39" spans="1:36" x14ac:dyDescent="0.35">
      <c r="A39" s="326">
        <v>35775</v>
      </c>
      <c r="B39" s="34" t="s">
        <v>593</v>
      </c>
      <c r="C39" s="41">
        <v>743</v>
      </c>
      <c r="D39" s="34">
        <v>0.47499999999999998</v>
      </c>
      <c r="E39" s="34" t="s">
        <v>594</v>
      </c>
      <c r="F39" s="34" t="s">
        <v>595</v>
      </c>
      <c r="G39" s="34" t="s">
        <v>596</v>
      </c>
      <c r="H39" s="34" t="s">
        <v>112</v>
      </c>
      <c r="I39" s="34">
        <v>0.1</v>
      </c>
      <c r="J39" s="34" t="s">
        <v>347</v>
      </c>
      <c r="K39" s="321">
        <v>31000</v>
      </c>
      <c r="L39" s="36" t="s">
        <v>597</v>
      </c>
    </row>
    <row r="40" spans="1:36" x14ac:dyDescent="0.35">
      <c r="A40" s="326">
        <v>35823</v>
      </c>
      <c r="B40" s="34" t="s">
        <v>598</v>
      </c>
      <c r="C40" s="41">
        <v>622</v>
      </c>
      <c r="D40" s="34">
        <v>0.39800000000000002</v>
      </c>
      <c r="E40" s="34" t="s">
        <v>599</v>
      </c>
      <c r="F40" s="34" t="s">
        <v>600</v>
      </c>
      <c r="G40" s="34" t="s">
        <v>601</v>
      </c>
      <c r="H40" s="34" t="s">
        <v>112</v>
      </c>
      <c r="I40" s="34" t="s">
        <v>602</v>
      </c>
      <c r="J40" s="34" t="s">
        <v>603</v>
      </c>
      <c r="K40" s="34">
        <v>100</v>
      </c>
    </row>
    <row r="41" spans="1:36" x14ac:dyDescent="0.35">
      <c r="A41" s="326">
        <v>35845</v>
      </c>
      <c r="B41" s="34" t="s">
        <v>604</v>
      </c>
      <c r="C41" s="41">
        <v>648</v>
      </c>
      <c r="D41" s="34">
        <v>0.41499999999999998</v>
      </c>
      <c r="E41" s="34" t="s">
        <v>605</v>
      </c>
      <c r="F41" s="34" t="s">
        <v>344</v>
      </c>
      <c r="G41" s="34" t="s">
        <v>538</v>
      </c>
      <c r="H41" s="34" t="s">
        <v>306</v>
      </c>
      <c r="I41" s="34">
        <v>0.1</v>
      </c>
      <c r="J41" s="34" t="s">
        <v>355</v>
      </c>
      <c r="K41" s="327">
        <v>310</v>
      </c>
    </row>
    <row r="42" spans="1:36" x14ac:dyDescent="0.35">
      <c r="A42" s="326">
        <v>35857</v>
      </c>
      <c r="B42" s="34">
        <v>101831</v>
      </c>
      <c r="C42" s="41">
        <v>682</v>
      </c>
      <c r="D42" s="34">
        <v>0.43700000000000006</v>
      </c>
      <c r="E42" s="34">
        <v>11.99</v>
      </c>
      <c r="F42" s="34">
        <v>7.81</v>
      </c>
      <c r="G42" s="34">
        <v>5.28</v>
      </c>
      <c r="H42" s="34" t="s">
        <v>112</v>
      </c>
      <c r="I42" s="34">
        <v>0.3</v>
      </c>
      <c r="J42" s="34" t="s">
        <v>350</v>
      </c>
      <c r="K42" s="40">
        <v>60</v>
      </c>
    </row>
    <row r="43" spans="1:36" x14ac:dyDescent="0.35">
      <c r="A43" s="326">
        <v>35864</v>
      </c>
      <c r="B43" s="34">
        <v>103514</v>
      </c>
      <c r="C43" s="41">
        <v>555</v>
      </c>
      <c r="D43" s="34">
        <v>0.35499999999999998</v>
      </c>
      <c r="E43" s="34">
        <v>11.1</v>
      </c>
      <c r="F43" s="34">
        <v>8.1999999999999993</v>
      </c>
      <c r="G43" s="34">
        <v>3.94</v>
      </c>
      <c r="H43" s="34" t="s">
        <v>112</v>
      </c>
      <c r="I43" s="34">
        <v>0.3</v>
      </c>
      <c r="J43" s="34" t="s">
        <v>544</v>
      </c>
      <c r="K43" s="327">
        <v>780</v>
      </c>
    </row>
    <row r="44" spans="1:36" x14ac:dyDescent="0.35">
      <c r="A44" s="326">
        <v>35871</v>
      </c>
      <c r="B44" s="34">
        <v>102530</v>
      </c>
      <c r="C44" s="41">
        <v>642</v>
      </c>
      <c r="D44" s="34">
        <v>0.41099999999999998</v>
      </c>
      <c r="E44" s="34">
        <v>12.88</v>
      </c>
      <c r="F44" s="34">
        <v>7.75</v>
      </c>
      <c r="G44" s="34">
        <v>5.09</v>
      </c>
      <c r="H44" s="34" t="s">
        <v>112</v>
      </c>
      <c r="I44" s="34">
        <v>0.2</v>
      </c>
      <c r="J44" s="34" t="s">
        <v>359</v>
      </c>
      <c r="K44" s="327">
        <v>3200</v>
      </c>
    </row>
    <row r="45" spans="1:36" x14ac:dyDescent="0.35">
      <c r="A45" s="326">
        <v>35878</v>
      </c>
      <c r="B45" s="34">
        <v>103551</v>
      </c>
      <c r="C45" s="41">
        <v>547</v>
      </c>
      <c r="D45" s="34">
        <v>0.35</v>
      </c>
      <c r="E45" s="34">
        <v>12.06</v>
      </c>
      <c r="F45" s="34">
        <v>8.14</v>
      </c>
      <c r="G45" s="34">
        <v>5.1100000000000003</v>
      </c>
      <c r="H45" s="34" t="s">
        <v>112</v>
      </c>
      <c r="I45" s="34">
        <v>0.5</v>
      </c>
      <c r="J45" s="34" t="s">
        <v>606</v>
      </c>
      <c r="K45" s="40">
        <v>120</v>
      </c>
    </row>
    <row r="46" spans="1:36" x14ac:dyDescent="0.35">
      <c r="A46" s="326">
        <v>35885</v>
      </c>
      <c r="B46" s="34">
        <v>100000</v>
      </c>
      <c r="C46" s="41">
        <v>513</v>
      </c>
      <c r="D46" s="34">
        <v>0.32800000000000001</v>
      </c>
      <c r="E46" s="34">
        <v>9.58</v>
      </c>
      <c r="F46" s="34">
        <v>8.07</v>
      </c>
      <c r="G46" s="34">
        <v>12.96</v>
      </c>
      <c r="H46" s="34" t="s">
        <v>112</v>
      </c>
      <c r="I46" s="34">
        <v>0.1</v>
      </c>
      <c r="J46" s="34" t="s">
        <v>607</v>
      </c>
      <c r="K46" s="40">
        <v>170</v>
      </c>
      <c r="L46" s="36">
        <f>AVERAGE(K42:K46)</f>
        <v>866</v>
      </c>
      <c r="M46" s="42">
        <f>GEOMEAN(K42:K46)</f>
        <v>314.0546295094843</v>
      </c>
      <c r="N46" s="38" t="s">
        <v>351</v>
      </c>
    </row>
    <row r="47" spans="1:36" x14ac:dyDescent="0.35">
      <c r="A47" s="44">
        <v>35887</v>
      </c>
      <c r="B47" s="34">
        <v>94516</v>
      </c>
      <c r="C47" s="41">
        <v>532</v>
      </c>
      <c r="D47" s="34">
        <v>0.34099999999999997</v>
      </c>
      <c r="E47" s="34">
        <v>10.55</v>
      </c>
      <c r="F47" s="34">
        <v>8.06</v>
      </c>
      <c r="G47" s="34">
        <v>10.97</v>
      </c>
      <c r="H47" s="34" t="s">
        <v>112</v>
      </c>
      <c r="I47" s="34">
        <v>0.2</v>
      </c>
      <c r="J47" s="34" t="s">
        <v>331</v>
      </c>
      <c r="K47" s="327">
        <v>440</v>
      </c>
    </row>
    <row r="48" spans="1:36" x14ac:dyDescent="0.35">
      <c r="A48" s="44">
        <v>35892</v>
      </c>
      <c r="B48" s="49">
        <v>85946</v>
      </c>
      <c r="C48" s="334">
        <v>595</v>
      </c>
      <c r="D48" s="49">
        <v>0.38100000000000001</v>
      </c>
      <c r="E48" s="49">
        <v>9.59</v>
      </c>
      <c r="F48" s="49">
        <v>8.07</v>
      </c>
      <c r="G48" s="49">
        <v>12.68</v>
      </c>
      <c r="H48" s="49" t="s">
        <v>112</v>
      </c>
      <c r="I48" s="49">
        <v>0.2</v>
      </c>
      <c r="J48" s="49" t="s">
        <v>346</v>
      </c>
      <c r="K48" s="40">
        <v>150</v>
      </c>
    </row>
    <row r="49" spans="1:14" x14ac:dyDescent="0.35">
      <c r="A49" s="44">
        <v>35899</v>
      </c>
      <c r="F49" s="40" t="s">
        <v>555</v>
      </c>
      <c r="K49" s="327">
        <v>510</v>
      </c>
    </row>
    <row r="50" spans="1:14" x14ac:dyDescent="0.35">
      <c r="A50" s="44">
        <v>35906</v>
      </c>
      <c r="B50" s="34">
        <v>93622</v>
      </c>
      <c r="C50" s="41">
        <v>546</v>
      </c>
      <c r="D50" s="34">
        <v>0.35</v>
      </c>
      <c r="E50" s="34">
        <v>9.66</v>
      </c>
      <c r="F50" s="34">
        <v>8.02</v>
      </c>
      <c r="G50" s="34">
        <v>13.78</v>
      </c>
      <c r="H50" s="34" t="s">
        <v>112</v>
      </c>
      <c r="I50" s="34">
        <v>0.3</v>
      </c>
      <c r="J50" s="34" t="s">
        <v>346</v>
      </c>
      <c r="K50" s="40">
        <v>80</v>
      </c>
    </row>
    <row r="51" spans="1:14" x14ac:dyDescent="0.35">
      <c r="A51" s="44">
        <v>35913</v>
      </c>
      <c r="B51" s="49">
        <v>111654</v>
      </c>
      <c r="C51" s="334">
        <v>514</v>
      </c>
      <c r="D51" s="49">
        <v>0.32899999999999996</v>
      </c>
      <c r="E51" s="49">
        <v>11.81</v>
      </c>
      <c r="F51" s="49">
        <v>8.0299999999999994</v>
      </c>
      <c r="G51" s="49">
        <v>13.11</v>
      </c>
      <c r="H51" s="49" t="s">
        <v>112</v>
      </c>
      <c r="I51" s="49">
        <v>0.5</v>
      </c>
      <c r="J51" s="49" t="s">
        <v>355</v>
      </c>
      <c r="K51" s="40">
        <v>100</v>
      </c>
      <c r="L51" s="36">
        <f>AVERAGE(K47:K51)</f>
        <v>256</v>
      </c>
      <c r="M51" s="42">
        <f>GEOMEAN(K47:K51)</f>
        <v>193.21499129790971</v>
      </c>
      <c r="N51" s="38" t="s">
        <v>356</v>
      </c>
    </row>
    <row r="52" spans="1:14" x14ac:dyDescent="0.35">
      <c r="A52" s="44">
        <v>35920</v>
      </c>
      <c r="B52" s="34">
        <v>90917</v>
      </c>
      <c r="C52" s="41">
        <v>505</v>
      </c>
      <c r="D52" s="34">
        <v>0.32300000000000001</v>
      </c>
      <c r="E52" s="34">
        <v>9.01</v>
      </c>
      <c r="F52" s="34">
        <v>8.06</v>
      </c>
      <c r="G52" s="34">
        <v>15.72</v>
      </c>
      <c r="H52" s="34" t="s">
        <v>112</v>
      </c>
      <c r="I52" s="34">
        <v>0.1</v>
      </c>
      <c r="J52" s="34" t="s">
        <v>357</v>
      </c>
      <c r="K52" s="327">
        <v>300</v>
      </c>
    </row>
    <row r="53" spans="1:14" x14ac:dyDescent="0.35">
      <c r="A53" s="335">
        <v>35922</v>
      </c>
      <c r="B53" s="329">
        <v>105446</v>
      </c>
      <c r="C53" s="330">
        <v>396</v>
      </c>
      <c r="D53" s="329">
        <v>0.254</v>
      </c>
      <c r="E53" s="329">
        <v>7.96</v>
      </c>
      <c r="F53" s="329">
        <v>7.75</v>
      </c>
      <c r="G53" s="329">
        <v>15.88</v>
      </c>
      <c r="H53" s="329" t="s">
        <v>112</v>
      </c>
      <c r="I53" s="329">
        <v>0.5</v>
      </c>
      <c r="J53" s="329" t="s">
        <v>358</v>
      </c>
      <c r="K53" s="327">
        <v>10000</v>
      </c>
    </row>
    <row r="54" spans="1:14" x14ac:dyDescent="0.35">
      <c r="A54" s="44">
        <v>35927</v>
      </c>
      <c r="B54" s="34"/>
      <c r="C54" s="41"/>
      <c r="D54" s="34"/>
      <c r="F54" s="40" t="s">
        <v>555</v>
      </c>
      <c r="G54" s="34"/>
      <c r="K54" s="40">
        <v>150</v>
      </c>
    </row>
    <row r="55" spans="1:14" x14ac:dyDescent="0.35">
      <c r="A55" s="44">
        <v>35934</v>
      </c>
      <c r="B55" s="34">
        <v>92639</v>
      </c>
      <c r="C55" s="41">
        <v>543</v>
      </c>
      <c r="D55" s="34">
        <v>0.34799999999999998</v>
      </c>
      <c r="E55" s="34">
        <v>6.49</v>
      </c>
      <c r="F55" s="34">
        <v>7.77</v>
      </c>
      <c r="G55" s="34">
        <v>21.3</v>
      </c>
      <c r="H55" s="34" t="s">
        <v>112</v>
      </c>
      <c r="I55" s="34">
        <v>0.2</v>
      </c>
      <c r="J55" s="34" t="s">
        <v>346</v>
      </c>
      <c r="K55" s="40">
        <v>180</v>
      </c>
    </row>
    <row r="56" spans="1:14" x14ac:dyDescent="0.35">
      <c r="A56" s="44">
        <v>35942</v>
      </c>
      <c r="B56" s="34">
        <v>103830</v>
      </c>
      <c r="C56" s="41">
        <v>494</v>
      </c>
      <c r="D56" s="34">
        <v>0.31600000000000006</v>
      </c>
      <c r="E56" s="34">
        <v>8.15</v>
      </c>
      <c r="F56" s="34">
        <v>7.82</v>
      </c>
      <c r="G56" s="34">
        <v>20.46</v>
      </c>
      <c r="H56" s="34" t="s">
        <v>112</v>
      </c>
      <c r="I56" s="34">
        <v>0.4</v>
      </c>
      <c r="J56" s="34" t="s">
        <v>350</v>
      </c>
      <c r="K56" s="327">
        <v>900</v>
      </c>
      <c r="L56" s="36">
        <f>AVERAGE(K52:K56)</f>
        <v>2306</v>
      </c>
      <c r="M56" s="42">
        <f>GEOMEAN(K52:K56)</f>
        <v>592.30514575044594</v>
      </c>
      <c r="N56" s="38" t="s">
        <v>360</v>
      </c>
    </row>
    <row r="57" spans="1:14" x14ac:dyDescent="0.35">
      <c r="A57" s="44">
        <v>35948</v>
      </c>
      <c r="B57" s="34">
        <v>104802</v>
      </c>
      <c r="C57" s="41">
        <v>246</v>
      </c>
      <c r="D57" s="34">
        <v>0.15699999999999997</v>
      </c>
      <c r="E57" s="34">
        <v>8.19</v>
      </c>
      <c r="F57" s="34">
        <v>7.55</v>
      </c>
      <c r="G57" s="34">
        <v>19.38</v>
      </c>
      <c r="H57" s="34" t="s">
        <v>112</v>
      </c>
      <c r="I57" s="34">
        <v>0.1</v>
      </c>
      <c r="J57" s="34" t="s">
        <v>361</v>
      </c>
      <c r="K57" s="327">
        <v>8000</v>
      </c>
    </row>
    <row r="58" spans="1:14" x14ac:dyDescent="0.35">
      <c r="A58" s="44">
        <v>35955</v>
      </c>
      <c r="B58" s="34">
        <v>100742</v>
      </c>
      <c r="C58" s="41">
        <v>365</v>
      </c>
      <c r="D58" s="34">
        <v>0.23400000000000001</v>
      </c>
      <c r="E58" s="34">
        <v>8.35</v>
      </c>
      <c r="F58" s="34">
        <v>7.45</v>
      </c>
      <c r="G58" s="34">
        <v>16.71</v>
      </c>
      <c r="H58" s="34" t="s">
        <v>112</v>
      </c>
      <c r="I58" s="34">
        <v>0.3</v>
      </c>
      <c r="J58" s="34" t="s">
        <v>365</v>
      </c>
      <c r="K58" s="327">
        <v>53000</v>
      </c>
    </row>
    <row r="59" spans="1:14" x14ac:dyDescent="0.35">
      <c r="A59" s="44">
        <v>35962</v>
      </c>
      <c r="B59" s="34">
        <v>91759</v>
      </c>
      <c r="C59" s="41">
        <v>69</v>
      </c>
      <c r="D59" s="34">
        <v>4.4000000000000004E-2</v>
      </c>
      <c r="E59" s="34">
        <v>7.46</v>
      </c>
      <c r="F59" s="34">
        <v>7.49</v>
      </c>
      <c r="G59" s="34">
        <v>20.76</v>
      </c>
      <c r="H59" s="34" t="s">
        <v>112</v>
      </c>
      <c r="I59" s="34">
        <v>0.3</v>
      </c>
      <c r="J59" s="34" t="s">
        <v>608</v>
      </c>
      <c r="K59" s="327">
        <v>2600</v>
      </c>
    </row>
    <row r="60" spans="1:14" x14ac:dyDescent="0.35">
      <c r="A60" s="44">
        <v>35969</v>
      </c>
      <c r="B60" s="34">
        <v>103338</v>
      </c>
      <c r="C60" s="41">
        <v>452</v>
      </c>
      <c r="D60" s="34">
        <v>0.28899999999999998</v>
      </c>
      <c r="E60" s="34">
        <v>8.48</v>
      </c>
      <c r="F60" s="34">
        <v>7.58</v>
      </c>
      <c r="G60" s="34">
        <v>22.55</v>
      </c>
      <c r="H60" s="34" t="s">
        <v>112</v>
      </c>
      <c r="I60" s="34">
        <v>0.4</v>
      </c>
      <c r="J60" s="34" t="s">
        <v>609</v>
      </c>
      <c r="K60" s="327">
        <v>6700</v>
      </c>
    </row>
    <row r="61" spans="1:14" x14ac:dyDescent="0.35">
      <c r="A61" s="44">
        <v>35976</v>
      </c>
      <c r="B61" s="34">
        <v>101807</v>
      </c>
      <c r="C61" s="41">
        <v>525</v>
      </c>
      <c r="D61" s="34">
        <v>0.33599999999999997</v>
      </c>
      <c r="E61" s="34">
        <v>5.97</v>
      </c>
      <c r="F61" s="34">
        <v>7.65</v>
      </c>
      <c r="G61" s="34">
        <v>24.32</v>
      </c>
      <c r="H61" s="34" t="s">
        <v>112</v>
      </c>
      <c r="I61" s="34">
        <v>0.1</v>
      </c>
      <c r="J61" s="34" t="s">
        <v>610</v>
      </c>
      <c r="K61" s="327">
        <v>3400</v>
      </c>
      <c r="L61" s="36">
        <f>AVERAGE(K57:K61)</f>
        <v>14740</v>
      </c>
      <c r="M61" s="42">
        <f>GEOMEAN(K57:K61)</f>
        <v>7585.4017035534062</v>
      </c>
      <c r="N61" s="38" t="s">
        <v>364</v>
      </c>
    </row>
    <row r="62" spans="1:14" x14ac:dyDescent="0.35">
      <c r="A62" s="44">
        <v>35983</v>
      </c>
      <c r="B62" s="49">
        <v>101645</v>
      </c>
      <c r="C62" s="334">
        <v>534</v>
      </c>
      <c r="D62" s="49">
        <v>0.34200000000000003</v>
      </c>
      <c r="E62" s="49">
        <v>7.33</v>
      </c>
      <c r="F62" s="49">
        <v>7.59</v>
      </c>
      <c r="G62" s="49">
        <v>24.58</v>
      </c>
      <c r="H62" s="49" t="s">
        <v>112</v>
      </c>
      <c r="I62" s="49">
        <v>1.3</v>
      </c>
      <c r="J62" s="49" t="s">
        <v>352</v>
      </c>
      <c r="K62" s="327">
        <v>1000</v>
      </c>
    </row>
    <row r="63" spans="1:14" x14ac:dyDescent="0.35">
      <c r="A63" s="44">
        <v>35990</v>
      </c>
      <c r="B63" s="40">
        <v>95729</v>
      </c>
      <c r="C63" s="279">
        <v>624</v>
      </c>
      <c r="D63" s="40">
        <v>0.4</v>
      </c>
      <c r="E63" s="40">
        <v>4.83</v>
      </c>
      <c r="F63" s="40">
        <v>7.43</v>
      </c>
      <c r="G63" s="40">
        <v>23.77</v>
      </c>
      <c r="H63" s="34" t="s">
        <v>112</v>
      </c>
      <c r="I63" s="40">
        <v>0.4</v>
      </c>
      <c r="J63" s="40">
        <v>57.1</v>
      </c>
      <c r="K63" s="327">
        <v>400</v>
      </c>
    </row>
    <row r="64" spans="1:14" x14ac:dyDescent="0.35">
      <c r="A64" s="44">
        <v>35997</v>
      </c>
      <c r="B64" s="40">
        <v>94957</v>
      </c>
      <c r="C64" s="279">
        <v>488</v>
      </c>
      <c r="D64" s="40">
        <v>0.312</v>
      </c>
      <c r="E64" s="40">
        <v>7.81</v>
      </c>
      <c r="F64" s="40">
        <v>7.42</v>
      </c>
      <c r="G64" s="40">
        <v>26.76</v>
      </c>
      <c r="H64" s="34" t="s">
        <v>112</v>
      </c>
      <c r="I64" s="40">
        <v>1.1000000000000001</v>
      </c>
      <c r="J64" s="40">
        <v>49.8</v>
      </c>
      <c r="K64" s="327">
        <v>2600</v>
      </c>
    </row>
    <row r="65" spans="1:14" x14ac:dyDescent="0.35">
      <c r="A65" s="44">
        <v>35999</v>
      </c>
      <c r="B65" s="34">
        <v>93245</v>
      </c>
      <c r="C65" s="41">
        <v>192</v>
      </c>
      <c r="D65" s="34">
        <v>0.123</v>
      </c>
      <c r="E65" s="34">
        <v>7.62</v>
      </c>
      <c r="F65" s="34">
        <v>7.74</v>
      </c>
      <c r="G65" s="34">
        <v>25.47</v>
      </c>
      <c r="H65" s="34" t="s">
        <v>112</v>
      </c>
      <c r="I65" s="34" t="s">
        <v>366</v>
      </c>
      <c r="J65" s="34" t="s">
        <v>365</v>
      </c>
      <c r="K65" s="327">
        <v>4600</v>
      </c>
    </row>
    <row r="66" spans="1:14" x14ac:dyDescent="0.35">
      <c r="A66" s="44">
        <v>36004</v>
      </c>
      <c r="B66" s="34">
        <v>102040</v>
      </c>
      <c r="C66" s="41">
        <v>575</v>
      </c>
      <c r="D66" s="34">
        <v>0.36799999999999999</v>
      </c>
      <c r="E66" s="34">
        <v>7.46</v>
      </c>
      <c r="F66" s="34">
        <v>7.63</v>
      </c>
      <c r="G66" s="34">
        <v>23.96</v>
      </c>
      <c r="H66" s="34" t="s">
        <v>112</v>
      </c>
      <c r="I66" s="34" t="s">
        <v>366</v>
      </c>
      <c r="J66" s="34" t="s">
        <v>355</v>
      </c>
      <c r="K66" s="40">
        <v>100</v>
      </c>
      <c r="L66" s="36">
        <f>AVERAGE(K62:K66)</f>
        <v>1740</v>
      </c>
      <c r="M66" s="42">
        <f>GEOMEAN(K62:K66)</f>
        <v>862.8955596995105</v>
      </c>
      <c r="N66" s="38" t="s">
        <v>367</v>
      </c>
    </row>
    <row r="67" spans="1:14" x14ac:dyDescent="0.35">
      <c r="A67" s="44">
        <v>36011</v>
      </c>
      <c r="B67" s="40">
        <v>95635</v>
      </c>
      <c r="C67" s="279">
        <v>685</v>
      </c>
      <c r="D67" s="40">
        <v>0.438</v>
      </c>
      <c r="E67" s="40">
        <v>8.24</v>
      </c>
      <c r="F67" s="40">
        <v>7.26</v>
      </c>
      <c r="G67" s="40">
        <v>23.42</v>
      </c>
      <c r="H67" s="34" t="s">
        <v>112</v>
      </c>
      <c r="I67" s="40">
        <v>0.7</v>
      </c>
      <c r="J67" s="40">
        <v>40.9</v>
      </c>
      <c r="K67" s="40">
        <v>100</v>
      </c>
    </row>
    <row r="68" spans="1:14" x14ac:dyDescent="0.35">
      <c r="A68" s="44">
        <v>36018</v>
      </c>
      <c r="B68" s="40">
        <v>121001</v>
      </c>
      <c r="C68" s="279">
        <v>585</v>
      </c>
      <c r="D68" s="40">
        <v>0.374</v>
      </c>
      <c r="E68" s="40">
        <v>8.41</v>
      </c>
      <c r="F68" s="34" t="s">
        <v>368</v>
      </c>
      <c r="G68" s="40">
        <v>24.51</v>
      </c>
      <c r="H68" s="34" t="s">
        <v>112</v>
      </c>
      <c r="I68" s="40">
        <v>0.3</v>
      </c>
      <c r="J68" s="40">
        <v>50.2</v>
      </c>
      <c r="K68" s="327">
        <v>700</v>
      </c>
    </row>
    <row r="69" spans="1:14" x14ac:dyDescent="0.35">
      <c r="A69" s="44">
        <v>36025</v>
      </c>
      <c r="B69" s="40">
        <v>93606</v>
      </c>
      <c r="C69" s="279">
        <v>606</v>
      </c>
      <c r="D69" s="40">
        <v>0.38800000000000001</v>
      </c>
      <c r="E69" s="40">
        <v>9.1199999999999992</v>
      </c>
      <c r="F69" s="34" t="s">
        <v>368</v>
      </c>
      <c r="G69" s="40">
        <v>24.32</v>
      </c>
      <c r="H69" s="34" t="s">
        <v>112</v>
      </c>
      <c r="I69" s="40">
        <v>0.5</v>
      </c>
      <c r="J69" s="40">
        <v>49.2</v>
      </c>
      <c r="K69" s="327">
        <v>500</v>
      </c>
    </row>
    <row r="70" spans="1:14" x14ac:dyDescent="0.35">
      <c r="A70" s="44">
        <v>36027</v>
      </c>
      <c r="B70" s="40">
        <v>95108</v>
      </c>
      <c r="C70" s="279">
        <v>700</v>
      </c>
      <c r="D70" s="40">
        <v>0.44800000000000001</v>
      </c>
      <c r="E70" s="40">
        <v>11.33</v>
      </c>
      <c r="F70" s="34" t="s">
        <v>368</v>
      </c>
      <c r="G70" s="40">
        <v>21.99</v>
      </c>
      <c r="H70" s="34" t="s">
        <v>112</v>
      </c>
      <c r="I70" s="40">
        <v>0.7</v>
      </c>
      <c r="J70" s="40">
        <v>41</v>
      </c>
      <c r="K70" s="327">
        <v>1000</v>
      </c>
    </row>
    <row r="71" spans="1:14" x14ac:dyDescent="0.35">
      <c r="A71" s="44">
        <v>36032</v>
      </c>
      <c r="B71" s="40">
        <v>102021</v>
      </c>
      <c r="C71" s="279">
        <v>766</v>
      </c>
      <c r="D71" s="40">
        <v>0.49</v>
      </c>
      <c r="E71" s="40">
        <v>5.73</v>
      </c>
      <c r="F71" s="34" t="s">
        <v>368</v>
      </c>
      <c r="G71" s="40">
        <v>24.88</v>
      </c>
      <c r="H71" s="34" t="s">
        <v>112</v>
      </c>
      <c r="I71" s="40">
        <v>0.3</v>
      </c>
      <c r="J71" s="40">
        <v>54.2</v>
      </c>
      <c r="K71" s="327">
        <v>54000</v>
      </c>
      <c r="L71" s="36">
        <f>AVERAGE(K67:K71)</f>
        <v>11260</v>
      </c>
      <c r="M71" s="42">
        <f>GEOMEAN(K67:K71)</f>
        <v>1135.7751459616052</v>
      </c>
      <c r="N71" s="38" t="s">
        <v>369</v>
      </c>
    </row>
    <row r="72" spans="1:14" x14ac:dyDescent="0.35">
      <c r="A72" s="44">
        <v>36039</v>
      </c>
      <c r="B72" s="40">
        <v>102016</v>
      </c>
      <c r="C72" s="279">
        <v>812</v>
      </c>
      <c r="D72" s="40">
        <v>0.52</v>
      </c>
      <c r="E72" s="40">
        <v>7.53</v>
      </c>
      <c r="F72" s="34" t="s">
        <v>368</v>
      </c>
      <c r="G72" s="40">
        <v>22.43</v>
      </c>
      <c r="H72" s="34" t="s">
        <v>112</v>
      </c>
      <c r="I72" s="40">
        <v>0.5</v>
      </c>
      <c r="J72" s="40">
        <v>53.4</v>
      </c>
      <c r="K72" s="327">
        <v>400</v>
      </c>
    </row>
    <row r="73" spans="1:14" x14ac:dyDescent="0.35">
      <c r="A73" s="44">
        <v>36046</v>
      </c>
      <c r="B73" s="40">
        <v>105632</v>
      </c>
      <c r="C73" s="279">
        <v>526</v>
      </c>
      <c r="D73" s="40">
        <v>0.33700000000000002</v>
      </c>
      <c r="E73" s="40">
        <v>7.13</v>
      </c>
      <c r="F73" s="34" t="s">
        <v>368</v>
      </c>
      <c r="G73" s="40">
        <v>21.42</v>
      </c>
      <c r="H73" s="34" t="s">
        <v>112</v>
      </c>
      <c r="I73" s="40">
        <v>0.2</v>
      </c>
      <c r="J73" s="40">
        <v>41.9</v>
      </c>
      <c r="K73" s="327">
        <v>400</v>
      </c>
    </row>
    <row r="74" spans="1:14" x14ac:dyDescent="0.35">
      <c r="A74" s="44">
        <v>36053</v>
      </c>
      <c r="B74" s="40">
        <v>104302</v>
      </c>
      <c r="C74" s="279">
        <v>748</v>
      </c>
      <c r="D74" s="40">
        <v>0.47899999999999998</v>
      </c>
      <c r="E74" s="40">
        <v>8.42</v>
      </c>
      <c r="F74" s="34" t="s">
        <v>368</v>
      </c>
      <c r="G74" s="40">
        <v>22.33</v>
      </c>
      <c r="H74" s="34" t="s">
        <v>112</v>
      </c>
      <c r="I74" s="40">
        <v>1.6</v>
      </c>
      <c r="J74" s="40">
        <v>47.1</v>
      </c>
      <c r="K74" s="40">
        <v>50</v>
      </c>
    </row>
    <row r="75" spans="1:14" x14ac:dyDescent="0.35">
      <c r="A75" s="44">
        <v>36060</v>
      </c>
      <c r="B75" s="34">
        <v>94313</v>
      </c>
      <c r="C75" s="41">
        <v>534</v>
      </c>
      <c r="D75" s="34">
        <v>0.34200000000000003</v>
      </c>
      <c r="E75" s="34">
        <v>6.4</v>
      </c>
      <c r="F75" s="34" t="s">
        <v>368</v>
      </c>
      <c r="G75" s="34">
        <v>20.89</v>
      </c>
      <c r="H75" s="34" t="s">
        <v>112</v>
      </c>
      <c r="I75" s="34">
        <v>0.9</v>
      </c>
      <c r="J75" s="34">
        <v>50.8</v>
      </c>
      <c r="K75" s="327">
        <v>80000</v>
      </c>
    </row>
    <row r="76" spans="1:14" x14ac:dyDescent="0.35">
      <c r="A76" s="44">
        <v>36067</v>
      </c>
      <c r="B76" s="40">
        <v>93430</v>
      </c>
      <c r="C76" s="279">
        <v>971</v>
      </c>
      <c r="D76" s="40">
        <v>0.621</v>
      </c>
      <c r="E76" s="40">
        <v>6.17</v>
      </c>
      <c r="F76" s="34" t="s">
        <v>368</v>
      </c>
      <c r="G76" s="40">
        <v>19.600000000000001</v>
      </c>
      <c r="H76" s="34" t="s">
        <v>112</v>
      </c>
      <c r="I76" s="40">
        <v>0.5</v>
      </c>
      <c r="J76" s="40">
        <v>46.2</v>
      </c>
      <c r="K76" s="40">
        <v>100</v>
      </c>
      <c r="L76" s="36">
        <f>AVERAGE(K72:K76)</f>
        <v>16190</v>
      </c>
      <c r="M76" s="42">
        <f>GEOMEAN(K72:K76)</f>
        <v>577.07996236288545</v>
      </c>
      <c r="N76" s="38" t="s">
        <v>370</v>
      </c>
    </row>
    <row r="77" spans="1:14" x14ac:dyDescent="0.35">
      <c r="A77" s="44">
        <v>36074</v>
      </c>
      <c r="B77" s="40">
        <v>104057</v>
      </c>
      <c r="C77" s="279">
        <v>630</v>
      </c>
      <c r="D77" s="40">
        <v>0.40300000000000002</v>
      </c>
      <c r="E77" s="40">
        <v>8.7200000000000006</v>
      </c>
      <c r="F77" s="34" t="s">
        <v>368</v>
      </c>
      <c r="G77" s="40">
        <v>18.53</v>
      </c>
      <c r="H77" s="34" t="s">
        <v>112</v>
      </c>
      <c r="I77" s="40">
        <v>0.7</v>
      </c>
      <c r="J77" s="40">
        <v>40.1</v>
      </c>
      <c r="K77" s="327">
        <v>900</v>
      </c>
    </row>
    <row r="78" spans="1:14" x14ac:dyDescent="0.35">
      <c r="A78" s="44">
        <v>36081</v>
      </c>
      <c r="B78" s="34">
        <v>103555</v>
      </c>
      <c r="C78" s="41">
        <v>773</v>
      </c>
      <c r="D78" s="34">
        <v>0.4</v>
      </c>
      <c r="E78" s="34">
        <v>8.32</v>
      </c>
      <c r="F78" s="34" t="s">
        <v>368</v>
      </c>
      <c r="G78" s="34">
        <v>15.56</v>
      </c>
      <c r="H78" s="34" t="s">
        <v>112</v>
      </c>
      <c r="I78" s="34">
        <v>2.2000000000000002</v>
      </c>
      <c r="J78" s="34" t="s">
        <v>321</v>
      </c>
      <c r="K78" s="40">
        <v>100</v>
      </c>
    </row>
    <row r="79" spans="1:14" x14ac:dyDescent="0.35">
      <c r="A79" s="44">
        <v>36083</v>
      </c>
      <c r="B79" s="34">
        <v>103530</v>
      </c>
      <c r="C79" s="41">
        <v>778</v>
      </c>
      <c r="D79" s="34">
        <v>0.498</v>
      </c>
      <c r="E79" s="34">
        <v>6.28</v>
      </c>
      <c r="F79" s="34">
        <v>7.4</v>
      </c>
      <c r="G79" s="34">
        <v>14.21</v>
      </c>
      <c r="H79" s="34" t="s">
        <v>112</v>
      </c>
      <c r="I79" s="34">
        <v>2.4</v>
      </c>
      <c r="J79" s="34" t="s">
        <v>371</v>
      </c>
      <c r="K79" s="327">
        <v>400</v>
      </c>
    </row>
    <row r="80" spans="1:14" x14ac:dyDescent="0.35">
      <c r="A80" s="44">
        <v>36088</v>
      </c>
      <c r="B80" s="34">
        <v>103220</v>
      </c>
      <c r="C80" s="41">
        <v>586</v>
      </c>
      <c r="D80" s="34">
        <v>0.375</v>
      </c>
      <c r="E80" s="34">
        <v>8.16</v>
      </c>
      <c r="F80" s="34">
        <v>7.69</v>
      </c>
      <c r="G80" s="34">
        <v>14.45</v>
      </c>
      <c r="H80" s="34" t="s">
        <v>112</v>
      </c>
      <c r="I80" s="34">
        <v>2.1</v>
      </c>
      <c r="J80" s="34" t="s">
        <v>365</v>
      </c>
      <c r="K80" s="327">
        <v>3000</v>
      </c>
    </row>
    <row r="81" spans="1:14" x14ac:dyDescent="0.35">
      <c r="A81" s="44">
        <v>36095</v>
      </c>
      <c r="B81" s="34">
        <v>103909</v>
      </c>
      <c r="C81" s="41">
        <v>688</v>
      </c>
      <c r="D81" s="34">
        <v>0.44</v>
      </c>
      <c r="E81" s="34">
        <v>8.14</v>
      </c>
      <c r="F81" s="34">
        <v>7.63</v>
      </c>
      <c r="G81" s="34">
        <v>13.16</v>
      </c>
      <c r="H81" s="34" t="s">
        <v>112</v>
      </c>
      <c r="I81" s="34">
        <v>0.3</v>
      </c>
      <c r="J81" s="34" t="s">
        <v>361</v>
      </c>
      <c r="K81" s="40">
        <v>100</v>
      </c>
      <c r="L81" s="36">
        <f>AVERAGE(K77:K81)</f>
        <v>900</v>
      </c>
      <c r="M81" s="42">
        <f>GEOMEAN(K77:K81)</f>
        <v>404.28232170798623</v>
      </c>
      <c r="N81" s="38" t="s">
        <v>372</v>
      </c>
    </row>
    <row r="82" spans="1:14" x14ac:dyDescent="0.35">
      <c r="A82" s="44">
        <v>36102</v>
      </c>
      <c r="B82" s="34">
        <v>102311</v>
      </c>
      <c r="C82" s="41">
        <v>645</v>
      </c>
      <c r="D82" s="34">
        <v>0.41300000000000003</v>
      </c>
      <c r="E82" s="34">
        <v>7.98</v>
      </c>
      <c r="F82" s="34">
        <v>7.62</v>
      </c>
      <c r="G82" s="34">
        <v>11.66</v>
      </c>
      <c r="H82" s="34" t="s">
        <v>112</v>
      </c>
      <c r="I82" s="34">
        <v>0.1</v>
      </c>
      <c r="J82" s="34" t="s">
        <v>348</v>
      </c>
      <c r="K82" s="327">
        <v>600</v>
      </c>
    </row>
    <row r="83" spans="1:14" x14ac:dyDescent="0.35">
      <c r="A83" s="44">
        <v>36104</v>
      </c>
      <c r="B83" s="34">
        <v>102812</v>
      </c>
      <c r="C83" s="41">
        <v>593</v>
      </c>
      <c r="D83" s="34">
        <v>0.38</v>
      </c>
      <c r="E83" s="34">
        <v>8.86</v>
      </c>
      <c r="F83" s="34">
        <v>7.53</v>
      </c>
      <c r="G83" s="34">
        <v>8.31</v>
      </c>
      <c r="H83" s="34" t="s">
        <v>112</v>
      </c>
      <c r="I83" s="34">
        <v>0.1</v>
      </c>
      <c r="J83" s="34" t="s">
        <v>361</v>
      </c>
      <c r="K83" s="40">
        <v>100</v>
      </c>
    </row>
    <row r="84" spans="1:14" x14ac:dyDescent="0.35">
      <c r="A84" s="44">
        <v>36109</v>
      </c>
      <c r="B84" s="34">
        <v>93748</v>
      </c>
      <c r="C84" s="41">
        <v>644</v>
      </c>
      <c r="D84" s="34">
        <v>0.41200000000000003</v>
      </c>
      <c r="E84" s="34">
        <v>9.5299999999999994</v>
      </c>
      <c r="F84" s="34">
        <v>7.53</v>
      </c>
      <c r="G84" s="34">
        <v>10.64</v>
      </c>
      <c r="H84" s="34" t="s">
        <v>112</v>
      </c>
      <c r="I84" s="34">
        <v>0.3</v>
      </c>
      <c r="J84" s="34" t="s">
        <v>358</v>
      </c>
      <c r="K84" s="327">
        <v>5800</v>
      </c>
    </row>
    <row r="85" spans="1:14" x14ac:dyDescent="0.35">
      <c r="A85" s="44">
        <v>36116</v>
      </c>
      <c r="B85" s="34">
        <v>101648</v>
      </c>
      <c r="C85" s="41">
        <v>645</v>
      </c>
      <c r="D85" s="34">
        <v>0.41300000000000003</v>
      </c>
      <c r="E85" s="34">
        <v>8.69</v>
      </c>
      <c r="F85" s="34">
        <v>7.51</v>
      </c>
      <c r="G85" s="34">
        <v>9.6199999999999992</v>
      </c>
      <c r="H85" s="34" t="s">
        <v>112</v>
      </c>
      <c r="I85" s="34">
        <v>0.2</v>
      </c>
      <c r="J85" s="34" t="s">
        <v>355</v>
      </c>
      <c r="K85" s="40">
        <v>100</v>
      </c>
    </row>
    <row r="86" spans="1:14" x14ac:dyDescent="0.35">
      <c r="A86" s="44">
        <v>36123</v>
      </c>
      <c r="B86" s="34">
        <v>104324</v>
      </c>
      <c r="C86" s="41">
        <v>621</v>
      </c>
      <c r="D86" s="34">
        <v>0.39700000000000002</v>
      </c>
      <c r="E86" s="34">
        <v>10.5</v>
      </c>
      <c r="F86" s="34">
        <v>7.57</v>
      </c>
      <c r="G86" s="34">
        <v>8.75</v>
      </c>
      <c r="H86" s="34" t="s">
        <v>112</v>
      </c>
      <c r="I86" s="34">
        <v>0.3</v>
      </c>
      <c r="J86" s="34" t="s">
        <v>347</v>
      </c>
      <c r="K86" s="40">
        <v>100</v>
      </c>
      <c r="L86" s="36">
        <f>AVERAGE(K82:K86)</f>
        <v>1340</v>
      </c>
      <c r="M86" s="42">
        <f>GEOMEAN(K82:K86)</f>
        <v>322.34122258907638</v>
      </c>
      <c r="N86" s="38" t="s">
        <v>373</v>
      </c>
    </row>
    <row r="87" spans="1:14" x14ac:dyDescent="0.35">
      <c r="A87" s="44">
        <v>36130</v>
      </c>
      <c r="B87" s="34">
        <v>102000</v>
      </c>
      <c r="C87" s="41">
        <v>565</v>
      </c>
      <c r="D87" s="34">
        <v>0.36200000000000004</v>
      </c>
      <c r="E87" s="34">
        <v>8.11</v>
      </c>
      <c r="F87" s="34">
        <v>7.55</v>
      </c>
      <c r="G87" s="34">
        <v>10.36</v>
      </c>
      <c r="H87" s="34" t="s">
        <v>112</v>
      </c>
      <c r="I87" s="34">
        <v>1</v>
      </c>
      <c r="J87" s="34" t="s">
        <v>346</v>
      </c>
      <c r="K87" s="327">
        <v>2200</v>
      </c>
    </row>
    <row r="88" spans="1:14" x14ac:dyDescent="0.35">
      <c r="A88" s="44">
        <v>36137</v>
      </c>
      <c r="B88" s="34">
        <v>102119</v>
      </c>
      <c r="C88" s="41">
        <v>556</v>
      </c>
      <c r="D88" s="34">
        <v>0.35599999999999998</v>
      </c>
      <c r="E88" s="34">
        <v>8.85</v>
      </c>
      <c r="F88" s="34">
        <v>7.45</v>
      </c>
      <c r="G88" s="34">
        <v>10.74</v>
      </c>
      <c r="H88" s="34" t="s">
        <v>112</v>
      </c>
      <c r="I88" s="34">
        <v>0.9</v>
      </c>
      <c r="J88" s="34" t="s">
        <v>361</v>
      </c>
      <c r="K88" s="327">
        <v>1800</v>
      </c>
    </row>
    <row r="89" spans="1:14" x14ac:dyDescent="0.35">
      <c r="A89" s="44">
        <v>36144</v>
      </c>
      <c r="B89" s="34">
        <v>110403</v>
      </c>
      <c r="C89" s="41">
        <v>602.9</v>
      </c>
      <c r="D89" s="34">
        <v>0.38590000000000008</v>
      </c>
      <c r="E89" s="34">
        <v>10.039999999999999</v>
      </c>
      <c r="F89" s="34">
        <v>7.76</v>
      </c>
      <c r="G89" s="34">
        <v>5.42</v>
      </c>
      <c r="H89" s="34" t="s">
        <v>112</v>
      </c>
      <c r="I89" s="34">
        <v>0.76</v>
      </c>
      <c r="J89" s="34">
        <v>49.5</v>
      </c>
      <c r="K89" s="40">
        <v>100</v>
      </c>
    </row>
    <row r="90" spans="1:14" x14ac:dyDescent="0.35">
      <c r="A90" s="44">
        <v>36151</v>
      </c>
      <c r="B90" s="34">
        <v>111339</v>
      </c>
      <c r="C90" s="41">
        <v>543.9</v>
      </c>
      <c r="D90" s="34">
        <v>0.34810000000000002</v>
      </c>
      <c r="E90" s="34">
        <v>14.42</v>
      </c>
      <c r="F90" s="34">
        <v>7.97</v>
      </c>
      <c r="G90" s="34">
        <v>3.47</v>
      </c>
      <c r="H90" s="34" t="s">
        <v>112</v>
      </c>
      <c r="I90" s="34">
        <v>2.1800000000000002</v>
      </c>
      <c r="J90" s="34">
        <v>64.2</v>
      </c>
      <c r="K90" s="327">
        <v>16000</v>
      </c>
    </row>
    <row r="91" spans="1:14" x14ac:dyDescent="0.35">
      <c r="A91" s="44">
        <v>36158</v>
      </c>
      <c r="B91" s="34">
        <v>93246</v>
      </c>
      <c r="C91" s="41">
        <v>594.20000000000005</v>
      </c>
      <c r="D91" s="34">
        <v>0.38030000000000003</v>
      </c>
      <c r="E91" s="34">
        <v>10.82</v>
      </c>
      <c r="F91" s="34">
        <v>8.0299999999999994</v>
      </c>
      <c r="G91" s="34">
        <v>3.19</v>
      </c>
      <c r="H91" s="34" t="s">
        <v>112</v>
      </c>
      <c r="I91" s="34">
        <v>0.99</v>
      </c>
      <c r="J91" s="34">
        <v>48.1</v>
      </c>
      <c r="K91" s="327">
        <v>300</v>
      </c>
      <c r="L91" s="45">
        <f>AVERAGE(K87:K91)</f>
        <v>4080</v>
      </c>
      <c r="M91" s="46">
        <f>GEOMEAN(K87:K91)</f>
        <v>1137.0702179088103</v>
      </c>
      <c r="N91" s="47" t="s">
        <v>374</v>
      </c>
    </row>
    <row r="92" spans="1:14" x14ac:dyDescent="0.35">
      <c r="A92" s="44">
        <v>36193</v>
      </c>
      <c r="B92" s="40">
        <v>115244</v>
      </c>
      <c r="C92" s="279">
        <v>443.1</v>
      </c>
      <c r="D92" s="40">
        <v>0.28360000000000002</v>
      </c>
      <c r="E92" s="40">
        <v>12.11</v>
      </c>
      <c r="F92" s="40">
        <v>8.25</v>
      </c>
      <c r="G92" s="40">
        <v>4.96</v>
      </c>
      <c r="H92" s="34" t="s">
        <v>112</v>
      </c>
      <c r="I92" s="40">
        <v>2.74</v>
      </c>
      <c r="J92" s="40">
        <v>64.8</v>
      </c>
      <c r="K92" s="40">
        <v>50</v>
      </c>
    </row>
    <row r="93" spans="1:14" x14ac:dyDescent="0.35">
      <c r="A93" s="44">
        <v>36200</v>
      </c>
      <c r="B93" s="40">
        <v>124509</v>
      </c>
      <c r="C93" s="279">
        <v>422.7</v>
      </c>
      <c r="D93" s="40">
        <v>0.27010000000000001</v>
      </c>
      <c r="E93" s="40">
        <v>16.940000000000001</v>
      </c>
      <c r="F93" s="40">
        <v>8.1300000000000008</v>
      </c>
      <c r="G93" s="40">
        <v>5.08</v>
      </c>
      <c r="H93" s="34" t="s">
        <v>112</v>
      </c>
      <c r="I93" s="40">
        <v>4.66</v>
      </c>
      <c r="J93" s="40">
        <v>43.4</v>
      </c>
      <c r="K93" s="40">
        <v>200</v>
      </c>
    </row>
    <row r="94" spans="1:14" x14ac:dyDescent="0.35">
      <c r="A94" s="44">
        <v>36201</v>
      </c>
      <c r="B94" s="40">
        <v>102453</v>
      </c>
      <c r="C94" s="279">
        <v>436.3</v>
      </c>
      <c r="D94" s="40">
        <v>0.27939999999999998</v>
      </c>
      <c r="E94" s="40">
        <v>17.510000000000002</v>
      </c>
      <c r="F94" s="40">
        <v>8.09</v>
      </c>
      <c r="G94" s="40">
        <v>4.78</v>
      </c>
      <c r="H94" s="34" t="s">
        <v>112</v>
      </c>
      <c r="I94" s="40">
        <v>1.69</v>
      </c>
      <c r="J94" s="40">
        <v>75.599999999999994</v>
      </c>
      <c r="K94" s="40">
        <v>50</v>
      </c>
    </row>
    <row r="95" spans="1:14" x14ac:dyDescent="0.35">
      <c r="A95" s="44">
        <v>36207</v>
      </c>
      <c r="B95" s="40">
        <v>94215</v>
      </c>
      <c r="C95" s="279">
        <v>482</v>
      </c>
      <c r="D95" s="40">
        <v>0.3085</v>
      </c>
      <c r="E95" s="40">
        <v>11.89</v>
      </c>
      <c r="F95" s="40">
        <v>8.0500000000000007</v>
      </c>
      <c r="G95" s="40">
        <v>4.99</v>
      </c>
      <c r="H95" s="34" t="s">
        <v>112</v>
      </c>
      <c r="I95" s="40">
        <v>2.68</v>
      </c>
      <c r="J95" s="40">
        <v>73.2</v>
      </c>
      <c r="K95" s="40">
        <v>100</v>
      </c>
    </row>
    <row r="96" spans="1:14" x14ac:dyDescent="0.35">
      <c r="A96" s="44">
        <v>36214</v>
      </c>
      <c r="B96" s="40">
        <v>101842</v>
      </c>
      <c r="C96" s="279">
        <v>507.4</v>
      </c>
      <c r="D96" s="40">
        <v>0.32469999999999999</v>
      </c>
      <c r="E96" s="40">
        <v>15.37</v>
      </c>
      <c r="F96" s="40">
        <v>7.95</v>
      </c>
      <c r="G96" s="40">
        <v>2.92</v>
      </c>
      <c r="H96" s="34" t="s">
        <v>112</v>
      </c>
      <c r="I96" s="40">
        <v>2.7</v>
      </c>
      <c r="J96" s="40">
        <v>75.5</v>
      </c>
      <c r="K96" s="40">
        <v>50</v>
      </c>
      <c r="L96" s="45">
        <f>AVERAGE(K92:K96)</f>
        <v>90</v>
      </c>
      <c r="M96" s="46">
        <f>GEOMEAN(K92:K96)</f>
        <v>75.785828325519901</v>
      </c>
      <c r="N96" s="47" t="s">
        <v>375</v>
      </c>
    </row>
    <row r="97" spans="1:31" x14ac:dyDescent="0.35">
      <c r="A97" s="44">
        <v>36221</v>
      </c>
      <c r="B97" s="40">
        <v>100430</v>
      </c>
      <c r="C97" s="279">
        <v>485.4</v>
      </c>
      <c r="D97" s="40">
        <v>0.31059999999999999</v>
      </c>
      <c r="E97" s="40">
        <v>11.71</v>
      </c>
      <c r="F97" s="40">
        <v>7.41</v>
      </c>
      <c r="G97" s="40">
        <v>3.82</v>
      </c>
      <c r="H97" s="34" t="s">
        <v>112</v>
      </c>
      <c r="I97" s="40">
        <v>3.09</v>
      </c>
      <c r="J97" s="40">
        <v>72.599999999999994</v>
      </c>
      <c r="K97" s="40">
        <v>100</v>
      </c>
    </row>
    <row r="98" spans="1:31" x14ac:dyDescent="0.35">
      <c r="A98" s="44">
        <v>36235</v>
      </c>
      <c r="B98" s="40">
        <v>103140</v>
      </c>
      <c r="C98" s="279">
        <v>622.4</v>
      </c>
      <c r="D98" s="40">
        <v>0.39839999999999998</v>
      </c>
      <c r="E98" s="40">
        <v>13.57</v>
      </c>
      <c r="F98" s="40">
        <v>8.08</v>
      </c>
      <c r="G98" s="40">
        <v>4.26</v>
      </c>
      <c r="H98" s="34" t="s">
        <v>112</v>
      </c>
      <c r="I98" s="40">
        <v>1.81</v>
      </c>
      <c r="J98" s="40">
        <v>70.400000000000006</v>
      </c>
      <c r="K98" s="40">
        <v>10</v>
      </c>
    </row>
    <row r="99" spans="1:31" x14ac:dyDescent="0.35">
      <c r="A99" s="44">
        <v>36237</v>
      </c>
      <c r="B99" s="40">
        <v>100925</v>
      </c>
      <c r="C99" s="279">
        <v>565.9</v>
      </c>
      <c r="D99" s="40">
        <v>0.36220000000000002</v>
      </c>
      <c r="E99" s="40">
        <v>12.52</v>
      </c>
      <c r="F99" s="40">
        <v>8.33</v>
      </c>
      <c r="G99" s="40">
        <v>5.8</v>
      </c>
      <c r="H99" s="34" t="s">
        <v>112</v>
      </c>
      <c r="I99" s="40">
        <v>3.23</v>
      </c>
      <c r="J99" s="40">
        <v>55.2</v>
      </c>
      <c r="K99" s="40">
        <v>30</v>
      </c>
    </row>
    <row r="100" spans="1:31" x14ac:dyDescent="0.35">
      <c r="A100" s="44">
        <v>36242</v>
      </c>
      <c r="B100" s="40">
        <v>101356</v>
      </c>
      <c r="C100" s="279">
        <v>603</v>
      </c>
      <c r="D100" s="40">
        <v>0.38640000000000002</v>
      </c>
      <c r="E100" s="40">
        <v>11.15</v>
      </c>
      <c r="F100" s="40">
        <v>8.15</v>
      </c>
      <c r="G100" s="40">
        <v>6.87</v>
      </c>
      <c r="H100" s="34" t="s">
        <v>112</v>
      </c>
      <c r="I100" s="40">
        <v>2.64</v>
      </c>
      <c r="J100" s="40">
        <v>76.5</v>
      </c>
      <c r="K100" s="40">
        <v>10</v>
      </c>
    </row>
    <row r="101" spans="1:31" x14ac:dyDescent="0.35">
      <c r="A101" s="44">
        <v>36249</v>
      </c>
      <c r="B101" s="40">
        <v>95637</v>
      </c>
      <c r="C101" s="279">
        <v>635.6</v>
      </c>
      <c r="D101" s="40">
        <v>0.40679999999999999</v>
      </c>
      <c r="E101" s="40">
        <v>11.97</v>
      </c>
      <c r="F101" s="40">
        <v>7.97</v>
      </c>
      <c r="G101" s="40">
        <v>9.52</v>
      </c>
      <c r="H101" s="34" t="s">
        <v>112</v>
      </c>
      <c r="I101" s="40">
        <v>1.91</v>
      </c>
      <c r="K101" s="40">
        <v>10</v>
      </c>
      <c r="L101" s="45">
        <f>AVERAGE(K97:K101)</f>
        <v>32</v>
      </c>
      <c r="M101" s="46">
        <f>GEOMEAN(K97:K101)</f>
        <v>19.743504858348199</v>
      </c>
      <c r="N101" s="47" t="s">
        <v>376</v>
      </c>
    </row>
    <row r="102" spans="1:31" x14ac:dyDescent="0.35">
      <c r="A102" s="44">
        <v>36256</v>
      </c>
      <c r="B102" s="40">
        <v>103625</v>
      </c>
      <c r="C102" s="279">
        <v>592</v>
      </c>
      <c r="D102" s="40">
        <v>0.37969999999999998</v>
      </c>
      <c r="E102" s="40">
        <v>8.8699999999999992</v>
      </c>
      <c r="F102" s="40">
        <v>7.85</v>
      </c>
      <c r="G102" s="40">
        <v>13.39</v>
      </c>
      <c r="H102" s="34" t="s">
        <v>112</v>
      </c>
      <c r="I102" s="40">
        <v>1.67</v>
      </c>
      <c r="J102" s="40">
        <v>74</v>
      </c>
      <c r="K102" s="327">
        <v>1000</v>
      </c>
    </row>
    <row r="103" spans="1:31" x14ac:dyDescent="0.35">
      <c r="A103" s="44">
        <v>36257</v>
      </c>
      <c r="B103" s="40">
        <v>92818</v>
      </c>
      <c r="C103" s="279">
        <v>622</v>
      </c>
      <c r="D103" s="40">
        <v>0.39800000000000002</v>
      </c>
      <c r="E103" s="40">
        <v>9.57</v>
      </c>
      <c r="F103" s="40">
        <v>7.46</v>
      </c>
      <c r="G103" s="40">
        <v>13.79</v>
      </c>
      <c r="H103" s="34" t="s">
        <v>112</v>
      </c>
      <c r="I103" s="40">
        <v>0.8</v>
      </c>
      <c r="K103" s="327">
        <v>400</v>
      </c>
    </row>
    <row r="104" spans="1:31" s="29" customFormat="1" x14ac:dyDescent="0.35">
      <c r="A104" s="44">
        <v>36263</v>
      </c>
      <c r="B104" s="40">
        <v>101225</v>
      </c>
      <c r="C104" s="279">
        <v>605</v>
      </c>
      <c r="D104" s="40">
        <v>0.38769999999999999</v>
      </c>
      <c r="E104" s="40">
        <v>10.73</v>
      </c>
      <c r="F104" s="40">
        <v>8</v>
      </c>
      <c r="G104" s="40">
        <v>12.78</v>
      </c>
      <c r="H104" s="34" t="s">
        <v>112</v>
      </c>
      <c r="I104" s="40">
        <v>2.0099999999999998</v>
      </c>
      <c r="J104" s="40">
        <v>63.8</v>
      </c>
      <c r="K104" s="48">
        <v>50</v>
      </c>
      <c r="L104" s="280"/>
      <c r="M104" s="42"/>
      <c r="N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9" customFormat="1" x14ac:dyDescent="0.35">
      <c r="A105" s="44">
        <v>36270</v>
      </c>
      <c r="B105" s="40">
        <v>102131</v>
      </c>
      <c r="C105" s="279">
        <v>572</v>
      </c>
      <c r="D105" s="40">
        <v>0.36630000000000001</v>
      </c>
      <c r="E105" s="40">
        <v>12.02</v>
      </c>
      <c r="F105" s="40">
        <v>8.2200000000000006</v>
      </c>
      <c r="G105" s="40">
        <v>10.75</v>
      </c>
      <c r="H105" s="34" t="s">
        <v>112</v>
      </c>
      <c r="I105" s="40">
        <v>2.75</v>
      </c>
      <c r="J105" s="40">
        <v>69.2</v>
      </c>
      <c r="K105" s="40">
        <v>70</v>
      </c>
      <c r="L105" s="280"/>
      <c r="M105" s="42"/>
      <c r="N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9" customFormat="1" x14ac:dyDescent="0.35">
      <c r="A106" s="44">
        <v>36277</v>
      </c>
      <c r="B106" s="40">
        <v>100426</v>
      </c>
      <c r="C106" s="279"/>
      <c r="D106" s="40"/>
      <c r="E106" s="40"/>
      <c r="F106" s="40" t="s">
        <v>555</v>
      </c>
      <c r="G106" s="40"/>
      <c r="H106" s="34"/>
      <c r="I106" s="40"/>
      <c r="J106" s="40"/>
      <c r="K106" s="40">
        <v>70</v>
      </c>
      <c r="L106" s="45">
        <f>AVERAGE(K102:K106)</f>
        <v>318</v>
      </c>
      <c r="M106" s="46">
        <f>GEOMEAN(K102:K106)</f>
        <v>157.85022858581215</v>
      </c>
      <c r="N106" s="47" t="s">
        <v>377</v>
      </c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x14ac:dyDescent="0.35">
      <c r="A107" s="44">
        <v>36284</v>
      </c>
      <c r="B107" s="40">
        <v>102446</v>
      </c>
      <c r="C107" s="279">
        <v>574</v>
      </c>
      <c r="D107" s="40">
        <v>0.3674</v>
      </c>
      <c r="E107" s="40">
        <v>8.18</v>
      </c>
      <c r="F107" s="40">
        <v>8.0299999999999994</v>
      </c>
      <c r="G107" s="40">
        <v>17.71</v>
      </c>
      <c r="H107" s="34" t="s">
        <v>112</v>
      </c>
      <c r="I107" s="40">
        <v>1.7</v>
      </c>
      <c r="J107" s="40">
        <v>73.400000000000006</v>
      </c>
      <c r="K107" s="40">
        <v>100</v>
      </c>
    </row>
    <row r="108" spans="1:31" x14ac:dyDescent="0.35">
      <c r="A108" s="44">
        <v>36291</v>
      </c>
      <c r="B108" s="40">
        <v>105420</v>
      </c>
      <c r="C108" s="279">
        <v>565</v>
      </c>
      <c r="D108" s="40">
        <v>0.36220000000000002</v>
      </c>
      <c r="E108" s="40">
        <v>7.92</v>
      </c>
      <c r="F108" s="40">
        <v>7.92</v>
      </c>
      <c r="G108" s="40">
        <v>19.12</v>
      </c>
      <c r="H108" s="34" t="s">
        <v>112</v>
      </c>
      <c r="I108" s="40">
        <v>1.07</v>
      </c>
      <c r="J108" s="40">
        <v>44.4</v>
      </c>
      <c r="K108" s="40">
        <v>50</v>
      </c>
    </row>
    <row r="109" spans="1:31" x14ac:dyDescent="0.35">
      <c r="A109" s="44">
        <v>36298</v>
      </c>
      <c r="B109" s="40">
        <v>104323</v>
      </c>
      <c r="C109" s="41"/>
      <c r="D109" s="34"/>
      <c r="E109" s="40">
        <v>7.23</v>
      </c>
      <c r="F109" s="40">
        <v>7.72</v>
      </c>
      <c r="G109" s="40">
        <v>20.2</v>
      </c>
      <c r="H109" s="34" t="s">
        <v>112</v>
      </c>
      <c r="I109" s="40">
        <v>0.28000000000000003</v>
      </c>
      <c r="J109" s="40">
        <v>55.3</v>
      </c>
      <c r="K109" s="327">
        <v>8000</v>
      </c>
    </row>
    <row r="110" spans="1:31" x14ac:dyDescent="0.35">
      <c r="A110" s="44">
        <v>36299</v>
      </c>
      <c r="B110" s="40">
        <v>105712</v>
      </c>
      <c r="C110" s="279">
        <v>593.79999999999995</v>
      </c>
      <c r="D110" s="40">
        <v>0.38069999999999998</v>
      </c>
      <c r="E110" s="40">
        <v>7.2</v>
      </c>
      <c r="F110" s="40">
        <v>7.78</v>
      </c>
      <c r="G110" s="40">
        <v>19.07</v>
      </c>
      <c r="H110" s="34" t="s">
        <v>112</v>
      </c>
      <c r="I110" s="40">
        <v>1.39</v>
      </c>
      <c r="J110" s="40">
        <v>84.4</v>
      </c>
      <c r="K110" s="40">
        <v>140</v>
      </c>
    </row>
    <row r="111" spans="1:31" x14ac:dyDescent="0.35">
      <c r="A111" s="44">
        <v>36305</v>
      </c>
      <c r="B111" s="40">
        <v>110604</v>
      </c>
      <c r="C111" s="279">
        <v>588.29999999999995</v>
      </c>
      <c r="D111" s="40">
        <v>0.37650000000000006</v>
      </c>
      <c r="E111" s="40">
        <v>8.82</v>
      </c>
      <c r="F111" s="40">
        <v>7.84</v>
      </c>
      <c r="G111" s="40">
        <v>16.46</v>
      </c>
      <c r="H111" s="34" t="s">
        <v>112</v>
      </c>
      <c r="I111" s="40">
        <v>0.79</v>
      </c>
      <c r="J111" s="40">
        <v>81.099999999999994</v>
      </c>
      <c r="K111" s="40">
        <v>50</v>
      </c>
      <c r="L111" s="45">
        <f>AVERAGE(K107:K111)</f>
        <v>1668</v>
      </c>
      <c r="M111" s="46">
        <f>GEOMEAN(K107:K111)</f>
        <v>194.72943612303362</v>
      </c>
      <c r="N111" s="47" t="s">
        <v>378</v>
      </c>
    </row>
    <row r="112" spans="1:31" x14ac:dyDescent="0.35">
      <c r="A112" s="44">
        <v>36312</v>
      </c>
      <c r="B112" s="40">
        <v>103916</v>
      </c>
      <c r="C112" s="279">
        <v>624.29999999999995</v>
      </c>
      <c r="D112" s="40">
        <v>0.39949999999999997</v>
      </c>
      <c r="E112" s="40">
        <v>5.32</v>
      </c>
      <c r="F112" s="40">
        <v>7.65</v>
      </c>
      <c r="G112" s="40">
        <v>20.98</v>
      </c>
      <c r="H112" s="34" t="s">
        <v>112</v>
      </c>
      <c r="I112" s="40">
        <v>0.76</v>
      </c>
      <c r="J112" s="40">
        <v>50</v>
      </c>
      <c r="K112" s="327">
        <v>300</v>
      </c>
    </row>
    <row r="113" spans="1:14" x14ac:dyDescent="0.35">
      <c r="A113" s="44">
        <v>36319</v>
      </c>
      <c r="B113" s="40">
        <v>104427</v>
      </c>
      <c r="C113" s="41">
        <v>650.1</v>
      </c>
      <c r="D113" s="34">
        <v>4.1680000000000001</v>
      </c>
      <c r="E113" s="34">
        <v>5.9</v>
      </c>
      <c r="F113" s="34">
        <v>7.68</v>
      </c>
      <c r="G113" s="40">
        <v>25.5</v>
      </c>
      <c r="H113" s="34" t="s">
        <v>112</v>
      </c>
      <c r="I113" s="40">
        <v>0.76</v>
      </c>
      <c r="J113" s="40">
        <v>54.9</v>
      </c>
      <c r="K113" s="327">
        <v>250</v>
      </c>
    </row>
    <row r="114" spans="1:14" x14ac:dyDescent="0.35">
      <c r="A114" s="44">
        <v>36326</v>
      </c>
      <c r="B114" s="40">
        <v>102508</v>
      </c>
      <c r="C114" s="279">
        <v>556.4</v>
      </c>
      <c r="D114" s="40">
        <v>0.35610000000000003</v>
      </c>
      <c r="E114" s="40">
        <v>5.59</v>
      </c>
      <c r="F114" s="40">
        <v>7.76</v>
      </c>
      <c r="G114" s="40">
        <v>23.55</v>
      </c>
      <c r="H114" s="34" t="s">
        <v>112</v>
      </c>
      <c r="I114" s="40">
        <v>0.83</v>
      </c>
      <c r="J114" s="40">
        <v>70.2</v>
      </c>
      <c r="K114" s="327">
        <v>500</v>
      </c>
    </row>
    <row r="115" spans="1:14" x14ac:dyDescent="0.35">
      <c r="A115" s="44">
        <v>36333</v>
      </c>
      <c r="B115" s="40">
        <v>103437</v>
      </c>
      <c r="C115" s="279">
        <v>683.8</v>
      </c>
      <c r="D115" s="40">
        <v>0.43759999999999999</v>
      </c>
      <c r="E115" s="40">
        <v>9.5399999999999991</v>
      </c>
      <c r="F115" s="40">
        <v>7.88</v>
      </c>
      <c r="G115" s="40">
        <v>21.86</v>
      </c>
      <c r="H115" s="34" t="s">
        <v>112</v>
      </c>
      <c r="I115" s="40">
        <v>0.59</v>
      </c>
      <c r="J115" s="40">
        <v>50.3</v>
      </c>
      <c r="K115" s="40">
        <v>100</v>
      </c>
    </row>
    <row r="116" spans="1:14" x14ac:dyDescent="0.35">
      <c r="A116" s="44">
        <v>36340</v>
      </c>
      <c r="B116" s="40">
        <v>100522</v>
      </c>
      <c r="C116" s="279">
        <v>507.7</v>
      </c>
      <c r="D116" s="40">
        <v>0.32489999999999997</v>
      </c>
      <c r="E116" s="40">
        <v>6.57</v>
      </c>
      <c r="F116" s="40">
        <v>7.73</v>
      </c>
      <c r="G116" s="40">
        <v>24.15</v>
      </c>
      <c r="H116" s="34" t="s">
        <v>112</v>
      </c>
      <c r="I116" s="40">
        <v>0.71</v>
      </c>
      <c r="J116" s="40">
        <v>61.4</v>
      </c>
      <c r="K116" s="40">
        <v>10</v>
      </c>
      <c r="L116" s="45">
        <f>AVERAGE(K112:K116)</f>
        <v>232</v>
      </c>
      <c r="M116" s="46">
        <f>GEOMEAN(K112:K116)</f>
        <v>130.2585542348676</v>
      </c>
      <c r="N116" s="47" t="s">
        <v>379</v>
      </c>
    </row>
    <row r="117" spans="1:14" x14ac:dyDescent="0.35">
      <c r="A117" s="44">
        <v>36347</v>
      </c>
      <c r="B117" s="40">
        <v>110222</v>
      </c>
      <c r="C117" s="41"/>
      <c r="D117" s="34"/>
      <c r="E117" s="40">
        <v>7.61</v>
      </c>
      <c r="F117" s="40">
        <v>7.71</v>
      </c>
      <c r="G117" s="40">
        <v>27.86</v>
      </c>
      <c r="H117" s="34" t="s">
        <v>112</v>
      </c>
      <c r="I117" s="40">
        <v>0.2</v>
      </c>
      <c r="J117" s="40">
        <v>0</v>
      </c>
      <c r="K117" s="40">
        <v>110</v>
      </c>
    </row>
    <row r="118" spans="1:14" x14ac:dyDescent="0.35">
      <c r="A118" s="44">
        <v>36348</v>
      </c>
      <c r="B118" s="40">
        <v>95211</v>
      </c>
      <c r="C118" s="279">
        <v>503</v>
      </c>
      <c r="D118" s="40">
        <v>0.32200000000000001</v>
      </c>
      <c r="E118" s="40">
        <v>5.8</v>
      </c>
      <c r="F118" s="40">
        <v>7.04</v>
      </c>
      <c r="G118" s="40">
        <v>25.47</v>
      </c>
      <c r="H118" s="34" t="s">
        <v>112</v>
      </c>
      <c r="I118" s="40">
        <v>0.3</v>
      </c>
      <c r="J118" s="40">
        <v>0</v>
      </c>
      <c r="K118" s="327">
        <v>6000</v>
      </c>
    </row>
    <row r="119" spans="1:14" x14ac:dyDescent="0.35">
      <c r="A119" s="44">
        <v>36354</v>
      </c>
      <c r="B119" s="40">
        <v>105549</v>
      </c>
      <c r="C119" s="279">
        <v>748</v>
      </c>
      <c r="D119" s="40">
        <v>0.47860000000000003</v>
      </c>
      <c r="E119" s="40">
        <v>6.92</v>
      </c>
      <c r="F119" s="40">
        <v>7.78</v>
      </c>
      <c r="G119" s="40">
        <v>24.05</v>
      </c>
      <c r="H119" s="34" t="s">
        <v>112</v>
      </c>
      <c r="I119" s="40">
        <v>1.1000000000000001</v>
      </c>
      <c r="J119" s="40">
        <v>72.5</v>
      </c>
      <c r="K119" s="327">
        <v>310</v>
      </c>
    </row>
    <row r="120" spans="1:14" x14ac:dyDescent="0.35">
      <c r="A120" s="44">
        <v>36361</v>
      </c>
      <c r="B120" s="40">
        <v>104651</v>
      </c>
      <c r="C120" s="279">
        <v>659.8</v>
      </c>
      <c r="D120" s="40">
        <v>0.42229999999999995</v>
      </c>
      <c r="E120" s="40">
        <v>4.4800000000000004</v>
      </c>
      <c r="F120" s="40">
        <v>7.82</v>
      </c>
      <c r="G120" s="40">
        <v>26.01</v>
      </c>
      <c r="H120" s="34" t="s">
        <v>112</v>
      </c>
      <c r="I120" s="40">
        <v>0.94</v>
      </c>
      <c r="J120" s="40">
        <v>65</v>
      </c>
      <c r="K120" s="327">
        <v>2300</v>
      </c>
    </row>
    <row r="121" spans="1:14" x14ac:dyDescent="0.35">
      <c r="A121" s="44">
        <v>36368</v>
      </c>
      <c r="B121" s="40">
        <v>95004</v>
      </c>
      <c r="C121" s="279">
        <v>602.5</v>
      </c>
      <c r="D121" s="40">
        <v>0.41570000000000001</v>
      </c>
      <c r="E121" s="40">
        <v>4.97</v>
      </c>
      <c r="F121" s="40">
        <v>7.57</v>
      </c>
      <c r="G121" s="40">
        <v>27.76</v>
      </c>
      <c r="H121" s="34" t="s">
        <v>112</v>
      </c>
      <c r="I121" s="40">
        <v>0.59</v>
      </c>
      <c r="J121" s="40">
        <v>63.9</v>
      </c>
      <c r="K121" s="327">
        <v>270</v>
      </c>
      <c r="L121" s="45">
        <f>AVERAGE(K117:K121)</f>
        <v>1798</v>
      </c>
      <c r="M121" s="46">
        <f>GEOMEAN(K117:K121)</f>
        <v>661.91076744959253</v>
      </c>
      <c r="N121" s="47" t="s">
        <v>380</v>
      </c>
    </row>
    <row r="122" spans="1:14" x14ac:dyDescent="0.35">
      <c r="A122" s="44">
        <v>36375</v>
      </c>
      <c r="B122" s="40">
        <v>100943</v>
      </c>
      <c r="C122" s="279">
        <v>649.70000000000005</v>
      </c>
      <c r="D122" s="40">
        <v>0.4163</v>
      </c>
      <c r="E122" s="40">
        <v>6.04</v>
      </c>
      <c r="F122" s="40">
        <v>7.84</v>
      </c>
      <c r="G122" s="40">
        <v>25.22</v>
      </c>
      <c r="I122" s="40">
        <v>0.33</v>
      </c>
      <c r="J122" s="40">
        <v>54.7</v>
      </c>
      <c r="K122" s="40">
        <v>60</v>
      </c>
    </row>
    <row r="123" spans="1:14" x14ac:dyDescent="0.35">
      <c r="A123" s="44">
        <v>36382</v>
      </c>
      <c r="B123" s="40">
        <v>120230</v>
      </c>
      <c r="C123" s="279">
        <v>499.9</v>
      </c>
      <c r="D123" s="40">
        <v>0.31989999999999996</v>
      </c>
      <c r="E123" s="40">
        <v>6.22</v>
      </c>
      <c r="F123" s="40">
        <v>7.77</v>
      </c>
      <c r="G123" s="40">
        <v>24.01</v>
      </c>
      <c r="H123" s="34" t="s">
        <v>112</v>
      </c>
      <c r="I123" s="40">
        <v>0.59</v>
      </c>
      <c r="J123" s="40">
        <v>70.599999999999994</v>
      </c>
      <c r="K123" s="40">
        <v>60</v>
      </c>
    </row>
    <row r="124" spans="1:14" x14ac:dyDescent="0.35">
      <c r="A124" s="44">
        <v>36389</v>
      </c>
      <c r="B124" s="40">
        <v>104345</v>
      </c>
      <c r="C124" s="279">
        <v>716.2</v>
      </c>
      <c r="D124" s="40">
        <v>0.45839999999999997</v>
      </c>
      <c r="E124" s="40">
        <v>6.21</v>
      </c>
      <c r="F124" s="40">
        <v>7.7</v>
      </c>
      <c r="G124" s="40">
        <v>23.75</v>
      </c>
      <c r="H124" s="34" t="s">
        <v>112</v>
      </c>
      <c r="I124" s="40">
        <v>1.0900000000000001</v>
      </c>
      <c r="J124" s="40">
        <v>51.4</v>
      </c>
      <c r="K124" s="40">
        <v>100</v>
      </c>
    </row>
    <row r="125" spans="1:14" x14ac:dyDescent="0.35">
      <c r="A125" s="44">
        <v>36396</v>
      </c>
      <c r="B125" s="40">
        <v>103320</v>
      </c>
      <c r="C125" s="279">
        <v>688.2</v>
      </c>
      <c r="D125" s="40">
        <v>0.4405</v>
      </c>
      <c r="E125" s="40">
        <v>4.62</v>
      </c>
      <c r="F125" s="40">
        <v>7.64</v>
      </c>
      <c r="G125" s="40">
        <v>22.78</v>
      </c>
      <c r="H125" s="34" t="s">
        <v>112</v>
      </c>
      <c r="I125" s="40">
        <v>0.7</v>
      </c>
      <c r="J125" s="40">
        <v>59.5</v>
      </c>
      <c r="K125" s="40">
        <v>180</v>
      </c>
    </row>
    <row r="126" spans="1:14" x14ac:dyDescent="0.35">
      <c r="A126" s="44">
        <v>36403</v>
      </c>
      <c r="B126" s="40">
        <v>101833</v>
      </c>
      <c r="C126" s="41"/>
      <c r="D126" s="34"/>
      <c r="E126" s="40">
        <v>6.45</v>
      </c>
      <c r="F126" s="40">
        <v>7.68</v>
      </c>
      <c r="G126" s="40">
        <v>21.59</v>
      </c>
      <c r="H126" s="34" t="s">
        <v>112</v>
      </c>
      <c r="I126" s="40">
        <v>0.73</v>
      </c>
      <c r="J126" s="40">
        <v>57.9</v>
      </c>
      <c r="K126" s="40">
        <v>70</v>
      </c>
      <c r="L126" s="45">
        <f>AVERAGE(K122:K126)</f>
        <v>94</v>
      </c>
      <c r="M126" s="46">
        <f>GEOMEAN(K122:K126)</f>
        <v>85.375765201063501</v>
      </c>
      <c r="N126" s="47" t="s">
        <v>381</v>
      </c>
    </row>
    <row r="127" spans="1:14" x14ac:dyDescent="0.35">
      <c r="A127" s="44">
        <v>36410</v>
      </c>
      <c r="B127" s="40">
        <v>110750</v>
      </c>
      <c r="C127" s="279">
        <v>670.4</v>
      </c>
      <c r="D127" s="40">
        <v>0.42899999999999999</v>
      </c>
      <c r="E127" s="40">
        <v>6.32</v>
      </c>
      <c r="F127" s="40">
        <v>7.89</v>
      </c>
      <c r="G127" s="40">
        <v>23.45</v>
      </c>
      <c r="H127" s="34" t="s">
        <v>112</v>
      </c>
      <c r="I127" s="40">
        <v>0.28000000000000003</v>
      </c>
      <c r="J127" s="40">
        <v>87.2</v>
      </c>
      <c r="K127" s="40">
        <v>180</v>
      </c>
    </row>
    <row r="128" spans="1:14" x14ac:dyDescent="0.35">
      <c r="A128" s="44">
        <v>36417</v>
      </c>
      <c r="B128" s="40">
        <v>102339</v>
      </c>
      <c r="C128" s="279">
        <v>738.7</v>
      </c>
      <c r="D128" s="40">
        <v>0.4728</v>
      </c>
      <c r="E128" s="40">
        <v>8.48</v>
      </c>
      <c r="F128" s="40">
        <v>7.61</v>
      </c>
      <c r="G128" s="40">
        <v>19.86</v>
      </c>
      <c r="H128" s="34" t="s">
        <v>112</v>
      </c>
      <c r="I128" s="40">
        <v>1.81</v>
      </c>
      <c r="J128" s="40">
        <v>63.9</v>
      </c>
      <c r="K128" s="40">
        <v>30</v>
      </c>
    </row>
    <row r="129" spans="1:14" x14ac:dyDescent="0.35">
      <c r="A129" s="44">
        <v>36418</v>
      </c>
      <c r="B129" s="40">
        <v>104009</v>
      </c>
      <c r="C129" s="279">
        <v>677</v>
      </c>
      <c r="D129" s="40">
        <v>0.433</v>
      </c>
      <c r="E129" s="40">
        <v>7.6</v>
      </c>
      <c r="F129" s="40">
        <v>7.52</v>
      </c>
      <c r="G129" s="40">
        <v>19.09</v>
      </c>
      <c r="H129" s="34" t="s">
        <v>112</v>
      </c>
      <c r="I129" s="40">
        <v>1.2</v>
      </c>
      <c r="J129" s="40">
        <v>0</v>
      </c>
      <c r="K129" s="40">
        <v>30</v>
      </c>
    </row>
    <row r="130" spans="1:14" x14ac:dyDescent="0.35">
      <c r="A130" s="44">
        <v>36424</v>
      </c>
      <c r="B130" s="40">
        <v>100701</v>
      </c>
      <c r="C130" s="279">
        <v>657</v>
      </c>
      <c r="D130" s="40">
        <v>0.42049999999999998</v>
      </c>
      <c r="E130" s="40">
        <v>7.78</v>
      </c>
      <c r="F130" s="40">
        <v>7.83</v>
      </c>
      <c r="G130" s="40">
        <v>17.7</v>
      </c>
      <c r="H130" s="34" t="s">
        <v>112</v>
      </c>
      <c r="I130" s="40">
        <v>2.0099999999999998</v>
      </c>
      <c r="J130" s="40">
        <v>71.599999999999994</v>
      </c>
      <c r="K130" s="40">
        <v>70</v>
      </c>
    </row>
    <row r="131" spans="1:14" x14ac:dyDescent="0.35">
      <c r="A131" s="44">
        <v>36431</v>
      </c>
      <c r="B131" s="40">
        <v>100825</v>
      </c>
      <c r="C131" s="279">
        <v>746.3</v>
      </c>
      <c r="D131" s="40">
        <v>0.47829999999999995</v>
      </c>
      <c r="E131" s="40">
        <v>8.23</v>
      </c>
      <c r="F131" s="40">
        <v>7.8</v>
      </c>
      <c r="G131" s="40">
        <v>20.81</v>
      </c>
      <c r="H131" s="34" t="s">
        <v>112</v>
      </c>
      <c r="I131" s="40">
        <v>0.28999999999999998</v>
      </c>
      <c r="J131" s="40">
        <v>65.8</v>
      </c>
      <c r="K131" s="40">
        <v>40</v>
      </c>
      <c r="L131" s="45">
        <f>AVERAGE(K127:K131)</f>
        <v>70</v>
      </c>
      <c r="M131" s="46">
        <f>GEOMEAN(K127:K131)</f>
        <v>53.868466094227522</v>
      </c>
      <c r="N131" s="47" t="s">
        <v>382</v>
      </c>
    </row>
    <row r="132" spans="1:14" x14ac:dyDescent="0.35">
      <c r="A132" s="44">
        <v>36438</v>
      </c>
      <c r="B132" s="40">
        <v>93430</v>
      </c>
      <c r="C132" s="279">
        <v>738</v>
      </c>
      <c r="D132" s="40">
        <v>0.4723</v>
      </c>
      <c r="E132" s="40">
        <v>6.61</v>
      </c>
      <c r="F132" s="40">
        <v>7.45</v>
      </c>
      <c r="G132" s="40">
        <v>13.69</v>
      </c>
      <c r="H132" s="34" t="s">
        <v>112</v>
      </c>
      <c r="I132" s="40">
        <v>2.2000000000000002</v>
      </c>
      <c r="J132" s="40">
        <v>57.1</v>
      </c>
      <c r="K132" s="327">
        <v>900</v>
      </c>
    </row>
    <row r="133" spans="1:14" x14ac:dyDescent="0.35">
      <c r="A133" s="44">
        <v>36445</v>
      </c>
      <c r="B133" s="40">
        <v>101409</v>
      </c>
      <c r="C133" s="279">
        <v>654.6</v>
      </c>
      <c r="D133" s="40">
        <v>0.41889999999999994</v>
      </c>
      <c r="E133" s="40">
        <v>6.71</v>
      </c>
      <c r="F133" s="40">
        <v>7.49</v>
      </c>
      <c r="G133" s="40">
        <v>16.53</v>
      </c>
      <c r="H133" s="34" t="s">
        <v>112</v>
      </c>
      <c r="I133" s="40">
        <v>0.48</v>
      </c>
      <c r="J133" s="40">
        <v>61.3</v>
      </c>
      <c r="K133" s="40">
        <v>90</v>
      </c>
    </row>
    <row r="134" spans="1:14" x14ac:dyDescent="0.35">
      <c r="A134" s="44">
        <v>36452</v>
      </c>
      <c r="B134" s="40">
        <v>103143</v>
      </c>
      <c r="C134" s="279">
        <v>779.8</v>
      </c>
      <c r="D134" s="40">
        <v>0.49910000000000004</v>
      </c>
      <c r="E134" s="40">
        <v>6.84</v>
      </c>
      <c r="F134" s="40">
        <v>7.57</v>
      </c>
      <c r="G134" s="40">
        <v>12.67</v>
      </c>
      <c r="H134" s="34" t="s">
        <v>112</v>
      </c>
      <c r="I134" s="40">
        <v>1.68</v>
      </c>
      <c r="J134" s="40">
        <v>58.5</v>
      </c>
      <c r="K134" s="40">
        <v>10</v>
      </c>
    </row>
    <row r="135" spans="1:14" x14ac:dyDescent="0.35">
      <c r="A135" s="44">
        <v>36453</v>
      </c>
      <c r="B135" s="40">
        <v>94326</v>
      </c>
      <c r="C135" s="279">
        <v>730.5</v>
      </c>
      <c r="D135" s="40">
        <v>0.46750000000000003</v>
      </c>
      <c r="E135" s="40">
        <v>8.39</v>
      </c>
      <c r="F135" s="40">
        <v>7.54</v>
      </c>
      <c r="G135" s="40">
        <v>11.82</v>
      </c>
      <c r="H135" s="34" t="s">
        <v>112</v>
      </c>
      <c r="I135" s="40">
        <v>1.94</v>
      </c>
      <c r="J135" s="40">
        <v>71.099999999999994</v>
      </c>
      <c r="K135" s="40">
        <v>10</v>
      </c>
    </row>
    <row r="136" spans="1:14" x14ac:dyDescent="0.35">
      <c r="A136" s="44">
        <v>36459</v>
      </c>
      <c r="B136" s="40">
        <v>95150</v>
      </c>
      <c r="C136" s="279">
        <v>722.2</v>
      </c>
      <c r="D136" s="40">
        <v>0.46219999999999994</v>
      </c>
      <c r="E136" s="40">
        <v>8.64</v>
      </c>
      <c r="F136" s="40">
        <v>7.61</v>
      </c>
      <c r="G136" s="40">
        <v>10.41</v>
      </c>
      <c r="H136" s="34" t="s">
        <v>112</v>
      </c>
      <c r="I136" s="40">
        <v>1.56</v>
      </c>
      <c r="J136" s="40">
        <v>64.599999999999994</v>
      </c>
      <c r="K136" s="40">
        <v>10</v>
      </c>
      <c r="L136" s="45">
        <f>AVERAGE(K132:K136)</f>
        <v>204</v>
      </c>
      <c r="M136" s="46">
        <f>GEOMEAN(K132:K136)</f>
        <v>38.167789096181764</v>
      </c>
      <c r="N136" s="47" t="s">
        <v>383</v>
      </c>
    </row>
    <row r="137" spans="1:14" x14ac:dyDescent="0.35">
      <c r="A137" s="44">
        <v>36466</v>
      </c>
      <c r="B137" s="40">
        <v>102711</v>
      </c>
      <c r="C137" s="279">
        <v>832.8</v>
      </c>
      <c r="D137" s="40">
        <v>0.53300000000000003</v>
      </c>
      <c r="E137" s="40">
        <v>8.17</v>
      </c>
      <c r="F137" s="40">
        <v>7.63</v>
      </c>
      <c r="G137" s="40">
        <v>14.17</v>
      </c>
      <c r="H137" s="34" t="s">
        <v>112</v>
      </c>
      <c r="I137" s="40">
        <v>0.95</v>
      </c>
      <c r="J137" s="40">
        <v>61.4</v>
      </c>
      <c r="K137" s="40">
        <v>170</v>
      </c>
    </row>
    <row r="138" spans="1:14" x14ac:dyDescent="0.35">
      <c r="A138" s="44">
        <v>36473</v>
      </c>
      <c r="B138" s="40">
        <v>94735</v>
      </c>
      <c r="C138" s="279">
        <v>753</v>
      </c>
      <c r="D138" s="40">
        <v>0.4819</v>
      </c>
      <c r="E138" s="40">
        <v>7.17</v>
      </c>
      <c r="F138" s="40">
        <v>7.78</v>
      </c>
      <c r="G138" s="40">
        <v>12.65</v>
      </c>
      <c r="H138" s="34" t="s">
        <v>112</v>
      </c>
      <c r="I138" s="40">
        <v>0.97</v>
      </c>
      <c r="J138" s="40">
        <v>61.6</v>
      </c>
      <c r="K138" s="40">
        <v>10</v>
      </c>
    </row>
    <row r="139" spans="1:14" x14ac:dyDescent="0.35">
      <c r="A139" s="44">
        <v>36480</v>
      </c>
      <c r="B139" s="40">
        <v>101702</v>
      </c>
      <c r="C139" s="279">
        <v>853.4</v>
      </c>
      <c r="D139" s="40">
        <v>0.54620000000000002</v>
      </c>
      <c r="E139" s="40">
        <v>8.33</v>
      </c>
      <c r="F139" s="40">
        <v>7.68</v>
      </c>
      <c r="G139" s="40">
        <v>10.16</v>
      </c>
      <c r="H139" s="34" t="s">
        <v>112</v>
      </c>
      <c r="I139" s="40">
        <v>1.76</v>
      </c>
      <c r="J139" s="40">
        <v>57.4</v>
      </c>
      <c r="K139" s="40">
        <v>10</v>
      </c>
    </row>
    <row r="140" spans="1:14" x14ac:dyDescent="0.35">
      <c r="A140" s="44">
        <v>36487</v>
      </c>
      <c r="B140" s="40">
        <v>100054</v>
      </c>
      <c r="C140" s="279">
        <v>687.6</v>
      </c>
      <c r="D140" s="40">
        <v>0.44009999999999999</v>
      </c>
      <c r="E140" s="40">
        <v>6.55</v>
      </c>
      <c r="F140" s="40">
        <v>7.41</v>
      </c>
      <c r="G140" s="40">
        <v>11.62</v>
      </c>
      <c r="H140" s="34" t="s">
        <v>112</v>
      </c>
      <c r="I140" s="40">
        <v>3.69</v>
      </c>
      <c r="J140" s="40">
        <v>60.5</v>
      </c>
      <c r="K140" s="327">
        <v>900</v>
      </c>
    </row>
    <row r="141" spans="1:14" x14ac:dyDescent="0.35">
      <c r="A141" s="44">
        <v>36494</v>
      </c>
      <c r="B141" s="40">
        <v>102707</v>
      </c>
      <c r="C141" s="279">
        <v>726.6</v>
      </c>
      <c r="D141" s="40">
        <v>0.46500000000000002</v>
      </c>
      <c r="E141" s="40">
        <v>9.01</v>
      </c>
      <c r="F141" s="40">
        <v>7.44</v>
      </c>
      <c r="G141" s="40">
        <v>6.83</v>
      </c>
      <c r="H141" s="34" t="s">
        <v>112</v>
      </c>
      <c r="I141" s="40">
        <v>4.72</v>
      </c>
      <c r="J141" s="40">
        <v>57.5</v>
      </c>
      <c r="K141" s="40">
        <v>10</v>
      </c>
      <c r="L141" s="45">
        <f>AVERAGE(K137:K141)</f>
        <v>220</v>
      </c>
      <c r="M141" s="46">
        <f>GEOMEAN(K137:K141)</f>
        <v>43.344928027886503</v>
      </c>
      <c r="N141" s="47" t="s">
        <v>384</v>
      </c>
    </row>
    <row r="142" spans="1:14" x14ac:dyDescent="0.35">
      <c r="A142" s="44">
        <v>36495</v>
      </c>
      <c r="B142" s="40">
        <v>102412</v>
      </c>
      <c r="C142" s="279">
        <v>805.9</v>
      </c>
      <c r="D142" s="40">
        <v>0.51580000000000004</v>
      </c>
      <c r="E142" s="40">
        <v>9.34</v>
      </c>
      <c r="F142" s="40">
        <v>7.53</v>
      </c>
      <c r="G142" s="40">
        <v>5.74</v>
      </c>
      <c r="H142" s="34" t="s">
        <v>112</v>
      </c>
      <c r="I142" s="40">
        <v>4.6100000000000003</v>
      </c>
      <c r="J142" s="40">
        <v>65</v>
      </c>
      <c r="K142" s="40">
        <v>10</v>
      </c>
    </row>
    <row r="143" spans="1:14" x14ac:dyDescent="0.35">
      <c r="A143" s="44">
        <v>36501</v>
      </c>
      <c r="B143" s="40">
        <v>100146</v>
      </c>
      <c r="C143" s="279">
        <v>575.5</v>
      </c>
      <c r="D143" s="40">
        <v>0.36830000000000002</v>
      </c>
      <c r="E143" s="40">
        <v>8.2799999999999994</v>
      </c>
      <c r="F143" s="40">
        <v>7.41</v>
      </c>
      <c r="G143" s="40">
        <v>7.35</v>
      </c>
      <c r="H143" s="34" t="s">
        <v>112</v>
      </c>
      <c r="I143" s="40">
        <v>2.89</v>
      </c>
      <c r="J143" s="40">
        <v>27.6</v>
      </c>
      <c r="K143" s="327">
        <v>1200</v>
      </c>
    </row>
    <row r="144" spans="1:14" x14ac:dyDescent="0.35">
      <c r="A144" s="44">
        <v>36508</v>
      </c>
      <c r="B144" s="40">
        <v>84944</v>
      </c>
      <c r="C144" s="279">
        <v>621.1</v>
      </c>
      <c r="D144" s="40">
        <v>0.3977</v>
      </c>
      <c r="E144" s="40">
        <v>8.5399999999999991</v>
      </c>
      <c r="F144" s="40">
        <v>7.6</v>
      </c>
      <c r="G144" s="40">
        <v>6.7</v>
      </c>
      <c r="H144" s="34" t="s">
        <v>112</v>
      </c>
      <c r="I144" s="40">
        <v>1.34</v>
      </c>
      <c r="J144" s="40">
        <v>71.099999999999994</v>
      </c>
      <c r="K144" s="327">
        <v>8000</v>
      </c>
    </row>
    <row r="145" spans="1:14" x14ac:dyDescent="0.35">
      <c r="A145" s="44">
        <v>36515</v>
      </c>
      <c r="B145" s="40">
        <v>101908</v>
      </c>
      <c r="C145" s="279">
        <v>695.2</v>
      </c>
      <c r="D145" s="40">
        <v>0.44490000000000002</v>
      </c>
      <c r="E145" s="40">
        <v>10.06</v>
      </c>
      <c r="F145" s="40">
        <v>7.77</v>
      </c>
      <c r="G145" s="40">
        <v>3.63</v>
      </c>
      <c r="H145" s="34" t="s">
        <v>112</v>
      </c>
      <c r="I145" s="40">
        <v>2.56</v>
      </c>
      <c r="J145" s="40">
        <v>53</v>
      </c>
      <c r="K145" s="40">
        <v>100</v>
      </c>
    </row>
    <row r="146" spans="1:14" x14ac:dyDescent="0.35">
      <c r="A146" s="44">
        <v>36522</v>
      </c>
      <c r="B146" s="40">
        <v>104528</v>
      </c>
      <c r="C146" s="279">
        <v>775.9</v>
      </c>
      <c r="D146" s="40">
        <v>0.4965</v>
      </c>
      <c r="E146" s="40">
        <v>12.08</v>
      </c>
      <c r="F146" s="40">
        <v>7.68</v>
      </c>
      <c r="G146" s="40">
        <v>1.2</v>
      </c>
      <c r="H146" s="34" t="s">
        <v>112</v>
      </c>
      <c r="I146" s="40">
        <v>1.32</v>
      </c>
      <c r="J146" s="40">
        <v>84.1</v>
      </c>
      <c r="K146" s="40">
        <v>10</v>
      </c>
      <c r="L146" s="45">
        <f>AVERAGE(K142:K146)</f>
        <v>1864</v>
      </c>
      <c r="M146" s="46">
        <f>GEOMEAN(K142:K146)</f>
        <v>157.20061711932456</v>
      </c>
      <c r="N146" s="47" t="s">
        <v>385</v>
      </c>
    </row>
    <row r="147" spans="1:14" x14ac:dyDescent="0.35">
      <c r="A147" s="44">
        <v>36529</v>
      </c>
      <c r="B147" s="40">
        <v>102032</v>
      </c>
      <c r="C147" s="279">
        <v>423.4</v>
      </c>
      <c r="D147" s="40">
        <v>0.27100000000000002</v>
      </c>
      <c r="E147" s="40">
        <v>10.37</v>
      </c>
      <c r="F147" s="40">
        <v>7.83</v>
      </c>
      <c r="G147" s="40">
        <v>6.25</v>
      </c>
      <c r="H147" s="34" t="s">
        <v>112</v>
      </c>
      <c r="I147" s="40">
        <v>2.21</v>
      </c>
      <c r="J147" s="40">
        <v>91</v>
      </c>
      <c r="K147" s="327">
        <v>15000</v>
      </c>
    </row>
    <row r="148" spans="1:14" x14ac:dyDescent="0.35">
      <c r="A148" s="44">
        <v>36536</v>
      </c>
      <c r="B148" s="40">
        <v>94835</v>
      </c>
      <c r="C148" s="279">
        <v>692.2</v>
      </c>
      <c r="D148" s="40">
        <v>0.443</v>
      </c>
      <c r="E148" s="40">
        <v>9.2899999999999991</v>
      </c>
      <c r="F148" s="40">
        <v>7.53</v>
      </c>
      <c r="G148" s="40">
        <v>5.55</v>
      </c>
      <c r="H148" s="34" t="s">
        <v>112</v>
      </c>
      <c r="I148" s="40">
        <v>2.4</v>
      </c>
      <c r="J148" s="40">
        <v>98.9</v>
      </c>
      <c r="K148" s="327">
        <v>300</v>
      </c>
    </row>
    <row r="149" spans="1:14" x14ac:dyDescent="0.35">
      <c r="A149" s="44">
        <v>36537</v>
      </c>
      <c r="B149" s="40">
        <v>100342</v>
      </c>
      <c r="C149" s="279">
        <v>754.5</v>
      </c>
      <c r="D149" s="40">
        <v>0.4829</v>
      </c>
      <c r="E149" s="40">
        <v>9.76</v>
      </c>
      <c r="F149" s="40">
        <v>7.66</v>
      </c>
      <c r="G149" s="40">
        <v>4.78</v>
      </c>
      <c r="H149" s="34" t="s">
        <v>112</v>
      </c>
      <c r="I149" s="40">
        <v>4.83</v>
      </c>
      <c r="J149" s="40">
        <v>61.7</v>
      </c>
      <c r="K149" s="40">
        <v>100</v>
      </c>
    </row>
    <row r="150" spans="1:14" x14ac:dyDescent="0.35">
      <c r="A150" s="44">
        <v>36544</v>
      </c>
      <c r="B150" s="40">
        <v>101432</v>
      </c>
      <c r="C150" s="279">
        <v>717.6</v>
      </c>
      <c r="D150" s="40">
        <v>0.45929999999999999</v>
      </c>
      <c r="E150" s="40">
        <v>10.53</v>
      </c>
      <c r="F150" s="40">
        <v>7.56</v>
      </c>
      <c r="G150" s="40">
        <v>2.36</v>
      </c>
      <c r="H150" s="34" t="s">
        <v>112</v>
      </c>
      <c r="I150" s="40">
        <v>4.7</v>
      </c>
      <c r="J150" s="40">
        <v>63.5</v>
      </c>
      <c r="K150" s="40">
        <v>10</v>
      </c>
    </row>
    <row r="151" spans="1:14" x14ac:dyDescent="0.35">
      <c r="A151" s="44">
        <v>36550</v>
      </c>
      <c r="B151" s="40">
        <v>105615</v>
      </c>
      <c r="C151" s="279">
        <v>888.7</v>
      </c>
      <c r="D151" s="40">
        <v>0.56879999999999997</v>
      </c>
      <c r="E151" s="40">
        <v>5.95</v>
      </c>
      <c r="F151" s="40">
        <v>7.54</v>
      </c>
      <c r="G151" s="40">
        <v>1.54</v>
      </c>
      <c r="H151" s="34" t="s">
        <v>112</v>
      </c>
      <c r="I151" s="40">
        <v>2.23</v>
      </c>
      <c r="J151" s="40">
        <v>70</v>
      </c>
      <c r="K151" s="40">
        <v>10</v>
      </c>
      <c r="L151" s="45">
        <f>AVERAGE(K147:K151)</f>
        <v>3084</v>
      </c>
      <c r="M151" s="46">
        <f>GEOMEAN(K147:K151)</f>
        <v>135.09600385206133</v>
      </c>
      <c r="N151" s="47" t="s">
        <v>386</v>
      </c>
    </row>
    <row r="152" spans="1:14" x14ac:dyDescent="0.35">
      <c r="A152" s="44">
        <v>36557</v>
      </c>
      <c r="B152" s="40">
        <v>95501</v>
      </c>
      <c r="C152" s="279">
        <v>820</v>
      </c>
      <c r="D152" s="40">
        <v>0.52500000000000002</v>
      </c>
      <c r="E152" s="40">
        <v>12.71</v>
      </c>
      <c r="F152" s="40">
        <v>7.52</v>
      </c>
      <c r="G152" s="40">
        <v>1.43</v>
      </c>
      <c r="H152" s="34" t="s">
        <v>112</v>
      </c>
      <c r="I152" s="40">
        <v>4.5999999999999996</v>
      </c>
      <c r="J152" s="34" t="s">
        <v>387</v>
      </c>
      <c r="K152" s="40">
        <v>10</v>
      </c>
    </row>
    <row r="153" spans="1:14" x14ac:dyDescent="0.35">
      <c r="A153" s="44">
        <v>36564</v>
      </c>
      <c r="B153" s="40">
        <v>100753</v>
      </c>
      <c r="C153" s="279">
        <v>902.4</v>
      </c>
      <c r="D153" s="40">
        <v>0.57750000000000001</v>
      </c>
      <c r="E153" s="40">
        <v>11.67</v>
      </c>
      <c r="F153" s="40">
        <v>7.66</v>
      </c>
      <c r="G153" s="40">
        <v>3.86</v>
      </c>
      <c r="H153" s="34" t="s">
        <v>112</v>
      </c>
      <c r="I153" s="40">
        <v>1.45</v>
      </c>
      <c r="J153" s="40">
        <v>66.2</v>
      </c>
      <c r="K153" s="40">
        <v>10</v>
      </c>
    </row>
    <row r="154" spans="1:14" x14ac:dyDescent="0.35">
      <c r="A154" s="44">
        <v>36571</v>
      </c>
      <c r="B154" s="40">
        <v>91817</v>
      </c>
      <c r="C154" s="279">
        <v>704.4</v>
      </c>
      <c r="D154" s="40">
        <v>0.45080000000000003</v>
      </c>
      <c r="E154" s="40">
        <v>13.03</v>
      </c>
      <c r="F154" s="40">
        <v>7.73</v>
      </c>
      <c r="G154" s="40">
        <v>1.18</v>
      </c>
      <c r="H154" s="34" t="s">
        <v>112</v>
      </c>
      <c r="I154" s="40">
        <v>2.71</v>
      </c>
      <c r="J154" s="40">
        <v>61.1</v>
      </c>
      <c r="K154" s="327">
        <v>290</v>
      </c>
    </row>
    <row r="155" spans="1:14" x14ac:dyDescent="0.35">
      <c r="A155" s="44">
        <v>36578</v>
      </c>
      <c r="B155" s="40">
        <v>100159</v>
      </c>
      <c r="C155" s="279">
        <v>672</v>
      </c>
      <c r="D155" s="40">
        <v>0.43</v>
      </c>
      <c r="E155" s="40">
        <v>10.98</v>
      </c>
      <c r="F155" s="40">
        <v>7.54</v>
      </c>
      <c r="G155" s="40">
        <v>5.48</v>
      </c>
      <c r="H155" s="34" t="s">
        <v>112</v>
      </c>
      <c r="I155" s="40">
        <v>3.9</v>
      </c>
      <c r="J155" s="40">
        <v>0</v>
      </c>
      <c r="K155" s="327">
        <v>700</v>
      </c>
    </row>
    <row r="156" spans="1:14" x14ac:dyDescent="0.35">
      <c r="A156" s="44">
        <v>36585</v>
      </c>
      <c r="B156" s="40">
        <v>101635</v>
      </c>
      <c r="C156" s="279">
        <v>692</v>
      </c>
      <c r="D156" s="40">
        <v>0.443</v>
      </c>
      <c r="E156" s="40">
        <v>10.75</v>
      </c>
      <c r="F156" s="40">
        <v>7.61</v>
      </c>
      <c r="G156" s="40">
        <v>8.15</v>
      </c>
      <c r="H156" s="34" t="s">
        <v>112</v>
      </c>
      <c r="I156" s="40">
        <v>2.1</v>
      </c>
      <c r="J156" s="40">
        <v>0</v>
      </c>
      <c r="K156" s="40">
        <v>130</v>
      </c>
      <c r="L156" s="45">
        <f>AVERAGE(K152:K156)</f>
        <v>228</v>
      </c>
      <c r="M156" s="46">
        <f>GEOMEAN(K152:K156)</f>
        <v>76.610426133951719</v>
      </c>
      <c r="N156" s="47" t="s">
        <v>388</v>
      </c>
    </row>
    <row r="157" spans="1:14" x14ac:dyDescent="0.35">
      <c r="A157" s="44">
        <v>36592</v>
      </c>
      <c r="B157" s="40">
        <v>92108</v>
      </c>
      <c r="C157" s="279">
        <v>802.7</v>
      </c>
      <c r="D157" s="40">
        <v>0.51370000000000005</v>
      </c>
      <c r="E157" s="40">
        <v>12.38</v>
      </c>
      <c r="F157" s="40">
        <v>7.59</v>
      </c>
      <c r="G157" s="40">
        <v>11.71</v>
      </c>
      <c r="H157" s="34" t="s">
        <v>112</v>
      </c>
      <c r="I157" s="40">
        <v>1.54</v>
      </c>
      <c r="J157" s="40">
        <v>71.099999999999994</v>
      </c>
      <c r="K157" s="40">
        <v>40</v>
      </c>
    </row>
    <row r="158" spans="1:14" x14ac:dyDescent="0.35">
      <c r="A158" s="44">
        <v>36599</v>
      </c>
      <c r="B158" s="40">
        <v>100549</v>
      </c>
      <c r="C158" s="279">
        <v>721.7</v>
      </c>
      <c r="D158" s="40">
        <v>0.46190000000000003</v>
      </c>
      <c r="E158" s="40">
        <v>11.01</v>
      </c>
      <c r="F158" s="40">
        <v>7.49</v>
      </c>
      <c r="G158" s="40">
        <v>8.17</v>
      </c>
      <c r="H158" s="34" t="s">
        <v>112</v>
      </c>
      <c r="I158" s="40">
        <v>1.93</v>
      </c>
      <c r="J158" s="40">
        <v>87.9</v>
      </c>
      <c r="K158" s="40">
        <v>10</v>
      </c>
    </row>
    <row r="159" spans="1:14" x14ac:dyDescent="0.35">
      <c r="A159" s="44">
        <v>36606</v>
      </c>
      <c r="B159" s="40">
        <v>100700</v>
      </c>
      <c r="C159" s="279">
        <v>619.29999999999995</v>
      </c>
      <c r="D159" s="40">
        <v>0.39640000000000003</v>
      </c>
      <c r="E159" s="40">
        <v>10.7</v>
      </c>
      <c r="F159" s="40">
        <v>7.75</v>
      </c>
      <c r="G159" s="40">
        <v>8.68</v>
      </c>
      <c r="H159" s="34" t="s">
        <v>112</v>
      </c>
      <c r="I159" s="40">
        <v>2.5099999999999998</v>
      </c>
      <c r="J159" s="40">
        <v>93.2</v>
      </c>
      <c r="K159" s="327">
        <v>410</v>
      </c>
    </row>
    <row r="160" spans="1:14" x14ac:dyDescent="0.35">
      <c r="A160" s="44">
        <v>36607</v>
      </c>
      <c r="B160" s="40">
        <v>105723</v>
      </c>
      <c r="C160" s="279">
        <v>725.6</v>
      </c>
      <c r="D160" s="40">
        <v>0.46440000000000003</v>
      </c>
      <c r="E160" s="40">
        <v>10.85</v>
      </c>
      <c r="F160" s="40">
        <v>7.58</v>
      </c>
      <c r="G160" s="40">
        <v>9.4600000000000009</v>
      </c>
      <c r="H160" s="34" t="s">
        <v>112</v>
      </c>
      <c r="I160" s="40">
        <v>1.64</v>
      </c>
      <c r="J160" s="40">
        <v>68.2</v>
      </c>
      <c r="K160" s="40">
        <v>110</v>
      </c>
    </row>
    <row r="161" spans="1:14" x14ac:dyDescent="0.35">
      <c r="A161" s="44">
        <v>36613</v>
      </c>
      <c r="B161" s="40">
        <v>101952</v>
      </c>
      <c r="C161" s="279">
        <v>689</v>
      </c>
      <c r="D161" s="40">
        <v>0.441</v>
      </c>
      <c r="E161" s="40">
        <v>14.02</v>
      </c>
      <c r="F161" s="40">
        <v>7.75</v>
      </c>
      <c r="G161" s="40">
        <v>11.58</v>
      </c>
      <c r="H161" s="34" t="s">
        <v>112</v>
      </c>
      <c r="I161" s="40">
        <v>0.84</v>
      </c>
      <c r="J161" s="40">
        <v>82.7</v>
      </c>
      <c r="K161" s="40">
        <v>130</v>
      </c>
      <c r="L161" s="45">
        <f>AVERAGE(K157:K161)</f>
        <v>140</v>
      </c>
      <c r="M161" s="46">
        <f>GEOMEAN(K157:K161)</f>
        <v>74.82314816942089</v>
      </c>
      <c r="N161" s="47" t="s">
        <v>389</v>
      </c>
    </row>
    <row r="162" spans="1:14" x14ac:dyDescent="0.35">
      <c r="A162" s="44">
        <v>36623</v>
      </c>
      <c r="B162" s="40">
        <v>103015</v>
      </c>
      <c r="C162" s="279">
        <v>575.5</v>
      </c>
      <c r="D162" s="40">
        <v>0.36870000000000003</v>
      </c>
      <c r="E162" s="40">
        <v>8.9499999999999993</v>
      </c>
      <c r="F162" s="40">
        <v>7.77</v>
      </c>
      <c r="G162" s="40">
        <v>11.7</v>
      </c>
      <c r="H162" s="34" t="s">
        <v>112</v>
      </c>
      <c r="I162" s="40">
        <v>0.13</v>
      </c>
      <c r="J162" s="40">
        <v>88.7</v>
      </c>
      <c r="K162" s="327">
        <v>21000</v>
      </c>
    </row>
    <row r="163" spans="1:14" x14ac:dyDescent="0.35">
      <c r="A163" s="44">
        <v>36627</v>
      </c>
      <c r="B163" s="40">
        <v>105819</v>
      </c>
      <c r="C163" s="279">
        <v>628.5</v>
      </c>
      <c r="D163" s="40">
        <v>0.40229999999999999</v>
      </c>
      <c r="E163" s="40">
        <v>11.16</v>
      </c>
      <c r="F163" s="40">
        <v>8.18</v>
      </c>
      <c r="G163" s="40">
        <v>10.11</v>
      </c>
      <c r="H163" s="34" t="s">
        <v>112</v>
      </c>
      <c r="I163" s="40">
        <v>1.63</v>
      </c>
      <c r="J163" s="40">
        <v>99.6</v>
      </c>
      <c r="K163" s="40">
        <v>200</v>
      </c>
    </row>
    <row r="164" spans="1:14" x14ac:dyDescent="0.35">
      <c r="A164" s="44">
        <v>36634</v>
      </c>
      <c r="B164" s="40">
        <v>100834</v>
      </c>
      <c r="C164" s="279">
        <v>673.9</v>
      </c>
      <c r="D164" s="40">
        <v>0.43130000000000002</v>
      </c>
      <c r="E164" s="40">
        <v>11.43</v>
      </c>
      <c r="F164" s="40">
        <v>7.91</v>
      </c>
      <c r="G164" s="40">
        <v>12.39</v>
      </c>
      <c r="H164" s="34" t="s">
        <v>112</v>
      </c>
      <c r="I164" s="40">
        <v>1.64</v>
      </c>
      <c r="J164" s="40">
        <v>93</v>
      </c>
      <c r="K164" s="327">
        <v>600</v>
      </c>
    </row>
    <row r="165" spans="1:14" x14ac:dyDescent="0.35">
      <c r="A165" s="44">
        <v>36635</v>
      </c>
      <c r="B165" s="40">
        <v>103806</v>
      </c>
      <c r="C165" s="279">
        <v>632.20000000000005</v>
      </c>
      <c r="D165" s="40">
        <v>0.40460000000000002</v>
      </c>
      <c r="E165" s="40">
        <v>9.33</v>
      </c>
      <c r="F165" s="40">
        <v>7.86</v>
      </c>
      <c r="G165" s="40">
        <v>13.49</v>
      </c>
      <c r="H165" s="34" t="s">
        <v>112</v>
      </c>
      <c r="I165" s="40">
        <v>2.71</v>
      </c>
      <c r="J165" s="40">
        <v>72.2</v>
      </c>
      <c r="K165" s="327">
        <v>300</v>
      </c>
    </row>
    <row r="166" spans="1:14" x14ac:dyDescent="0.35">
      <c r="A166" s="44">
        <v>36641</v>
      </c>
      <c r="B166" s="40">
        <v>100534</v>
      </c>
      <c r="C166" s="279">
        <v>599.5</v>
      </c>
      <c r="D166" s="40">
        <v>0.38319999999999999</v>
      </c>
      <c r="E166" s="40">
        <v>9.85</v>
      </c>
      <c r="F166" s="40">
        <v>7.87</v>
      </c>
      <c r="G166" s="40">
        <v>13.24</v>
      </c>
      <c r="H166" s="34" t="s">
        <v>112</v>
      </c>
      <c r="I166" s="40">
        <v>1.42</v>
      </c>
      <c r="J166" s="40">
        <v>74.2</v>
      </c>
      <c r="K166" s="327">
        <v>240</v>
      </c>
      <c r="L166" s="45">
        <f>AVERAGE(K162:K166)</f>
        <v>4468</v>
      </c>
      <c r="M166" s="46">
        <f>GEOMEAN(K162:K166)</f>
        <v>710.79867152534644</v>
      </c>
      <c r="N166" s="47" t="s">
        <v>390</v>
      </c>
    </row>
    <row r="167" spans="1:14" x14ac:dyDescent="0.35">
      <c r="A167" s="44">
        <v>36648</v>
      </c>
      <c r="B167" s="40">
        <v>103951</v>
      </c>
      <c r="C167" s="279">
        <v>611</v>
      </c>
      <c r="D167" s="40">
        <v>0.39100000000000001</v>
      </c>
      <c r="E167" s="40">
        <v>8.7100000000000009</v>
      </c>
      <c r="F167" s="40">
        <v>7.79</v>
      </c>
      <c r="G167" s="40">
        <v>15.39</v>
      </c>
      <c r="H167" s="34" t="s">
        <v>112</v>
      </c>
      <c r="I167" s="40">
        <v>2.2999999999999998</v>
      </c>
      <c r="J167" s="40">
        <v>0</v>
      </c>
      <c r="K167" s="327">
        <v>5900</v>
      </c>
    </row>
    <row r="168" spans="1:14" x14ac:dyDescent="0.35">
      <c r="A168" s="44">
        <v>36655</v>
      </c>
      <c r="B168" s="40">
        <v>103841</v>
      </c>
      <c r="C168" s="279">
        <v>644.20000000000005</v>
      </c>
      <c r="D168" s="40">
        <v>0.4123</v>
      </c>
      <c r="E168" s="40">
        <v>7.37</v>
      </c>
      <c r="F168" s="40">
        <v>7.54</v>
      </c>
      <c r="G168" s="40">
        <v>21.15</v>
      </c>
      <c r="H168" s="34" t="s">
        <v>112</v>
      </c>
      <c r="I168" s="40">
        <v>0.11</v>
      </c>
      <c r="J168" s="40">
        <v>92.9</v>
      </c>
      <c r="K168" s="327">
        <v>630</v>
      </c>
    </row>
    <row r="169" spans="1:14" x14ac:dyDescent="0.35">
      <c r="A169" s="44">
        <v>36662</v>
      </c>
      <c r="B169" s="40">
        <v>103518</v>
      </c>
      <c r="C169" s="279">
        <v>635.4</v>
      </c>
      <c r="D169" s="40">
        <v>0.40660000000000002</v>
      </c>
      <c r="E169" s="40">
        <v>8.1199999999999992</v>
      </c>
      <c r="F169" s="40">
        <v>7.55</v>
      </c>
      <c r="G169" s="40">
        <v>17.739999999999998</v>
      </c>
      <c r="H169" s="34" t="s">
        <v>112</v>
      </c>
      <c r="I169" s="40">
        <v>0.28999999999999998</v>
      </c>
      <c r="J169" s="40">
        <v>93.8</v>
      </c>
      <c r="K169" s="327">
        <v>470</v>
      </c>
    </row>
    <row r="170" spans="1:14" x14ac:dyDescent="0.35">
      <c r="A170" s="44">
        <v>36669</v>
      </c>
      <c r="B170" s="40">
        <v>105422</v>
      </c>
      <c r="C170" s="279">
        <v>575.1</v>
      </c>
      <c r="D170" s="40">
        <v>0.36810000000000004</v>
      </c>
      <c r="E170" s="40">
        <v>8.4600000000000009</v>
      </c>
      <c r="F170" s="40">
        <v>7.74</v>
      </c>
      <c r="G170" s="40">
        <v>18.989999999999998</v>
      </c>
      <c r="H170" s="34" t="s">
        <v>112</v>
      </c>
      <c r="I170" s="40">
        <v>1.33</v>
      </c>
      <c r="J170" s="40">
        <v>85.3</v>
      </c>
      <c r="K170" s="327">
        <v>1100</v>
      </c>
    </row>
    <row r="171" spans="1:14" x14ac:dyDescent="0.35">
      <c r="A171" s="44">
        <v>36677</v>
      </c>
      <c r="B171" s="40">
        <v>105520</v>
      </c>
      <c r="C171" s="279">
        <v>600</v>
      </c>
      <c r="D171" s="40">
        <v>0.38399999999999995</v>
      </c>
      <c r="E171" s="40">
        <v>8</v>
      </c>
      <c r="F171" s="40">
        <v>7.77</v>
      </c>
      <c r="G171" s="40">
        <v>20.63</v>
      </c>
      <c r="H171" s="34" t="s">
        <v>112</v>
      </c>
      <c r="I171" s="40">
        <v>1.2</v>
      </c>
      <c r="J171" s="40">
        <v>0</v>
      </c>
      <c r="K171" s="327">
        <v>360</v>
      </c>
      <c r="L171" s="45">
        <f>AVERAGE(K167:K171)</f>
        <v>1692</v>
      </c>
      <c r="M171" s="46">
        <f>GEOMEAN(K166,K168:K171)</f>
        <v>489.63106822837784</v>
      </c>
      <c r="N171" s="47" t="s">
        <v>391</v>
      </c>
    </row>
    <row r="172" spans="1:14" x14ac:dyDescent="0.35">
      <c r="A172" s="44">
        <v>36683</v>
      </c>
      <c r="B172" s="40">
        <v>112826</v>
      </c>
      <c r="C172" s="279">
        <v>640.5</v>
      </c>
      <c r="D172" s="40">
        <v>0.40989999999999999</v>
      </c>
      <c r="E172" s="40">
        <v>8.5500000000000007</v>
      </c>
      <c r="F172" s="40">
        <v>7.39</v>
      </c>
      <c r="G172" s="40">
        <v>18.28</v>
      </c>
      <c r="H172" s="34" t="s">
        <v>112</v>
      </c>
      <c r="I172" s="40">
        <v>1.1100000000000001</v>
      </c>
      <c r="J172" s="40">
        <v>87.1</v>
      </c>
      <c r="K172" s="327">
        <v>310</v>
      </c>
    </row>
    <row r="173" spans="1:14" x14ac:dyDescent="0.35">
      <c r="A173" s="44">
        <v>36690</v>
      </c>
      <c r="B173" s="40">
        <v>112513</v>
      </c>
      <c r="C173" s="279">
        <v>745.2</v>
      </c>
      <c r="D173" s="40">
        <v>0.47690000000000005</v>
      </c>
      <c r="E173" s="40">
        <v>9.1999999999999993</v>
      </c>
      <c r="F173" s="40">
        <v>7.44</v>
      </c>
      <c r="G173" s="40">
        <v>24.86</v>
      </c>
      <c r="H173" s="34" t="s">
        <v>112</v>
      </c>
      <c r="I173" s="40">
        <v>0.57999999999999996</v>
      </c>
      <c r="J173" s="40">
        <v>90.5</v>
      </c>
      <c r="K173" s="327">
        <v>270</v>
      </c>
    </row>
    <row r="174" spans="1:14" x14ac:dyDescent="0.35">
      <c r="A174" s="44">
        <v>36691</v>
      </c>
      <c r="B174" s="40">
        <v>105413</v>
      </c>
      <c r="C174" s="279">
        <v>750</v>
      </c>
      <c r="D174" s="40">
        <v>0.48</v>
      </c>
      <c r="E174" s="40">
        <v>8.36</v>
      </c>
      <c r="F174" s="40">
        <v>7.75</v>
      </c>
      <c r="G174" s="40">
        <v>25.03</v>
      </c>
      <c r="H174" s="34" t="s">
        <v>112</v>
      </c>
      <c r="I174" s="40">
        <v>1.6</v>
      </c>
      <c r="J174" s="40">
        <v>0</v>
      </c>
      <c r="K174" s="282">
        <v>230</v>
      </c>
    </row>
    <row r="175" spans="1:14" x14ac:dyDescent="0.35">
      <c r="A175" s="44">
        <v>36697</v>
      </c>
      <c r="B175" s="40">
        <v>112533</v>
      </c>
      <c r="C175" s="279">
        <v>575.20000000000005</v>
      </c>
      <c r="D175" s="40">
        <v>0.36810000000000004</v>
      </c>
      <c r="E175" s="40">
        <v>8.73</v>
      </c>
      <c r="F175" s="40">
        <v>7.81</v>
      </c>
      <c r="G175" s="40">
        <v>23.38</v>
      </c>
      <c r="H175" s="34" t="s">
        <v>112</v>
      </c>
      <c r="I175" s="40">
        <v>0.69</v>
      </c>
      <c r="J175" s="40">
        <v>76.3</v>
      </c>
      <c r="K175" s="327">
        <v>700</v>
      </c>
    </row>
    <row r="176" spans="1:14" x14ac:dyDescent="0.35">
      <c r="A176" s="44">
        <v>36704</v>
      </c>
      <c r="B176" s="40">
        <v>104909</v>
      </c>
      <c r="C176" s="279">
        <v>583.4</v>
      </c>
      <c r="D176" s="40">
        <v>0.37330000000000002</v>
      </c>
      <c r="E176" s="40">
        <v>9.0500000000000007</v>
      </c>
      <c r="F176" s="40">
        <v>7.66</v>
      </c>
      <c r="G176" s="40">
        <v>23.82</v>
      </c>
      <c r="H176" s="34" t="s">
        <v>112</v>
      </c>
      <c r="I176" s="40">
        <v>1.29</v>
      </c>
      <c r="J176" s="40">
        <v>68.7</v>
      </c>
      <c r="K176" s="327">
        <v>900</v>
      </c>
      <c r="L176" s="45">
        <f>AVERAGE(K172:K176)</f>
        <v>482</v>
      </c>
      <c r="M176" s="46">
        <f>GEOMEAN(K172:K176)</f>
        <v>413.76978023113116</v>
      </c>
      <c r="N176" s="47" t="s">
        <v>392</v>
      </c>
    </row>
    <row r="177" spans="1:14" x14ac:dyDescent="0.35">
      <c r="A177" s="44">
        <v>36712</v>
      </c>
      <c r="B177" s="40">
        <v>104126</v>
      </c>
      <c r="C177" s="279">
        <v>517.4</v>
      </c>
      <c r="D177" s="40">
        <v>0.33110000000000001</v>
      </c>
      <c r="E177" s="40">
        <v>7.82</v>
      </c>
      <c r="F177" s="40">
        <v>7.98</v>
      </c>
      <c r="G177" s="40">
        <v>25.47</v>
      </c>
      <c r="H177" s="34" t="s">
        <v>112</v>
      </c>
      <c r="I177" s="40">
        <v>0.59</v>
      </c>
      <c r="J177" s="40">
        <v>65.8</v>
      </c>
      <c r="K177" s="327">
        <v>3300</v>
      </c>
    </row>
    <row r="178" spans="1:14" x14ac:dyDescent="0.35">
      <c r="A178" s="44">
        <v>36718</v>
      </c>
      <c r="B178" s="40">
        <v>104529</v>
      </c>
      <c r="C178" s="279">
        <v>641.6</v>
      </c>
      <c r="D178" s="40">
        <v>0.41059999999999997</v>
      </c>
      <c r="E178" s="40">
        <v>6.77</v>
      </c>
      <c r="F178" s="40">
        <v>7.71</v>
      </c>
      <c r="G178" s="40">
        <v>24.75</v>
      </c>
      <c r="H178" s="34" t="s">
        <v>112</v>
      </c>
      <c r="I178" s="40">
        <v>0.92</v>
      </c>
      <c r="J178" s="40">
        <v>91.9</v>
      </c>
      <c r="K178" s="327">
        <v>240</v>
      </c>
    </row>
    <row r="179" spans="1:14" x14ac:dyDescent="0.35">
      <c r="A179" s="44">
        <v>36725</v>
      </c>
      <c r="B179" s="40">
        <v>94333</v>
      </c>
      <c r="C179" s="279">
        <v>720.8</v>
      </c>
      <c r="D179" s="40">
        <v>0.46129999999999999</v>
      </c>
      <c r="E179" s="40">
        <v>8.0399999999999991</v>
      </c>
      <c r="F179" s="40">
        <v>7.74</v>
      </c>
      <c r="G179" s="40">
        <v>24.64</v>
      </c>
      <c r="H179" s="34" t="s">
        <v>112</v>
      </c>
      <c r="I179" s="40">
        <v>1.08</v>
      </c>
      <c r="J179" s="40">
        <v>78.599999999999994</v>
      </c>
      <c r="K179" s="40">
        <v>150</v>
      </c>
    </row>
    <row r="180" spans="1:14" x14ac:dyDescent="0.35">
      <c r="A180" s="44">
        <v>36726</v>
      </c>
      <c r="B180" s="282">
        <v>101216</v>
      </c>
      <c r="C180" s="283">
        <v>744.6</v>
      </c>
      <c r="D180" s="282">
        <v>0.47649999999999998</v>
      </c>
      <c r="E180" s="282">
        <v>7.14</v>
      </c>
      <c r="F180" s="282">
        <v>7.67</v>
      </c>
      <c r="G180" s="282">
        <v>23.52</v>
      </c>
      <c r="H180" s="34" t="s">
        <v>112</v>
      </c>
      <c r="I180" s="282">
        <v>1.28</v>
      </c>
      <c r="J180" s="282">
        <v>60.7</v>
      </c>
      <c r="K180" s="40">
        <v>170</v>
      </c>
    </row>
    <row r="181" spans="1:14" x14ac:dyDescent="0.35">
      <c r="A181" s="44">
        <v>36732</v>
      </c>
      <c r="B181" s="282">
        <v>101813</v>
      </c>
      <c r="C181" s="283">
        <v>733.9</v>
      </c>
      <c r="D181" s="282">
        <v>0.46970000000000001</v>
      </c>
      <c r="E181" s="282">
        <v>8.6199999999999992</v>
      </c>
      <c r="F181" s="282">
        <v>7.69</v>
      </c>
      <c r="G181" s="282">
        <v>21.77</v>
      </c>
      <c r="H181" s="34" t="s">
        <v>112</v>
      </c>
      <c r="I181" s="282">
        <v>0.93</v>
      </c>
      <c r="J181" s="282">
        <v>75.599999999999994</v>
      </c>
      <c r="K181" s="40">
        <v>70</v>
      </c>
      <c r="L181" s="45">
        <f>AVERAGE(K177:K180)</f>
        <v>965</v>
      </c>
      <c r="M181" s="46">
        <f>GEOMEAN(K177:K180)</f>
        <v>376.97829034033794</v>
      </c>
      <c r="N181" s="47" t="s">
        <v>393</v>
      </c>
    </row>
    <row r="182" spans="1:14" x14ac:dyDescent="0.35">
      <c r="A182" s="44">
        <v>36739</v>
      </c>
      <c r="B182" s="282">
        <v>103204</v>
      </c>
      <c r="C182" s="283">
        <v>510</v>
      </c>
      <c r="D182" s="282">
        <v>0.3261</v>
      </c>
      <c r="E182" s="282">
        <v>7.8</v>
      </c>
      <c r="F182" s="282">
        <v>7.67</v>
      </c>
      <c r="G182" s="282">
        <v>23.55</v>
      </c>
      <c r="H182" s="34" t="s">
        <v>112</v>
      </c>
      <c r="I182" s="282">
        <v>0.82</v>
      </c>
      <c r="J182" s="282">
        <v>87.6</v>
      </c>
      <c r="K182" s="327">
        <v>2300</v>
      </c>
    </row>
    <row r="183" spans="1:14" x14ac:dyDescent="0.35">
      <c r="A183" s="44">
        <v>36746</v>
      </c>
      <c r="B183" s="282">
        <v>101817</v>
      </c>
      <c r="C183" s="283">
        <v>472.1</v>
      </c>
      <c r="D183" s="282">
        <v>0.30210000000000004</v>
      </c>
      <c r="E183" s="282">
        <v>17.5</v>
      </c>
      <c r="F183" s="282">
        <v>7.82</v>
      </c>
      <c r="G183" s="282">
        <v>24.29</v>
      </c>
      <c r="H183" s="34" t="s">
        <v>112</v>
      </c>
      <c r="I183" s="282">
        <v>0.42</v>
      </c>
      <c r="J183" s="282">
        <v>98.2</v>
      </c>
      <c r="K183" s="327">
        <v>10000</v>
      </c>
    </row>
    <row r="184" spans="1:14" x14ac:dyDescent="0.35">
      <c r="A184" s="44">
        <v>36753</v>
      </c>
      <c r="B184" s="40">
        <v>102447</v>
      </c>
      <c r="C184" s="279">
        <v>805</v>
      </c>
      <c r="D184" s="40">
        <v>0.51500000000000001</v>
      </c>
      <c r="E184" s="40">
        <v>7.68</v>
      </c>
      <c r="F184" s="40">
        <v>7.89</v>
      </c>
      <c r="G184" s="40">
        <v>23.68</v>
      </c>
      <c r="H184" s="34" t="s">
        <v>112</v>
      </c>
      <c r="I184" s="40">
        <v>1</v>
      </c>
      <c r="J184" s="40">
        <v>0</v>
      </c>
      <c r="K184" s="40">
        <v>130</v>
      </c>
    </row>
    <row r="185" spans="1:14" x14ac:dyDescent="0.35">
      <c r="A185" s="44">
        <v>36760</v>
      </c>
      <c r="B185" s="282">
        <v>95429</v>
      </c>
      <c r="C185" s="283">
        <v>591</v>
      </c>
      <c r="D185" s="282">
        <v>0.378</v>
      </c>
      <c r="E185" s="282">
        <v>8.23</v>
      </c>
      <c r="F185" s="38" t="s">
        <v>139</v>
      </c>
      <c r="G185" s="282">
        <v>23.45</v>
      </c>
      <c r="H185" s="34" t="s">
        <v>112</v>
      </c>
      <c r="I185" s="282">
        <v>0.6</v>
      </c>
      <c r="J185" s="282">
        <v>0</v>
      </c>
      <c r="K185" s="327">
        <v>1100</v>
      </c>
    </row>
    <row r="186" spans="1:14" x14ac:dyDescent="0.35">
      <c r="A186" s="44">
        <v>36767</v>
      </c>
      <c r="B186" s="282">
        <v>103837</v>
      </c>
      <c r="C186" s="283">
        <v>578</v>
      </c>
      <c r="D186" s="282">
        <v>0.37</v>
      </c>
      <c r="E186" s="282">
        <v>8.68</v>
      </c>
      <c r="F186" s="282">
        <v>7.84</v>
      </c>
      <c r="G186" s="282">
        <v>23.99</v>
      </c>
      <c r="H186" s="34" t="s">
        <v>112</v>
      </c>
      <c r="I186" s="282">
        <v>0.1</v>
      </c>
      <c r="J186" s="282">
        <v>0</v>
      </c>
      <c r="K186" s="327">
        <v>300</v>
      </c>
      <c r="L186" s="45">
        <f>AVERAGE(K182:K186)</f>
        <v>2766</v>
      </c>
      <c r="M186" s="46">
        <f>GEOMEAN(K182:K186)</f>
        <v>997.32573481133636</v>
      </c>
      <c r="N186" s="47" t="s">
        <v>395</v>
      </c>
    </row>
    <row r="187" spans="1:14" x14ac:dyDescent="0.35">
      <c r="A187" s="44">
        <v>36774</v>
      </c>
      <c r="B187" s="282">
        <v>104157</v>
      </c>
      <c r="C187" s="283">
        <v>399</v>
      </c>
      <c r="D187" s="282">
        <v>0.255</v>
      </c>
      <c r="E187" s="282">
        <v>9.34</v>
      </c>
      <c r="F187" s="282">
        <v>7.56</v>
      </c>
      <c r="G187" s="282">
        <v>21.76</v>
      </c>
      <c r="H187" s="34" t="s">
        <v>112</v>
      </c>
      <c r="I187" s="282">
        <v>1.2</v>
      </c>
      <c r="J187" s="282">
        <v>0</v>
      </c>
      <c r="K187" s="268">
        <v>6380</v>
      </c>
    </row>
    <row r="188" spans="1:14" x14ac:dyDescent="0.35">
      <c r="A188" s="44">
        <v>36781</v>
      </c>
      <c r="B188" s="282">
        <v>103857</v>
      </c>
      <c r="C188" s="283">
        <v>418</v>
      </c>
      <c r="D188" s="282">
        <v>0.26800000000000002</v>
      </c>
      <c r="E188" s="282">
        <v>7.53</v>
      </c>
      <c r="F188" s="282">
        <v>7.89</v>
      </c>
      <c r="G188" s="282">
        <v>22.85</v>
      </c>
      <c r="H188" s="34" t="s">
        <v>112</v>
      </c>
      <c r="I188" s="282">
        <v>1.3</v>
      </c>
      <c r="J188" s="282">
        <v>0</v>
      </c>
      <c r="K188" s="268">
        <v>19180</v>
      </c>
    </row>
    <row r="189" spans="1:14" x14ac:dyDescent="0.35">
      <c r="A189" s="44">
        <v>36788</v>
      </c>
      <c r="B189" s="282">
        <v>95312</v>
      </c>
      <c r="C189" s="283">
        <v>581</v>
      </c>
      <c r="D189" s="282">
        <v>0.372</v>
      </c>
      <c r="E189" s="282">
        <v>8.92</v>
      </c>
      <c r="F189" s="282">
        <v>7.8</v>
      </c>
      <c r="G189" s="282">
        <v>19.170000000000002</v>
      </c>
      <c r="H189" s="34" t="s">
        <v>112</v>
      </c>
      <c r="I189" s="282">
        <v>0.7</v>
      </c>
      <c r="J189" s="282">
        <v>0</v>
      </c>
      <c r="K189" s="268">
        <v>730</v>
      </c>
    </row>
    <row r="190" spans="1:14" x14ac:dyDescent="0.35">
      <c r="A190" s="44">
        <v>36795</v>
      </c>
      <c r="B190" s="282">
        <v>95321</v>
      </c>
      <c r="C190" s="283">
        <v>430</v>
      </c>
      <c r="D190" s="282">
        <v>0.27500000000000002</v>
      </c>
      <c r="E190" s="282">
        <v>10.02</v>
      </c>
      <c r="F190" s="282">
        <v>7.8</v>
      </c>
      <c r="G190" s="282">
        <v>14.21</v>
      </c>
      <c r="H190" s="34" t="s">
        <v>112</v>
      </c>
      <c r="I190" s="282">
        <v>1.8</v>
      </c>
      <c r="J190" s="282">
        <v>0</v>
      </c>
      <c r="K190" s="268">
        <v>14550</v>
      </c>
    </row>
    <row r="191" spans="1:14" x14ac:dyDescent="0.35">
      <c r="A191" s="44">
        <v>36796</v>
      </c>
      <c r="B191" s="282">
        <v>102806</v>
      </c>
      <c r="C191" s="283">
        <v>475</v>
      </c>
      <c r="D191" s="282">
        <v>0.30399999999999999</v>
      </c>
      <c r="E191" s="282">
        <v>9.42</v>
      </c>
      <c r="F191" s="282">
        <v>7.85</v>
      </c>
      <c r="G191" s="282">
        <v>15.04</v>
      </c>
      <c r="H191" s="34" t="s">
        <v>112</v>
      </c>
      <c r="I191" s="282">
        <v>1.2</v>
      </c>
      <c r="J191" s="282">
        <v>0</v>
      </c>
      <c r="K191" s="327">
        <v>2750</v>
      </c>
      <c r="L191" s="45">
        <f>AVERAGE(K187:K191)</f>
        <v>8718</v>
      </c>
      <c r="M191" s="46">
        <f>GEOMEAN(K187:K191)</f>
        <v>5136.1484277476484</v>
      </c>
      <c r="N191" s="47" t="s">
        <v>396</v>
      </c>
    </row>
    <row r="192" spans="1:14" x14ac:dyDescent="0.35">
      <c r="A192" s="44">
        <v>36802</v>
      </c>
      <c r="B192" s="282">
        <v>95926</v>
      </c>
      <c r="C192" s="283">
        <v>557.20000000000005</v>
      </c>
      <c r="D192" s="282">
        <v>0.35659999999999997</v>
      </c>
      <c r="E192" s="282">
        <v>10.45</v>
      </c>
      <c r="F192" s="282">
        <v>7.96</v>
      </c>
      <c r="G192" s="282">
        <v>19.07</v>
      </c>
      <c r="H192" s="34" t="s">
        <v>112</v>
      </c>
      <c r="I192" s="282">
        <v>0.31</v>
      </c>
      <c r="J192" s="282">
        <v>74.400000000000006</v>
      </c>
      <c r="K192" s="327">
        <v>310</v>
      </c>
    </row>
    <row r="193" spans="1:14" x14ac:dyDescent="0.35">
      <c r="A193" s="44">
        <v>36809</v>
      </c>
      <c r="B193" s="282">
        <v>95915</v>
      </c>
      <c r="C193" s="283">
        <v>496.5</v>
      </c>
      <c r="D193" s="282">
        <v>0.31780000000000003</v>
      </c>
      <c r="E193" s="282">
        <v>10.4</v>
      </c>
      <c r="F193" s="282">
        <v>8.14</v>
      </c>
      <c r="G193" s="282">
        <v>12.75</v>
      </c>
      <c r="H193" s="34" t="s">
        <v>112</v>
      </c>
      <c r="I193" s="282">
        <v>1.56</v>
      </c>
      <c r="J193" s="282">
        <v>71.900000000000006</v>
      </c>
      <c r="K193" s="40">
        <v>200</v>
      </c>
    </row>
    <row r="194" spans="1:14" x14ac:dyDescent="0.35">
      <c r="A194" s="44">
        <v>36816</v>
      </c>
      <c r="B194" s="282">
        <v>100753</v>
      </c>
      <c r="C194" s="283">
        <v>564.5</v>
      </c>
      <c r="D194" s="282">
        <v>0.36130000000000001</v>
      </c>
      <c r="E194" s="282">
        <v>8.68</v>
      </c>
      <c r="F194" s="282">
        <v>7.85</v>
      </c>
      <c r="G194" s="282">
        <v>15.47</v>
      </c>
      <c r="H194" s="34" t="s">
        <v>112</v>
      </c>
      <c r="I194" s="282">
        <v>0.17</v>
      </c>
      <c r="J194" s="282">
        <v>80.900000000000006</v>
      </c>
      <c r="K194" s="327">
        <v>980</v>
      </c>
    </row>
    <row r="195" spans="1:14" x14ac:dyDescent="0.35">
      <c r="A195" s="44">
        <v>36823</v>
      </c>
      <c r="B195" s="282">
        <v>102311</v>
      </c>
      <c r="C195" s="283">
        <v>583.20000000000005</v>
      </c>
      <c r="D195" s="282">
        <v>0.37310000000000004</v>
      </c>
      <c r="E195" s="282">
        <v>8.56</v>
      </c>
      <c r="F195" s="282">
        <v>7.76</v>
      </c>
      <c r="G195" s="282">
        <v>16.54</v>
      </c>
      <c r="H195" s="34" t="s">
        <v>112</v>
      </c>
      <c r="I195" s="282">
        <v>0.24</v>
      </c>
      <c r="J195" s="282">
        <v>67.2</v>
      </c>
      <c r="K195" s="40">
        <v>200</v>
      </c>
    </row>
    <row r="196" spans="1:14" x14ac:dyDescent="0.35">
      <c r="A196" s="44">
        <v>36831</v>
      </c>
      <c r="B196" s="282">
        <v>100134</v>
      </c>
      <c r="C196" s="283">
        <v>624.29999999999995</v>
      </c>
      <c r="D196" s="282">
        <v>0.39960000000000001</v>
      </c>
      <c r="E196" s="282">
        <v>9.5399999999999991</v>
      </c>
      <c r="F196" s="282">
        <v>7.65</v>
      </c>
      <c r="G196" s="282">
        <v>13.35</v>
      </c>
      <c r="H196" s="34" t="s">
        <v>112</v>
      </c>
      <c r="I196" s="282">
        <v>0.21</v>
      </c>
      <c r="J196" s="282">
        <v>70.400000000000006</v>
      </c>
      <c r="K196" s="40">
        <v>100</v>
      </c>
      <c r="L196" s="45">
        <f>AVERAGE(K192:K196)</f>
        <v>358</v>
      </c>
      <c r="M196" s="46">
        <f>GEOMEAN(K192:K196)</f>
        <v>261.17376645302249</v>
      </c>
      <c r="N196" s="47" t="s">
        <v>397</v>
      </c>
    </row>
    <row r="197" spans="1:14" x14ac:dyDescent="0.35">
      <c r="A197" s="44">
        <v>36837</v>
      </c>
      <c r="B197" s="282">
        <v>91924</v>
      </c>
      <c r="C197" s="283">
        <v>618</v>
      </c>
      <c r="D197" s="282">
        <v>0.39550000000000002</v>
      </c>
      <c r="E197" s="282">
        <v>9.6999999999999993</v>
      </c>
      <c r="F197" s="282">
        <v>7.61</v>
      </c>
      <c r="G197" s="282">
        <v>11.69</v>
      </c>
      <c r="H197" s="34" t="s">
        <v>112</v>
      </c>
      <c r="I197" s="282">
        <v>0.28000000000000003</v>
      </c>
      <c r="J197" s="282">
        <v>78.2</v>
      </c>
      <c r="K197" s="327">
        <v>98040</v>
      </c>
    </row>
    <row r="198" spans="1:14" x14ac:dyDescent="0.35">
      <c r="A198" s="44">
        <v>36838</v>
      </c>
      <c r="B198" s="282">
        <v>100436</v>
      </c>
      <c r="C198" s="283">
        <v>578.9</v>
      </c>
      <c r="D198" s="282">
        <v>0.3705</v>
      </c>
      <c r="E198" s="282">
        <v>10.96</v>
      </c>
      <c r="F198" s="282">
        <v>7.66</v>
      </c>
      <c r="G198" s="282">
        <v>12.33</v>
      </c>
      <c r="H198" s="34" t="s">
        <v>112</v>
      </c>
      <c r="I198" s="282">
        <v>0</v>
      </c>
      <c r="J198" s="282">
        <v>96.5</v>
      </c>
      <c r="K198" s="327">
        <v>1450</v>
      </c>
    </row>
    <row r="199" spans="1:14" x14ac:dyDescent="0.35">
      <c r="A199" s="44">
        <v>36844</v>
      </c>
      <c r="B199" s="282">
        <v>100010</v>
      </c>
      <c r="C199" s="283">
        <v>524.1</v>
      </c>
      <c r="D199" s="282">
        <v>0.33550000000000002</v>
      </c>
      <c r="E199" s="282">
        <v>12.8</v>
      </c>
      <c r="F199" s="282">
        <v>8</v>
      </c>
      <c r="G199" s="282">
        <v>9.06</v>
      </c>
      <c r="H199" s="34" t="s">
        <v>112</v>
      </c>
      <c r="I199" s="282">
        <v>1.1499999999999999</v>
      </c>
      <c r="J199" s="282">
        <v>78.2</v>
      </c>
      <c r="K199" s="327">
        <v>630</v>
      </c>
    </row>
    <row r="200" spans="1:14" x14ac:dyDescent="0.35">
      <c r="A200" s="44">
        <v>36851</v>
      </c>
      <c r="B200" s="282">
        <v>95547</v>
      </c>
      <c r="C200" s="283">
        <v>609.9</v>
      </c>
      <c r="D200" s="282">
        <v>0.39030000000000004</v>
      </c>
      <c r="E200" s="282">
        <v>16.89</v>
      </c>
      <c r="F200" s="282">
        <v>7.68</v>
      </c>
      <c r="G200" s="282">
        <v>3.17</v>
      </c>
      <c r="H200" s="34" t="s">
        <v>112</v>
      </c>
      <c r="I200" s="282">
        <v>0.39</v>
      </c>
      <c r="J200" s="282">
        <v>100</v>
      </c>
      <c r="K200" s="327">
        <v>300</v>
      </c>
    </row>
    <row r="201" spans="1:14" x14ac:dyDescent="0.35">
      <c r="A201" s="44">
        <v>36858</v>
      </c>
      <c r="B201" s="282">
        <v>101520</v>
      </c>
      <c r="C201" s="283">
        <v>592.1</v>
      </c>
      <c r="D201" s="282">
        <v>0.379</v>
      </c>
      <c r="E201" s="282">
        <v>14.78</v>
      </c>
      <c r="F201" s="282">
        <v>7.8</v>
      </c>
      <c r="G201" s="282">
        <v>3.99</v>
      </c>
      <c r="H201" s="34" t="s">
        <v>112</v>
      </c>
      <c r="I201" s="282">
        <v>0.1</v>
      </c>
      <c r="J201" s="282">
        <v>77.2</v>
      </c>
      <c r="K201" s="327">
        <v>630</v>
      </c>
      <c r="L201" s="45">
        <f>AVERAGE(K197:K201)</f>
        <v>20210</v>
      </c>
      <c r="M201" s="46">
        <f>GEOMEAN(K197:K201)</f>
        <v>1760.8190644336878</v>
      </c>
      <c r="N201" s="47" t="s">
        <v>398</v>
      </c>
    </row>
    <row r="202" spans="1:14" x14ac:dyDescent="0.35">
      <c r="A202" s="44">
        <v>36865</v>
      </c>
      <c r="B202" s="282">
        <v>93438</v>
      </c>
      <c r="C202" s="283">
        <v>631.70000000000005</v>
      </c>
      <c r="D202" s="282">
        <v>0.40429999999999999</v>
      </c>
      <c r="E202" s="282">
        <v>14.69</v>
      </c>
      <c r="F202" s="282">
        <v>7.66</v>
      </c>
      <c r="G202" s="282">
        <v>1.71</v>
      </c>
      <c r="H202" s="34" t="s">
        <v>112</v>
      </c>
      <c r="I202" s="282">
        <v>0.15</v>
      </c>
      <c r="J202" s="282">
        <v>50.4</v>
      </c>
      <c r="K202" s="327">
        <v>410</v>
      </c>
    </row>
    <row r="203" spans="1:14" x14ac:dyDescent="0.35">
      <c r="A203" s="44">
        <v>36872</v>
      </c>
      <c r="B203" s="38">
        <v>92953</v>
      </c>
      <c r="C203" s="284">
        <v>511.1</v>
      </c>
      <c r="D203" s="38">
        <v>0.32710000000000006</v>
      </c>
      <c r="E203" s="38">
        <v>14.34</v>
      </c>
      <c r="F203" s="38">
        <v>7.96</v>
      </c>
      <c r="G203" s="38">
        <v>1.21</v>
      </c>
      <c r="H203" s="34" t="s">
        <v>112</v>
      </c>
      <c r="I203" s="38">
        <v>0.44</v>
      </c>
      <c r="J203" s="38">
        <v>70.900000000000006</v>
      </c>
      <c r="K203" s="40">
        <v>5730</v>
      </c>
    </row>
    <row r="204" spans="1:14" x14ac:dyDescent="0.35">
      <c r="A204" s="44">
        <v>36873</v>
      </c>
      <c r="B204" s="282">
        <v>101106</v>
      </c>
      <c r="C204" s="283">
        <v>562.79999999999995</v>
      </c>
      <c r="D204" s="282">
        <v>0.36020000000000002</v>
      </c>
      <c r="E204" s="282">
        <v>16.940000000000001</v>
      </c>
      <c r="F204" s="282">
        <v>7.8</v>
      </c>
      <c r="G204" s="282">
        <v>0.06</v>
      </c>
      <c r="H204" s="34" t="s">
        <v>112</v>
      </c>
      <c r="I204" s="282">
        <v>0.63</v>
      </c>
      <c r="J204" s="282">
        <v>57.3</v>
      </c>
      <c r="K204" s="40">
        <v>7980</v>
      </c>
    </row>
    <row r="205" spans="1:14" x14ac:dyDescent="0.35">
      <c r="A205" s="44">
        <v>36880</v>
      </c>
      <c r="B205" s="282">
        <v>95759</v>
      </c>
      <c r="C205" s="283">
        <v>13.8</v>
      </c>
      <c r="D205" s="282">
        <v>8.8000000000000005E-3</v>
      </c>
      <c r="E205" s="282">
        <v>17.489999999999998</v>
      </c>
      <c r="F205" s="282">
        <v>7.83</v>
      </c>
      <c r="G205" s="282">
        <v>-0.14000000000000001</v>
      </c>
      <c r="H205" s="34" t="s">
        <v>112</v>
      </c>
      <c r="I205" s="282">
        <v>0.24</v>
      </c>
      <c r="J205" s="282">
        <v>66.599999999999994</v>
      </c>
      <c r="K205" s="40">
        <v>100</v>
      </c>
    </row>
    <row r="206" spans="1:14" x14ac:dyDescent="0.35">
      <c r="A206" s="44">
        <v>36887</v>
      </c>
      <c r="F206" s="40" t="s">
        <v>399</v>
      </c>
      <c r="K206" s="40">
        <v>50</v>
      </c>
      <c r="L206" s="257">
        <f>AVERAGE(K202:K206)</f>
        <v>2854</v>
      </c>
      <c r="M206" s="46">
        <f>GEOMEAN(K202:K206)</f>
        <v>622.848287738713</v>
      </c>
      <c r="N206" s="47" t="s">
        <v>400</v>
      </c>
    </row>
    <row r="207" spans="1:14" x14ac:dyDescent="0.35">
      <c r="A207" s="44">
        <v>36894</v>
      </c>
      <c r="B207" s="282">
        <v>102245</v>
      </c>
      <c r="C207" s="283">
        <v>524.20000000000005</v>
      </c>
      <c r="D207" s="282">
        <v>0.33550000000000002</v>
      </c>
      <c r="E207" s="282">
        <v>13.63</v>
      </c>
      <c r="F207" s="38" t="s">
        <v>139</v>
      </c>
      <c r="G207" s="282">
        <v>-0.16</v>
      </c>
      <c r="H207" s="38" t="s">
        <v>112</v>
      </c>
      <c r="I207" s="282">
        <v>1.1499999999999999</v>
      </c>
      <c r="J207" s="282">
        <v>73.8</v>
      </c>
      <c r="K207" s="40">
        <v>100</v>
      </c>
    </row>
    <row r="208" spans="1:14" x14ac:dyDescent="0.35">
      <c r="A208" s="44">
        <v>36901</v>
      </c>
      <c r="B208" s="282">
        <v>95155</v>
      </c>
      <c r="C208" s="283">
        <v>537.5</v>
      </c>
      <c r="D208" s="282">
        <v>0.34399999999999997</v>
      </c>
      <c r="E208" s="282">
        <v>14.62</v>
      </c>
      <c r="F208" s="38" t="s">
        <v>139</v>
      </c>
      <c r="G208" s="282">
        <v>-0.04</v>
      </c>
      <c r="H208" s="38" t="s">
        <v>112</v>
      </c>
      <c r="I208" s="282">
        <v>0.7</v>
      </c>
      <c r="J208" s="282">
        <v>91.7</v>
      </c>
      <c r="K208" s="40">
        <v>200</v>
      </c>
    </row>
    <row r="209" spans="1:14" x14ac:dyDescent="0.35">
      <c r="A209" s="44">
        <v>36908</v>
      </c>
      <c r="B209" s="40">
        <v>102911</v>
      </c>
      <c r="C209" s="279">
        <v>671.3</v>
      </c>
      <c r="D209" s="40">
        <v>0.42959999999999998</v>
      </c>
      <c r="E209" s="40">
        <v>13.35</v>
      </c>
      <c r="F209" s="38" t="s">
        <v>139</v>
      </c>
      <c r="G209" s="40">
        <v>1.48</v>
      </c>
      <c r="H209" s="38" t="s">
        <v>112</v>
      </c>
      <c r="I209" s="40">
        <v>1.97</v>
      </c>
      <c r="J209" s="40">
        <v>49.5</v>
      </c>
      <c r="K209" s="40">
        <v>100</v>
      </c>
    </row>
    <row r="210" spans="1:14" x14ac:dyDescent="0.35">
      <c r="A210" s="44">
        <v>36915</v>
      </c>
      <c r="B210" s="282">
        <v>100704</v>
      </c>
      <c r="C210" s="283">
        <v>699.6</v>
      </c>
      <c r="D210" s="282">
        <v>0.44769999999999999</v>
      </c>
      <c r="E210" s="282">
        <v>14.06</v>
      </c>
      <c r="F210" s="38" t="s">
        <v>139</v>
      </c>
      <c r="G210" s="282">
        <v>1.34</v>
      </c>
      <c r="H210" s="38" t="s">
        <v>112</v>
      </c>
      <c r="I210" s="282">
        <v>0.77</v>
      </c>
      <c r="J210" s="282">
        <v>46.7</v>
      </c>
      <c r="K210" s="40">
        <v>100</v>
      </c>
    </row>
    <row r="211" spans="1:14" x14ac:dyDescent="0.35">
      <c r="A211" s="44">
        <v>36922</v>
      </c>
      <c r="B211" s="282">
        <v>103030</v>
      </c>
      <c r="C211" s="283">
        <v>640</v>
      </c>
      <c r="D211" s="282">
        <v>0.41</v>
      </c>
      <c r="E211" s="282">
        <v>15.4</v>
      </c>
      <c r="F211" s="282">
        <v>7.49</v>
      </c>
      <c r="G211" s="282">
        <v>2.34</v>
      </c>
      <c r="H211" s="38" t="s">
        <v>112</v>
      </c>
      <c r="I211" s="282">
        <v>0.7</v>
      </c>
      <c r="J211" s="282">
        <v>46.7</v>
      </c>
      <c r="K211" s="327">
        <v>2110</v>
      </c>
      <c r="L211" s="257">
        <f>AVERAGE(K207:K211)</f>
        <v>522</v>
      </c>
      <c r="M211" s="46">
        <f>GEOMEAN(K207:K211)</f>
        <v>211.37931695100218</v>
      </c>
      <c r="N211" s="47" t="s">
        <v>401</v>
      </c>
    </row>
    <row r="212" spans="1:14" x14ac:dyDescent="0.35">
      <c r="A212" s="44">
        <v>36928</v>
      </c>
      <c r="B212" s="282">
        <v>94750</v>
      </c>
      <c r="C212" s="283">
        <v>692</v>
      </c>
      <c r="D212" s="282">
        <v>0.443</v>
      </c>
      <c r="E212" s="282">
        <v>14.52</v>
      </c>
      <c r="F212" s="282">
        <v>8.08</v>
      </c>
      <c r="G212" s="282">
        <v>2.56</v>
      </c>
      <c r="H212" s="38" t="s">
        <v>112</v>
      </c>
      <c r="I212" s="282">
        <v>1.6</v>
      </c>
      <c r="J212" s="282">
        <v>0</v>
      </c>
      <c r="K212" s="40">
        <v>200</v>
      </c>
    </row>
    <row r="213" spans="1:14" x14ac:dyDescent="0.35">
      <c r="A213" s="44">
        <v>36936</v>
      </c>
      <c r="B213" s="282">
        <v>100201</v>
      </c>
      <c r="C213" s="283">
        <v>606</v>
      </c>
      <c r="D213" s="282">
        <v>0.38800000000000001</v>
      </c>
      <c r="E213" s="282">
        <v>11.44</v>
      </c>
      <c r="F213" s="282">
        <v>8.14</v>
      </c>
      <c r="G213" s="282">
        <v>4.6100000000000003</v>
      </c>
      <c r="H213" s="38" t="s">
        <v>112</v>
      </c>
      <c r="I213" s="282">
        <v>0.7</v>
      </c>
      <c r="J213" s="282">
        <v>0</v>
      </c>
      <c r="K213" s="40">
        <v>200</v>
      </c>
    </row>
    <row r="214" spans="1:14" x14ac:dyDescent="0.35">
      <c r="A214" s="44">
        <v>36941</v>
      </c>
      <c r="B214" s="282">
        <v>100525</v>
      </c>
      <c r="C214" s="283">
        <v>619</v>
      </c>
      <c r="D214" s="282">
        <v>0.39600000000000002</v>
      </c>
      <c r="E214" s="282">
        <v>13.45</v>
      </c>
      <c r="F214" s="282">
        <v>7.68</v>
      </c>
      <c r="G214" s="282">
        <v>2.61</v>
      </c>
      <c r="H214" s="38" t="s">
        <v>112</v>
      </c>
      <c r="I214" s="282">
        <v>2.2000000000000002</v>
      </c>
      <c r="J214" s="282">
        <v>0</v>
      </c>
      <c r="K214" s="40">
        <v>100</v>
      </c>
    </row>
    <row r="215" spans="1:14" x14ac:dyDescent="0.35">
      <c r="A215" s="44">
        <v>36943</v>
      </c>
      <c r="F215" s="40" t="s">
        <v>399</v>
      </c>
      <c r="K215" s="40">
        <v>100</v>
      </c>
    </row>
    <row r="216" spans="1:14" x14ac:dyDescent="0.35">
      <c r="A216" s="44">
        <v>36950</v>
      </c>
      <c r="B216" s="282">
        <v>103536</v>
      </c>
      <c r="C216" s="283">
        <v>619</v>
      </c>
      <c r="D216" s="282">
        <v>0.39600000000000002</v>
      </c>
      <c r="E216" s="282">
        <v>15.52</v>
      </c>
      <c r="F216" s="282">
        <v>8.06</v>
      </c>
      <c r="G216" s="282">
        <v>3.7</v>
      </c>
      <c r="H216" s="38" t="s">
        <v>112</v>
      </c>
      <c r="I216" s="282">
        <v>0.5</v>
      </c>
      <c r="J216" s="282">
        <v>0</v>
      </c>
      <c r="K216" s="40">
        <v>100</v>
      </c>
      <c r="L216" s="257">
        <f>AVERAGE(K212:K216)</f>
        <v>140</v>
      </c>
      <c r="M216" s="46">
        <f>GEOMEAN(K212:K216)</f>
        <v>131.95079107728944</v>
      </c>
      <c r="N216" s="47" t="s">
        <v>402</v>
      </c>
    </row>
    <row r="217" spans="1:14" x14ac:dyDescent="0.35">
      <c r="A217" s="44">
        <v>36956</v>
      </c>
      <c r="B217" s="282">
        <v>102623</v>
      </c>
      <c r="C217" s="283">
        <v>629</v>
      </c>
      <c r="D217" s="282">
        <v>0.40200000000000002</v>
      </c>
      <c r="E217" s="282">
        <v>13.36</v>
      </c>
      <c r="F217" s="282">
        <v>7.81</v>
      </c>
      <c r="G217" s="282">
        <v>3.11</v>
      </c>
      <c r="H217" s="38" t="s">
        <v>112</v>
      </c>
      <c r="I217" s="282">
        <v>1.9</v>
      </c>
      <c r="J217" s="282">
        <v>0</v>
      </c>
      <c r="K217" s="40">
        <v>100</v>
      </c>
    </row>
    <row r="218" spans="1:14" x14ac:dyDescent="0.35">
      <c r="A218" s="44">
        <v>36964</v>
      </c>
      <c r="B218" s="282">
        <v>103005</v>
      </c>
      <c r="C218" s="283">
        <v>654.79999999999995</v>
      </c>
      <c r="D218" s="282">
        <v>0.41920000000000002</v>
      </c>
      <c r="E218" s="282">
        <v>10.53</v>
      </c>
      <c r="F218" s="282">
        <v>8.07</v>
      </c>
      <c r="G218" s="282">
        <v>5.78</v>
      </c>
      <c r="H218" s="38" t="s">
        <v>112</v>
      </c>
      <c r="I218" s="282">
        <v>0.34</v>
      </c>
      <c r="J218" s="282">
        <v>75</v>
      </c>
      <c r="K218" s="40">
        <v>100</v>
      </c>
    </row>
    <row r="219" spans="1:14" x14ac:dyDescent="0.35">
      <c r="A219" s="44">
        <v>36969</v>
      </c>
      <c r="B219" s="282">
        <v>100948</v>
      </c>
      <c r="C219" s="283">
        <v>625.5</v>
      </c>
      <c r="D219" s="282">
        <v>0.40039999999999998</v>
      </c>
      <c r="E219" s="282">
        <v>12.61</v>
      </c>
      <c r="F219" s="282">
        <v>8.02</v>
      </c>
      <c r="G219" s="282">
        <v>5.71</v>
      </c>
      <c r="H219" s="38" t="s">
        <v>112</v>
      </c>
      <c r="I219" s="282">
        <v>0.28999999999999998</v>
      </c>
      <c r="J219" s="282">
        <v>78.8</v>
      </c>
      <c r="K219" s="40">
        <v>200</v>
      </c>
    </row>
    <row r="220" spans="1:14" x14ac:dyDescent="0.35">
      <c r="A220" s="44">
        <v>36971</v>
      </c>
      <c r="B220" s="282">
        <v>104456</v>
      </c>
      <c r="C220" s="283">
        <v>634.6</v>
      </c>
      <c r="D220" s="282">
        <v>0.40620000000000001</v>
      </c>
      <c r="E220" s="282">
        <v>11.61</v>
      </c>
      <c r="F220" s="282">
        <v>7.97</v>
      </c>
      <c r="G220" s="282">
        <v>7.17</v>
      </c>
      <c r="H220" s="38" t="s">
        <v>112</v>
      </c>
      <c r="I220" s="282">
        <v>0.22</v>
      </c>
      <c r="J220" s="282">
        <v>23.6</v>
      </c>
      <c r="K220" s="40">
        <v>100</v>
      </c>
    </row>
    <row r="221" spans="1:14" x14ac:dyDescent="0.35">
      <c r="A221" s="44">
        <v>36977</v>
      </c>
      <c r="B221" s="282">
        <v>101544</v>
      </c>
      <c r="C221" s="283">
        <v>661.6</v>
      </c>
      <c r="D221" s="282">
        <v>0.4234</v>
      </c>
      <c r="E221" s="282">
        <v>11.87</v>
      </c>
      <c r="F221" s="282">
        <v>7.91</v>
      </c>
      <c r="G221" s="282">
        <v>4.2300000000000004</v>
      </c>
      <c r="H221" s="38" t="s">
        <v>112</v>
      </c>
      <c r="I221" s="282">
        <v>0.11</v>
      </c>
      <c r="J221" s="282">
        <v>69</v>
      </c>
      <c r="K221" s="40">
        <v>100</v>
      </c>
      <c r="L221" s="257">
        <f>AVERAGE(K217:K221)</f>
        <v>120</v>
      </c>
      <c r="M221" s="46">
        <f>GEOMEAN(K217:K221)</f>
        <v>114.8698354997035</v>
      </c>
      <c r="N221" s="47" t="s">
        <v>403</v>
      </c>
    </row>
    <row r="222" spans="1:14" x14ac:dyDescent="0.35">
      <c r="A222" s="44">
        <v>36984</v>
      </c>
      <c r="B222" s="282">
        <v>103549</v>
      </c>
      <c r="C222" s="283">
        <v>648.20000000000005</v>
      </c>
      <c r="D222" s="282">
        <v>0.41499999999999998</v>
      </c>
      <c r="E222" s="282">
        <v>12.76</v>
      </c>
      <c r="F222" s="282">
        <v>7.85</v>
      </c>
      <c r="G222" s="282">
        <v>8.83</v>
      </c>
      <c r="H222" s="38" t="s">
        <v>112</v>
      </c>
      <c r="I222" s="282">
        <v>0.34</v>
      </c>
      <c r="J222" s="282">
        <v>28.6</v>
      </c>
      <c r="K222" s="40">
        <v>100</v>
      </c>
    </row>
    <row r="223" spans="1:14" x14ac:dyDescent="0.35">
      <c r="A223" s="44">
        <v>36991</v>
      </c>
      <c r="B223" s="282">
        <v>102854</v>
      </c>
      <c r="C223" s="283">
        <v>671.7</v>
      </c>
      <c r="D223" s="282">
        <v>0.4299</v>
      </c>
      <c r="E223" s="282">
        <v>7.93</v>
      </c>
      <c r="F223" s="282">
        <v>7.81</v>
      </c>
      <c r="G223" s="282">
        <v>18.36</v>
      </c>
      <c r="H223" s="38" t="s">
        <v>112</v>
      </c>
      <c r="I223" s="282">
        <v>1.31</v>
      </c>
      <c r="J223" s="282">
        <v>66.5</v>
      </c>
      <c r="K223" s="40">
        <v>100</v>
      </c>
    </row>
    <row r="224" spans="1:14" x14ac:dyDescent="0.35">
      <c r="A224" s="44">
        <v>36997</v>
      </c>
      <c r="B224" s="40">
        <v>94039</v>
      </c>
      <c r="C224" s="279">
        <v>608.29999999999995</v>
      </c>
      <c r="D224" s="40">
        <v>0.38929999999999998</v>
      </c>
      <c r="E224" s="40">
        <v>10.55</v>
      </c>
      <c r="F224" s="40">
        <v>7.95</v>
      </c>
      <c r="G224" s="40">
        <v>13.57</v>
      </c>
      <c r="H224" s="38" t="s">
        <v>112</v>
      </c>
      <c r="I224" s="40">
        <v>0.32</v>
      </c>
      <c r="J224" s="40">
        <v>25.3</v>
      </c>
      <c r="K224" s="327">
        <v>860</v>
      </c>
    </row>
    <row r="225" spans="1:14" x14ac:dyDescent="0.35">
      <c r="A225" s="44">
        <v>36999</v>
      </c>
      <c r="B225" s="282">
        <v>93749</v>
      </c>
      <c r="C225" s="283">
        <v>627.20000000000005</v>
      </c>
      <c r="D225" s="282">
        <v>0.40140000000000003</v>
      </c>
      <c r="E225" s="282">
        <v>10.38</v>
      </c>
      <c r="F225" s="282">
        <v>8.07</v>
      </c>
      <c r="G225" s="282">
        <v>11.09</v>
      </c>
      <c r="H225" s="38" t="s">
        <v>112</v>
      </c>
      <c r="I225" s="282">
        <v>0.52</v>
      </c>
      <c r="J225" s="282">
        <v>31</v>
      </c>
      <c r="K225" s="40">
        <v>100</v>
      </c>
    </row>
    <row r="226" spans="1:14" x14ac:dyDescent="0.35">
      <c r="A226" s="44">
        <v>37005</v>
      </c>
      <c r="B226" s="282">
        <v>92358</v>
      </c>
      <c r="C226" s="283">
        <v>636.5</v>
      </c>
      <c r="D226" s="282">
        <v>0.4073</v>
      </c>
      <c r="E226" s="282">
        <v>9.75</v>
      </c>
      <c r="F226" s="282">
        <v>7.91</v>
      </c>
      <c r="G226" s="282">
        <v>15.46</v>
      </c>
      <c r="H226" s="38" t="s">
        <v>112</v>
      </c>
      <c r="I226" s="282">
        <v>1.22</v>
      </c>
      <c r="J226" s="282">
        <v>49.9</v>
      </c>
      <c r="K226" s="40">
        <v>200</v>
      </c>
      <c r="L226" s="257">
        <f>AVERAGE(K222:K226)</f>
        <v>272</v>
      </c>
      <c r="M226" s="46">
        <f>GEOMEAN(K222:K226)</f>
        <v>176.64676538207024</v>
      </c>
      <c r="N226" s="47" t="s">
        <v>404</v>
      </c>
    </row>
    <row r="227" spans="1:14" x14ac:dyDescent="0.35">
      <c r="A227" s="44">
        <v>37012</v>
      </c>
      <c r="B227" s="282">
        <v>94601</v>
      </c>
      <c r="C227" s="283">
        <v>630.1</v>
      </c>
      <c r="D227" s="282">
        <v>0.40329999999999999</v>
      </c>
      <c r="E227" s="282">
        <v>8.77</v>
      </c>
      <c r="F227" s="282">
        <v>7.79</v>
      </c>
      <c r="G227" s="282">
        <v>18.510000000000002</v>
      </c>
      <c r="H227" s="38" t="s">
        <v>112</v>
      </c>
      <c r="I227" s="282">
        <v>0.33</v>
      </c>
      <c r="J227" s="282">
        <v>51.8</v>
      </c>
      <c r="K227" s="40">
        <v>100</v>
      </c>
    </row>
    <row r="228" spans="1:14" x14ac:dyDescent="0.35">
      <c r="A228" s="44">
        <v>37020</v>
      </c>
      <c r="B228" s="282">
        <v>102835</v>
      </c>
      <c r="C228" s="283">
        <v>520.5</v>
      </c>
      <c r="D228" s="282">
        <v>0.33310000000000001</v>
      </c>
      <c r="E228" s="282">
        <v>7.65</v>
      </c>
      <c r="F228" s="282">
        <v>7.59</v>
      </c>
      <c r="G228" s="282">
        <v>19.97</v>
      </c>
      <c r="H228" s="38" t="s">
        <v>112</v>
      </c>
      <c r="I228" s="282">
        <v>0.19</v>
      </c>
      <c r="J228" s="282">
        <v>27</v>
      </c>
      <c r="K228" s="327">
        <v>18500</v>
      </c>
    </row>
    <row r="229" spans="1:14" x14ac:dyDescent="0.35">
      <c r="A229" s="44">
        <v>37026</v>
      </c>
      <c r="B229" s="282">
        <v>103543</v>
      </c>
      <c r="C229" s="283">
        <v>692.3</v>
      </c>
      <c r="D229" s="282">
        <v>0.44310000000000005</v>
      </c>
      <c r="E229" s="282">
        <v>7.2</v>
      </c>
      <c r="F229" s="282">
        <v>7.6</v>
      </c>
      <c r="G229" s="282">
        <v>18.23</v>
      </c>
      <c r="H229" s="38" t="s">
        <v>112</v>
      </c>
      <c r="I229" s="282">
        <v>0.44</v>
      </c>
      <c r="J229" s="282">
        <v>51.9</v>
      </c>
      <c r="K229" s="40">
        <v>310</v>
      </c>
    </row>
    <row r="230" spans="1:14" x14ac:dyDescent="0.35">
      <c r="A230" s="44">
        <v>37033</v>
      </c>
      <c r="B230" s="282">
        <v>104321</v>
      </c>
      <c r="C230" s="283">
        <v>578</v>
      </c>
      <c r="D230" s="282">
        <v>0.36499999999999999</v>
      </c>
      <c r="E230" s="282">
        <v>8.16</v>
      </c>
      <c r="F230" s="282">
        <v>8.02</v>
      </c>
      <c r="G230" s="282">
        <v>20.420000000000002</v>
      </c>
      <c r="H230" s="38" t="s">
        <v>112</v>
      </c>
      <c r="I230" s="282">
        <v>0.3</v>
      </c>
      <c r="J230" s="282">
        <v>0</v>
      </c>
      <c r="K230" s="40">
        <v>200</v>
      </c>
    </row>
    <row r="231" spans="1:14" x14ac:dyDescent="0.35">
      <c r="A231" s="44">
        <v>37041</v>
      </c>
      <c r="B231" s="282">
        <v>103950</v>
      </c>
      <c r="C231" s="283">
        <v>587</v>
      </c>
      <c r="D231" s="282">
        <v>0.375</v>
      </c>
      <c r="E231" s="282">
        <v>8.7200000000000006</v>
      </c>
      <c r="F231" s="282">
        <v>8.1</v>
      </c>
      <c r="G231" s="282">
        <v>18.739999999999998</v>
      </c>
      <c r="H231" s="38" t="s">
        <v>112</v>
      </c>
      <c r="I231" s="282">
        <v>2.2000000000000002</v>
      </c>
      <c r="J231" s="282">
        <v>0</v>
      </c>
      <c r="K231" s="40">
        <v>100</v>
      </c>
      <c r="L231" s="257">
        <f>AVERAGE(K227:K231)</f>
        <v>3842</v>
      </c>
      <c r="M231" s="46">
        <f>GEOMEAN(K227:K231)</f>
        <v>409.17838471860836</v>
      </c>
      <c r="N231" s="47" t="s">
        <v>405</v>
      </c>
    </row>
    <row r="232" spans="1:14" x14ac:dyDescent="0.35">
      <c r="A232" s="44">
        <v>37047</v>
      </c>
      <c r="B232" s="282">
        <v>102552</v>
      </c>
      <c r="C232" s="283">
        <v>606.9</v>
      </c>
      <c r="D232" s="282">
        <v>0.38839999999999997</v>
      </c>
      <c r="E232" s="282">
        <v>9.73</v>
      </c>
      <c r="F232" s="282">
        <v>7.77</v>
      </c>
      <c r="G232" s="282">
        <v>16.309999999999999</v>
      </c>
      <c r="H232" s="38" t="s">
        <v>112</v>
      </c>
      <c r="I232" s="282">
        <v>0.66</v>
      </c>
      <c r="J232" s="282">
        <v>73</v>
      </c>
      <c r="K232" s="40">
        <v>3280</v>
      </c>
    </row>
    <row r="233" spans="1:14" x14ac:dyDescent="0.35">
      <c r="A233" s="44">
        <v>37054</v>
      </c>
      <c r="B233" s="282">
        <v>102602</v>
      </c>
      <c r="C233" s="283">
        <v>633.29999999999995</v>
      </c>
      <c r="D233" s="282">
        <v>0.40529999999999999</v>
      </c>
      <c r="E233" s="282">
        <v>7.79</v>
      </c>
      <c r="F233" s="282">
        <v>7.66</v>
      </c>
      <c r="G233" s="282">
        <v>22.58</v>
      </c>
      <c r="H233" s="38" t="s">
        <v>112</v>
      </c>
      <c r="I233" s="282">
        <v>0.35</v>
      </c>
      <c r="J233" s="282">
        <v>52.9</v>
      </c>
      <c r="K233" s="257">
        <v>200</v>
      </c>
    </row>
    <row r="234" spans="1:14" x14ac:dyDescent="0.35">
      <c r="A234" s="44">
        <v>37061</v>
      </c>
      <c r="B234" s="282">
        <v>104317</v>
      </c>
      <c r="C234" s="283">
        <v>600</v>
      </c>
      <c r="D234" s="282">
        <v>0.38399999999999995</v>
      </c>
      <c r="E234" s="282">
        <v>7.54</v>
      </c>
      <c r="F234" s="282">
        <v>7.93</v>
      </c>
      <c r="G234" s="282">
        <v>25.31</v>
      </c>
      <c r="H234" s="38" t="s">
        <v>112</v>
      </c>
      <c r="I234" s="282">
        <v>0.6</v>
      </c>
      <c r="J234" s="282">
        <v>0</v>
      </c>
      <c r="K234" s="257">
        <v>2030</v>
      </c>
    </row>
    <row r="235" spans="1:14" x14ac:dyDescent="0.35">
      <c r="A235" s="44">
        <v>37062</v>
      </c>
      <c r="B235" s="282">
        <v>102758</v>
      </c>
      <c r="C235" s="283">
        <v>612.70000000000005</v>
      </c>
      <c r="D235" s="282">
        <v>0.3921</v>
      </c>
      <c r="E235" s="282">
        <v>6.17</v>
      </c>
      <c r="F235" s="282">
        <v>7.68</v>
      </c>
      <c r="G235" s="282">
        <v>24.15</v>
      </c>
      <c r="H235" s="38" t="s">
        <v>112</v>
      </c>
      <c r="I235" s="282">
        <v>0.26</v>
      </c>
      <c r="J235" s="282">
        <v>57</v>
      </c>
      <c r="K235" s="257">
        <v>4570</v>
      </c>
    </row>
    <row r="236" spans="1:14" x14ac:dyDescent="0.35">
      <c r="A236" s="44">
        <v>37068</v>
      </c>
      <c r="B236" s="282">
        <v>110306</v>
      </c>
      <c r="C236" s="283">
        <v>640</v>
      </c>
      <c r="D236" s="282">
        <v>0.40960000000000002</v>
      </c>
      <c r="E236" s="282">
        <v>7.53</v>
      </c>
      <c r="F236" s="282">
        <v>7.86</v>
      </c>
      <c r="G236" s="282">
        <v>24.16</v>
      </c>
      <c r="H236" s="38" t="s">
        <v>112</v>
      </c>
      <c r="I236" s="282">
        <v>0.23</v>
      </c>
      <c r="J236" s="282">
        <v>51</v>
      </c>
      <c r="K236" s="257">
        <v>720</v>
      </c>
      <c r="L236" s="257">
        <f>AVERAGE(K232:K236)</f>
        <v>2160</v>
      </c>
      <c r="M236" s="46">
        <f>GEOMEAN(K232:K236)</f>
        <v>1343.7847703789917</v>
      </c>
      <c r="N236" s="47" t="s">
        <v>406</v>
      </c>
    </row>
    <row r="237" spans="1:14" x14ac:dyDescent="0.35">
      <c r="A237" s="44">
        <v>37075</v>
      </c>
      <c r="B237" s="282">
        <v>113015</v>
      </c>
      <c r="C237" s="283">
        <v>592.1</v>
      </c>
      <c r="D237" s="282">
        <v>0.379</v>
      </c>
      <c r="E237" s="282">
        <v>7.14</v>
      </c>
      <c r="F237" s="282">
        <v>7.85</v>
      </c>
      <c r="G237" s="282">
        <v>22.1</v>
      </c>
      <c r="H237" s="38" t="s">
        <v>112</v>
      </c>
      <c r="I237" s="282">
        <v>0.63</v>
      </c>
      <c r="J237" s="282">
        <v>6.6</v>
      </c>
      <c r="K237" s="40">
        <v>2780</v>
      </c>
    </row>
    <row r="238" spans="1:14" x14ac:dyDescent="0.35">
      <c r="A238" s="44">
        <v>37082</v>
      </c>
      <c r="B238" s="282">
        <v>95536</v>
      </c>
      <c r="C238" s="283">
        <v>538</v>
      </c>
      <c r="D238" s="282">
        <v>0.34430000000000005</v>
      </c>
      <c r="E238" s="282">
        <v>7.96</v>
      </c>
      <c r="F238" s="282">
        <v>8.0399999999999991</v>
      </c>
      <c r="G238" s="282">
        <v>26.14</v>
      </c>
      <c r="H238" s="38" t="s">
        <v>112</v>
      </c>
      <c r="I238" s="282">
        <v>0.65</v>
      </c>
      <c r="J238" s="282">
        <v>87.1</v>
      </c>
      <c r="K238" s="327">
        <v>2160</v>
      </c>
    </row>
    <row r="239" spans="1:14" x14ac:dyDescent="0.35">
      <c r="A239" s="44">
        <v>37089</v>
      </c>
      <c r="B239" s="282">
        <v>94922</v>
      </c>
      <c r="C239" s="283">
        <v>660.5</v>
      </c>
      <c r="D239" s="282">
        <v>0.42270000000000002</v>
      </c>
      <c r="E239" s="282">
        <v>6.96</v>
      </c>
      <c r="F239" s="282">
        <v>7.69</v>
      </c>
      <c r="G239" s="282">
        <v>24.35</v>
      </c>
      <c r="H239" s="38" t="s">
        <v>112</v>
      </c>
      <c r="I239" s="282">
        <v>0.14000000000000001</v>
      </c>
      <c r="J239" s="282">
        <v>92.1</v>
      </c>
      <c r="K239" s="40">
        <v>100</v>
      </c>
    </row>
    <row r="240" spans="1:14" x14ac:dyDescent="0.35">
      <c r="A240" s="44">
        <v>37096</v>
      </c>
      <c r="B240" s="282">
        <v>95833</v>
      </c>
      <c r="C240" s="283">
        <v>553.9</v>
      </c>
      <c r="D240" s="282">
        <v>0.35450000000000004</v>
      </c>
      <c r="E240" s="282">
        <v>7.42</v>
      </c>
      <c r="F240" s="282">
        <v>7.85</v>
      </c>
      <c r="G240" s="282">
        <v>27.27</v>
      </c>
      <c r="H240" s="38" t="s">
        <v>112</v>
      </c>
      <c r="I240" s="282">
        <v>0.69</v>
      </c>
      <c r="J240" s="282">
        <v>71.2</v>
      </c>
      <c r="K240" s="40">
        <v>310</v>
      </c>
    </row>
    <row r="241" spans="1:14" x14ac:dyDescent="0.35">
      <c r="A241" s="44">
        <v>37103</v>
      </c>
      <c r="B241" s="282">
        <v>94050</v>
      </c>
      <c r="C241" s="283">
        <v>548.5</v>
      </c>
      <c r="D241" s="282">
        <v>0.35099999999999998</v>
      </c>
      <c r="E241" s="282">
        <v>8.5</v>
      </c>
      <c r="F241" s="282">
        <v>7.94</v>
      </c>
      <c r="G241" s="282">
        <v>27.38</v>
      </c>
      <c r="H241" s="38" t="s">
        <v>112</v>
      </c>
      <c r="I241" s="282">
        <v>0.25</v>
      </c>
      <c r="J241" s="282">
        <v>73.8</v>
      </c>
      <c r="K241" s="327">
        <v>630</v>
      </c>
      <c r="L241" s="257">
        <f>AVERAGE(K237:K241)</f>
        <v>1196</v>
      </c>
      <c r="M241" s="46">
        <f>GEOMEAN(K237:K241)</f>
        <v>651.38860659318323</v>
      </c>
      <c r="N241" s="47" t="s">
        <v>407</v>
      </c>
    </row>
    <row r="242" spans="1:14" x14ac:dyDescent="0.35">
      <c r="A242" s="44">
        <v>37104</v>
      </c>
      <c r="B242" s="282">
        <v>103507</v>
      </c>
      <c r="C242" s="283">
        <v>560.1</v>
      </c>
      <c r="D242" s="282">
        <v>0.35849999999999999</v>
      </c>
      <c r="E242" s="282">
        <v>7.81</v>
      </c>
      <c r="F242" s="282">
        <v>7.86</v>
      </c>
      <c r="G242" s="282">
        <v>27.47</v>
      </c>
      <c r="H242" s="38" t="s">
        <v>112</v>
      </c>
      <c r="I242" s="282">
        <v>0.32</v>
      </c>
      <c r="J242" s="282">
        <v>58</v>
      </c>
      <c r="K242" s="40">
        <v>410</v>
      </c>
    </row>
    <row r="243" spans="1:14" x14ac:dyDescent="0.35">
      <c r="A243" s="44">
        <v>37110</v>
      </c>
      <c r="B243" s="282">
        <v>101619</v>
      </c>
      <c r="C243" s="283">
        <v>707</v>
      </c>
      <c r="D243" s="282">
        <v>0.45250000000000001</v>
      </c>
      <c r="E243" s="282">
        <v>9.0299999999999994</v>
      </c>
      <c r="F243" s="282">
        <v>7.51</v>
      </c>
      <c r="G243" s="282">
        <v>26.03</v>
      </c>
      <c r="H243" s="38" t="s">
        <v>112</v>
      </c>
      <c r="I243" s="282">
        <v>0.48</v>
      </c>
      <c r="J243" s="282">
        <v>52.5</v>
      </c>
      <c r="K243" s="40">
        <v>520</v>
      </c>
    </row>
    <row r="244" spans="1:14" x14ac:dyDescent="0.35">
      <c r="A244" s="44">
        <v>37117</v>
      </c>
      <c r="B244" s="282">
        <v>92617</v>
      </c>
      <c r="C244" s="283">
        <v>676.6</v>
      </c>
      <c r="D244" s="282">
        <v>0.43240000000000001</v>
      </c>
      <c r="E244" s="282">
        <v>8.99</v>
      </c>
      <c r="F244" s="282">
        <v>7.56</v>
      </c>
      <c r="G244" s="282">
        <v>23.84</v>
      </c>
      <c r="H244" s="38" t="s">
        <v>112</v>
      </c>
      <c r="I244" s="282">
        <v>0.1</v>
      </c>
      <c r="J244" s="282">
        <v>72.3</v>
      </c>
      <c r="K244" s="40">
        <v>100</v>
      </c>
    </row>
    <row r="245" spans="1:14" x14ac:dyDescent="0.35">
      <c r="A245" s="44">
        <v>37124</v>
      </c>
      <c r="B245" s="282">
        <v>95037</v>
      </c>
      <c r="C245" s="283">
        <v>1</v>
      </c>
      <c r="D245" s="282">
        <v>1E-3</v>
      </c>
      <c r="E245" s="282">
        <v>9.83</v>
      </c>
      <c r="F245" s="282">
        <v>7.83</v>
      </c>
      <c r="G245" s="282">
        <v>19.98</v>
      </c>
      <c r="H245" s="38" t="s">
        <v>112</v>
      </c>
      <c r="I245" s="282">
        <v>0.08</v>
      </c>
      <c r="J245" s="282">
        <v>80.7</v>
      </c>
      <c r="K245" s="40">
        <v>3090</v>
      </c>
    </row>
    <row r="246" spans="1:14" x14ac:dyDescent="0.35">
      <c r="A246" s="44">
        <v>37131</v>
      </c>
      <c r="B246" s="282">
        <v>110939</v>
      </c>
      <c r="C246" s="283">
        <v>558.6</v>
      </c>
      <c r="D246" s="282">
        <v>0.35680000000000001</v>
      </c>
      <c r="E246" s="282">
        <v>7.77</v>
      </c>
      <c r="F246" s="282">
        <v>7.94</v>
      </c>
      <c r="G246" s="282">
        <v>23.78</v>
      </c>
      <c r="H246" s="38" t="s">
        <v>112</v>
      </c>
      <c r="I246" s="282">
        <v>0.97</v>
      </c>
      <c r="J246" s="282">
        <v>80</v>
      </c>
      <c r="K246" s="40">
        <v>310</v>
      </c>
      <c r="L246" s="257">
        <f>AVERAGE(K242:K246)</f>
        <v>886</v>
      </c>
      <c r="M246" s="46">
        <f>GEOMEAN(K242:K246)</f>
        <v>459.2207195352542</v>
      </c>
      <c r="N246" s="47" t="s">
        <v>408</v>
      </c>
    </row>
    <row r="247" spans="1:14" x14ac:dyDescent="0.35">
      <c r="A247" s="44">
        <v>37139</v>
      </c>
      <c r="B247" s="282">
        <v>110206</v>
      </c>
      <c r="C247" s="283">
        <v>293</v>
      </c>
      <c r="D247" s="282">
        <v>0.187</v>
      </c>
      <c r="E247" s="282">
        <v>7.37</v>
      </c>
      <c r="F247" s="282">
        <v>7.87</v>
      </c>
      <c r="G247" s="282">
        <v>23.16</v>
      </c>
      <c r="H247" s="38" t="s">
        <v>112</v>
      </c>
      <c r="I247" s="282">
        <v>1.4</v>
      </c>
      <c r="J247" s="282">
        <v>0</v>
      </c>
      <c r="K247" s="40">
        <v>100</v>
      </c>
    </row>
    <row r="248" spans="1:14" x14ac:dyDescent="0.35">
      <c r="A248" s="44">
        <v>37145</v>
      </c>
      <c r="B248" s="282">
        <v>102640</v>
      </c>
      <c r="C248" s="283">
        <v>503.2</v>
      </c>
      <c r="D248" s="282">
        <v>0.32210000000000005</v>
      </c>
      <c r="E248" s="282">
        <v>8.25</v>
      </c>
      <c r="F248" s="282">
        <v>7.83</v>
      </c>
      <c r="G248" s="282">
        <v>22.2</v>
      </c>
      <c r="H248" s="38" t="s">
        <v>112</v>
      </c>
      <c r="I248" s="282">
        <v>1.77</v>
      </c>
      <c r="J248" s="282">
        <v>29.1</v>
      </c>
      <c r="K248" s="40">
        <v>1420</v>
      </c>
    </row>
    <row r="249" spans="1:14" x14ac:dyDescent="0.35">
      <c r="A249" s="44">
        <v>37152</v>
      </c>
      <c r="B249" s="282">
        <v>104305</v>
      </c>
      <c r="C249" s="283">
        <v>652</v>
      </c>
      <c r="D249" s="282">
        <v>0.41799999999999998</v>
      </c>
      <c r="E249" s="282">
        <v>7.89</v>
      </c>
      <c r="F249" s="282">
        <v>7.65</v>
      </c>
      <c r="G249" s="282">
        <v>19.52</v>
      </c>
      <c r="H249" s="38" t="s">
        <v>112</v>
      </c>
      <c r="I249" s="282">
        <v>2.1</v>
      </c>
      <c r="J249" s="282">
        <v>0</v>
      </c>
      <c r="K249" s="40">
        <v>300</v>
      </c>
    </row>
    <row r="250" spans="1:14" x14ac:dyDescent="0.35">
      <c r="A250" s="44">
        <v>37159</v>
      </c>
      <c r="B250" s="282">
        <v>95630</v>
      </c>
      <c r="C250" s="283">
        <v>482.1</v>
      </c>
      <c r="D250" s="282">
        <v>0.30859999999999999</v>
      </c>
      <c r="E250" s="282">
        <v>9.1199999999999992</v>
      </c>
      <c r="F250" s="282">
        <v>7.86</v>
      </c>
      <c r="G250" s="282">
        <v>16.579999999999998</v>
      </c>
      <c r="H250" s="38" t="s">
        <v>112</v>
      </c>
      <c r="I250" s="282">
        <v>0.7</v>
      </c>
      <c r="J250" s="282">
        <v>49.1</v>
      </c>
      <c r="K250" s="40">
        <v>3450</v>
      </c>
    </row>
    <row r="251" spans="1:14" x14ac:dyDescent="0.35">
      <c r="A251" s="44">
        <v>37160</v>
      </c>
      <c r="B251" s="282">
        <v>101112</v>
      </c>
      <c r="C251" s="283">
        <v>522.79999999999995</v>
      </c>
      <c r="D251" s="282">
        <v>5.0000000000000001E-3</v>
      </c>
      <c r="E251" s="282">
        <v>10.98</v>
      </c>
      <c r="F251" s="282">
        <v>7.89</v>
      </c>
      <c r="G251" s="282">
        <v>14.71</v>
      </c>
      <c r="H251" s="38" t="s">
        <v>112</v>
      </c>
      <c r="I251" s="282">
        <v>0.83</v>
      </c>
      <c r="J251" s="282">
        <v>81.400000000000006</v>
      </c>
      <c r="K251" s="40">
        <v>2280</v>
      </c>
      <c r="L251" s="257">
        <f>AVERAGE(K247:K251)</f>
        <v>1510</v>
      </c>
      <c r="M251" s="46">
        <f>GEOMEAN(K247:K251)</f>
        <v>803.58664082510575</v>
      </c>
      <c r="N251" s="47" t="s">
        <v>409</v>
      </c>
    </row>
    <row r="252" spans="1:14" x14ac:dyDescent="0.35">
      <c r="A252" s="44">
        <v>37166</v>
      </c>
      <c r="B252" s="29">
        <v>101138</v>
      </c>
      <c r="C252" s="285">
        <v>16</v>
      </c>
      <c r="D252" s="29">
        <v>0.01</v>
      </c>
      <c r="E252" s="29">
        <v>9.2899999999999991</v>
      </c>
      <c r="F252" s="29">
        <v>7.71</v>
      </c>
      <c r="G252" s="29">
        <v>16.46</v>
      </c>
      <c r="H252" s="38" t="s">
        <v>112</v>
      </c>
      <c r="I252" s="29">
        <v>0.6</v>
      </c>
      <c r="J252" s="29">
        <v>39.200000000000003</v>
      </c>
      <c r="K252" s="40">
        <v>310</v>
      </c>
    </row>
    <row r="253" spans="1:14" x14ac:dyDescent="0.35">
      <c r="A253" s="44">
        <v>37173</v>
      </c>
      <c r="B253" s="29">
        <v>100938</v>
      </c>
      <c r="C253" s="285">
        <v>582.29999999999995</v>
      </c>
      <c r="D253" s="29">
        <v>0.37260000000000004</v>
      </c>
      <c r="E253" s="29">
        <v>9.1</v>
      </c>
      <c r="F253" s="29">
        <v>8.0399999999999991</v>
      </c>
      <c r="G253" s="29">
        <v>13.96</v>
      </c>
      <c r="H253" s="38" t="s">
        <v>112</v>
      </c>
      <c r="I253" s="29">
        <v>1.1399999999999999</v>
      </c>
      <c r="J253" s="29">
        <v>58.9</v>
      </c>
      <c r="K253" s="40">
        <v>1220</v>
      </c>
    </row>
    <row r="254" spans="1:14" x14ac:dyDescent="0.35">
      <c r="A254" s="44">
        <v>37180</v>
      </c>
      <c r="B254" s="29">
        <v>95746</v>
      </c>
      <c r="C254" s="285">
        <v>599.70000000000005</v>
      </c>
      <c r="D254" s="29">
        <v>0.38379999999999997</v>
      </c>
      <c r="E254" s="29">
        <v>12.84</v>
      </c>
      <c r="F254" s="29">
        <v>8.1300000000000008</v>
      </c>
      <c r="G254" s="29">
        <v>14.23</v>
      </c>
      <c r="H254" s="38" t="s">
        <v>112</v>
      </c>
      <c r="I254" s="29">
        <v>0.32</v>
      </c>
      <c r="J254" s="29">
        <v>60.3</v>
      </c>
      <c r="K254" s="40">
        <v>6440</v>
      </c>
    </row>
    <row r="255" spans="1:14" x14ac:dyDescent="0.35">
      <c r="A255" s="44">
        <v>37187</v>
      </c>
      <c r="B255" s="29">
        <v>93634</v>
      </c>
      <c r="C255" s="285">
        <v>604.29999999999995</v>
      </c>
      <c r="D255" s="29">
        <v>0.38679999999999998</v>
      </c>
      <c r="E255" s="29">
        <v>9.17</v>
      </c>
      <c r="F255" s="29">
        <v>7.93</v>
      </c>
      <c r="G255" s="29">
        <v>14.71</v>
      </c>
      <c r="H255" s="38" t="s">
        <v>112</v>
      </c>
      <c r="I255" s="29">
        <v>0.13</v>
      </c>
      <c r="J255" s="29">
        <v>53.9</v>
      </c>
      <c r="K255" s="40">
        <v>100</v>
      </c>
    </row>
    <row r="256" spans="1:14" x14ac:dyDescent="0.35">
      <c r="A256" s="44">
        <v>37194</v>
      </c>
      <c r="B256" s="29">
        <v>102020</v>
      </c>
      <c r="C256" s="285">
        <v>602.9</v>
      </c>
      <c r="D256" s="29">
        <v>0.38590000000000002</v>
      </c>
      <c r="E256" s="29">
        <v>10.83</v>
      </c>
      <c r="F256" s="29">
        <v>8.0299999999999994</v>
      </c>
      <c r="G256" s="29">
        <v>10.68</v>
      </c>
      <c r="H256" s="38" t="s">
        <v>112</v>
      </c>
      <c r="I256" s="29">
        <v>0.93</v>
      </c>
      <c r="J256" s="29">
        <v>79.5</v>
      </c>
      <c r="K256" s="40">
        <v>520</v>
      </c>
      <c r="L256" s="257">
        <f>AVERAGE(K252:K256)</f>
        <v>1718</v>
      </c>
      <c r="M256" s="46">
        <f>GEOMEAN(K252:K256)</f>
        <v>661.48826960456654</v>
      </c>
      <c r="N256" s="47" t="s">
        <v>410</v>
      </c>
    </row>
    <row r="257" spans="1:14" x14ac:dyDescent="0.35">
      <c r="A257" s="44">
        <v>37201</v>
      </c>
      <c r="B257" s="29">
        <v>100511</v>
      </c>
      <c r="C257" s="285">
        <v>613.20000000000005</v>
      </c>
      <c r="D257" s="29">
        <v>0.39239999999999997</v>
      </c>
      <c r="E257" s="29">
        <v>11.52</v>
      </c>
      <c r="F257" s="29">
        <v>7.96</v>
      </c>
      <c r="G257" s="29">
        <v>9.68</v>
      </c>
      <c r="H257" s="38" t="s">
        <v>112</v>
      </c>
      <c r="I257" s="29">
        <v>0.56999999999999995</v>
      </c>
      <c r="J257" s="29">
        <v>77.599999999999994</v>
      </c>
      <c r="K257" s="40">
        <v>300</v>
      </c>
    </row>
    <row r="258" spans="1:14" x14ac:dyDescent="0.35">
      <c r="A258" s="44">
        <v>37208</v>
      </c>
      <c r="B258" s="29">
        <v>94046</v>
      </c>
      <c r="C258" s="285">
        <v>269.10000000000002</v>
      </c>
      <c r="D258" s="29">
        <v>0.17219999999999999</v>
      </c>
      <c r="E258" s="29">
        <v>11.19</v>
      </c>
      <c r="F258" s="29">
        <v>7.79</v>
      </c>
      <c r="G258" s="29">
        <v>8.52</v>
      </c>
      <c r="H258" s="38" t="s">
        <v>112</v>
      </c>
      <c r="I258" s="29">
        <v>0.82</v>
      </c>
      <c r="J258" s="29">
        <v>82.8</v>
      </c>
      <c r="K258" s="40">
        <v>200</v>
      </c>
    </row>
    <row r="259" spans="1:14" x14ac:dyDescent="0.35">
      <c r="A259" s="44">
        <v>37215</v>
      </c>
      <c r="B259" s="29">
        <v>104840</v>
      </c>
      <c r="C259" s="285">
        <v>671.8</v>
      </c>
      <c r="D259" s="29">
        <v>0.4299</v>
      </c>
      <c r="E259" s="29">
        <v>10.99</v>
      </c>
      <c r="F259" s="29">
        <v>8.1199999999999992</v>
      </c>
      <c r="G259" s="29">
        <v>8.73</v>
      </c>
      <c r="H259" s="38" t="s">
        <v>112</v>
      </c>
      <c r="I259" s="29">
        <v>0.28000000000000003</v>
      </c>
      <c r="J259" s="29">
        <v>64.8</v>
      </c>
      <c r="K259" s="40">
        <v>200</v>
      </c>
    </row>
    <row r="260" spans="1:14" x14ac:dyDescent="0.35">
      <c r="A260" s="44">
        <v>37221</v>
      </c>
      <c r="B260" s="29">
        <v>100758</v>
      </c>
      <c r="C260" s="285">
        <v>645.70000000000005</v>
      </c>
      <c r="D260" s="29">
        <v>0.41320000000000001</v>
      </c>
      <c r="E260" s="29">
        <v>11.36</v>
      </c>
      <c r="F260" s="29">
        <v>8.1</v>
      </c>
      <c r="G260" s="29">
        <v>8.86</v>
      </c>
      <c r="H260" s="38" t="s">
        <v>112</v>
      </c>
      <c r="I260" s="29">
        <v>0.32</v>
      </c>
      <c r="J260" s="29">
        <v>94.8</v>
      </c>
      <c r="K260" s="40">
        <v>1730</v>
      </c>
    </row>
    <row r="261" spans="1:14" x14ac:dyDescent="0.35">
      <c r="A261" s="44">
        <v>37223</v>
      </c>
      <c r="B261" s="29">
        <v>104410</v>
      </c>
      <c r="C261" s="285">
        <v>643.9</v>
      </c>
      <c r="D261" s="29">
        <v>0.41209999999999997</v>
      </c>
      <c r="E261" s="29">
        <v>10.36</v>
      </c>
      <c r="F261" s="29">
        <v>8.11</v>
      </c>
      <c r="G261" s="29">
        <v>9.09</v>
      </c>
      <c r="H261" s="38" t="s">
        <v>112</v>
      </c>
      <c r="I261" s="29">
        <v>0.92</v>
      </c>
      <c r="J261" s="29">
        <v>77.400000000000006</v>
      </c>
      <c r="K261" s="40">
        <v>1180</v>
      </c>
      <c r="L261" s="257">
        <f>AVERAGE(K257:K261)</f>
        <v>722</v>
      </c>
      <c r="M261" s="46">
        <f>GEOMEAN(K257:K261)</f>
        <v>476.23561560978754</v>
      </c>
      <c r="N261" s="47" t="s">
        <v>411</v>
      </c>
    </row>
    <row r="262" spans="1:14" x14ac:dyDescent="0.35">
      <c r="A262" s="44">
        <v>37228</v>
      </c>
      <c r="B262" s="29">
        <v>104304</v>
      </c>
      <c r="C262" s="285">
        <v>694.7</v>
      </c>
      <c r="D262" s="29">
        <v>0.4446</v>
      </c>
      <c r="E262" s="29">
        <v>10.89</v>
      </c>
      <c r="F262" s="29">
        <v>8.2899999999999991</v>
      </c>
      <c r="G262" s="29">
        <v>8.1999999999999993</v>
      </c>
      <c r="H262" s="38" t="s">
        <v>112</v>
      </c>
      <c r="I262" s="29">
        <v>0.12</v>
      </c>
      <c r="J262" s="29">
        <v>61</v>
      </c>
      <c r="K262" s="40">
        <v>520</v>
      </c>
    </row>
    <row r="263" spans="1:14" x14ac:dyDescent="0.35">
      <c r="A263" s="44">
        <v>37231</v>
      </c>
      <c r="B263" s="29">
        <v>93549</v>
      </c>
      <c r="C263" s="285">
        <v>644.9</v>
      </c>
      <c r="D263" s="29">
        <v>0.41270000000000001</v>
      </c>
      <c r="E263" s="29">
        <v>9.93</v>
      </c>
      <c r="F263" s="29">
        <v>8.14</v>
      </c>
      <c r="G263" s="29">
        <v>10.1</v>
      </c>
      <c r="H263" s="38" t="s">
        <v>112</v>
      </c>
      <c r="I263" s="29">
        <v>0.31</v>
      </c>
      <c r="J263" s="29">
        <v>68.5</v>
      </c>
      <c r="K263" s="40">
        <v>310</v>
      </c>
    </row>
    <row r="264" spans="1:14" x14ac:dyDescent="0.35">
      <c r="A264" s="44">
        <v>37236</v>
      </c>
      <c r="B264" s="39">
        <v>101844</v>
      </c>
      <c r="C264" s="286">
        <v>729.6</v>
      </c>
      <c r="D264" s="39">
        <v>0.46699999999999997</v>
      </c>
      <c r="E264" s="39">
        <v>12.74</v>
      </c>
      <c r="F264" s="39">
        <v>7.79</v>
      </c>
      <c r="G264" s="39">
        <v>6.41</v>
      </c>
      <c r="H264" s="38" t="s">
        <v>112</v>
      </c>
      <c r="I264" s="39">
        <v>0.34</v>
      </c>
      <c r="J264" s="39">
        <v>42.5</v>
      </c>
      <c r="K264" s="39">
        <v>200</v>
      </c>
    </row>
    <row r="265" spans="1:14" x14ac:dyDescent="0.35">
      <c r="A265" s="44">
        <v>37242</v>
      </c>
      <c r="B265" s="29">
        <v>105028</v>
      </c>
      <c r="C265" s="285">
        <v>623.5</v>
      </c>
      <c r="D265" s="29">
        <v>0.39899999999999997</v>
      </c>
      <c r="E265" s="29">
        <v>12.56</v>
      </c>
      <c r="F265" s="39" t="s">
        <v>139</v>
      </c>
      <c r="G265" s="29">
        <v>8.4600000000000009</v>
      </c>
      <c r="H265" s="38" t="s">
        <v>112</v>
      </c>
      <c r="I265" s="29">
        <v>0.95</v>
      </c>
      <c r="J265" s="29">
        <v>46.9</v>
      </c>
      <c r="K265" s="40">
        <v>22240</v>
      </c>
    </row>
    <row r="266" spans="1:14" x14ac:dyDescent="0.35">
      <c r="A266" s="44">
        <v>37244</v>
      </c>
      <c r="B266" s="29">
        <v>95730</v>
      </c>
      <c r="C266" s="285">
        <v>649.79999999999995</v>
      </c>
      <c r="D266" s="29">
        <v>0.41590000000000005</v>
      </c>
      <c r="E266" s="29">
        <v>11.1</v>
      </c>
      <c r="F266" s="29">
        <v>7.36</v>
      </c>
      <c r="G266" s="29">
        <v>7.07</v>
      </c>
      <c r="H266" s="38" t="s">
        <v>112</v>
      </c>
      <c r="I266" s="29">
        <v>0.99</v>
      </c>
      <c r="J266" s="29">
        <v>62</v>
      </c>
      <c r="K266" s="40">
        <v>960</v>
      </c>
      <c r="L266" s="257">
        <f>AVERAGE(K262:K266)</f>
        <v>4846</v>
      </c>
      <c r="M266" s="46">
        <f>GEOMEAN(K262:K266)</f>
        <v>928.02614110702859</v>
      </c>
      <c r="N266" s="47" t="s">
        <v>412</v>
      </c>
    </row>
    <row r="267" spans="1:14" x14ac:dyDescent="0.35">
      <c r="A267" s="44">
        <v>37264</v>
      </c>
      <c r="B267" s="29">
        <v>100717</v>
      </c>
      <c r="C267" s="285">
        <v>673.2</v>
      </c>
      <c r="D267" s="29">
        <v>0.43090000000000006</v>
      </c>
      <c r="E267" s="29">
        <v>13.87</v>
      </c>
      <c r="F267" s="39" t="s">
        <v>139</v>
      </c>
      <c r="G267" s="29">
        <v>0.77</v>
      </c>
      <c r="H267" s="38" t="s">
        <v>112</v>
      </c>
      <c r="I267" s="29">
        <v>0.26</v>
      </c>
      <c r="J267" s="29">
        <v>23.9</v>
      </c>
      <c r="K267" s="40">
        <v>200</v>
      </c>
    </row>
    <row r="268" spans="1:14" x14ac:dyDescent="0.35">
      <c r="A268" s="44">
        <v>37270</v>
      </c>
      <c r="B268" s="29">
        <v>104308</v>
      </c>
      <c r="C268" s="39" t="s">
        <v>139</v>
      </c>
      <c r="D268" s="39" t="s">
        <v>139</v>
      </c>
      <c r="E268" s="39" t="s">
        <v>139</v>
      </c>
      <c r="F268" s="39" t="s">
        <v>139</v>
      </c>
      <c r="G268" s="39" t="s">
        <v>139</v>
      </c>
      <c r="H268" s="38" t="s">
        <v>112</v>
      </c>
      <c r="I268" s="39" t="s">
        <v>139</v>
      </c>
      <c r="J268" s="29">
        <v>64.099999999999994</v>
      </c>
      <c r="K268" s="257">
        <v>100</v>
      </c>
    </row>
    <row r="269" spans="1:14" x14ac:dyDescent="0.35">
      <c r="A269" s="44">
        <v>37272</v>
      </c>
      <c r="B269" s="29">
        <v>91817</v>
      </c>
      <c r="C269" s="39" t="s">
        <v>139</v>
      </c>
      <c r="D269" s="39" t="s">
        <v>139</v>
      </c>
      <c r="E269" s="39" t="s">
        <v>139</v>
      </c>
      <c r="F269" s="39" t="s">
        <v>139</v>
      </c>
      <c r="G269" s="39" t="s">
        <v>139</v>
      </c>
      <c r="H269" s="38" t="s">
        <v>112</v>
      </c>
      <c r="I269" s="39" t="s">
        <v>139</v>
      </c>
      <c r="J269" s="39" t="s">
        <v>139</v>
      </c>
      <c r="K269" s="257">
        <v>200</v>
      </c>
    </row>
    <row r="270" spans="1:14" x14ac:dyDescent="0.35">
      <c r="A270" s="44">
        <v>37278</v>
      </c>
      <c r="B270" s="29">
        <v>101213</v>
      </c>
      <c r="C270" s="285">
        <v>604</v>
      </c>
      <c r="D270" s="29">
        <v>0.38700000000000001</v>
      </c>
      <c r="E270" s="29">
        <v>12.2</v>
      </c>
      <c r="F270" s="29">
        <v>8.2100000000000009</v>
      </c>
      <c r="G270" s="48">
        <v>2.82</v>
      </c>
      <c r="H270" s="38" t="s">
        <v>112</v>
      </c>
      <c r="I270" s="29">
        <v>1.3</v>
      </c>
      <c r="J270" s="29">
        <v>66.2</v>
      </c>
      <c r="K270" s="257">
        <v>100</v>
      </c>
    </row>
    <row r="271" spans="1:14" x14ac:dyDescent="0.35">
      <c r="A271" s="44">
        <v>37285</v>
      </c>
      <c r="B271" s="29">
        <v>101849</v>
      </c>
      <c r="C271" s="285">
        <v>764</v>
      </c>
      <c r="D271" s="29">
        <v>0.48899999999999999</v>
      </c>
      <c r="E271" s="29">
        <v>11.44</v>
      </c>
      <c r="F271" s="29">
        <v>7.97</v>
      </c>
      <c r="G271" s="29">
        <v>6.53</v>
      </c>
      <c r="H271" s="38" t="s">
        <v>112</v>
      </c>
      <c r="I271" s="29">
        <v>0.2</v>
      </c>
      <c r="J271" s="39" t="s">
        <v>139</v>
      </c>
      <c r="K271" s="40">
        <v>100</v>
      </c>
      <c r="L271" s="257">
        <f>AVERAGE(K267:K271)</f>
        <v>140</v>
      </c>
      <c r="M271" s="46">
        <f>GEOMEAN(K267:K271)</f>
        <v>131.95079107728944</v>
      </c>
      <c r="N271" s="47" t="s">
        <v>413</v>
      </c>
    </row>
    <row r="272" spans="1:14" x14ac:dyDescent="0.35">
      <c r="A272" s="44">
        <v>37294</v>
      </c>
      <c r="B272" s="29">
        <v>104900</v>
      </c>
      <c r="C272" s="39" t="s">
        <v>139</v>
      </c>
      <c r="D272" s="39" t="s">
        <v>139</v>
      </c>
      <c r="E272" s="39" t="s">
        <v>139</v>
      </c>
      <c r="F272" s="39" t="s">
        <v>139</v>
      </c>
      <c r="G272" s="39" t="s">
        <v>139</v>
      </c>
      <c r="H272" s="38" t="s">
        <v>112</v>
      </c>
      <c r="I272" s="39" t="s">
        <v>139</v>
      </c>
      <c r="J272" s="39" t="s">
        <v>139</v>
      </c>
      <c r="K272" s="40">
        <v>100</v>
      </c>
    </row>
    <row r="273" spans="1:14" x14ac:dyDescent="0.35">
      <c r="A273" s="44">
        <v>37301</v>
      </c>
      <c r="B273" s="29">
        <v>104500</v>
      </c>
      <c r="C273" s="39" t="s">
        <v>139</v>
      </c>
      <c r="D273" s="39" t="s">
        <v>139</v>
      </c>
      <c r="E273" s="39" t="s">
        <v>139</v>
      </c>
      <c r="F273" s="39" t="s">
        <v>139</v>
      </c>
      <c r="G273" s="39" t="s">
        <v>139</v>
      </c>
      <c r="H273" s="38" t="s">
        <v>112</v>
      </c>
      <c r="I273" s="39" t="s">
        <v>139</v>
      </c>
      <c r="J273" s="39" t="s">
        <v>139</v>
      </c>
      <c r="K273" s="40">
        <v>100</v>
      </c>
    </row>
    <row r="274" spans="1:14" x14ac:dyDescent="0.35">
      <c r="A274" s="44">
        <v>37307</v>
      </c>
      <c r="B274" s="29">
        <v>112127</v>
      </c>
      <c r="C274" s="285">
        <v>632.79999999999995</v>
      </c>
      <c r="D274" s="29">
        <v>0.40509999999999996</v>
      </c>
      <c r="E274" s="29">
        <v>13.15</v>
      </c>
      <c r="F274" s="29">
        <v>7.9</v>
      </c>
      <c r="G274" s="29">
        <v>6.05</v>
      </c>
      <c r="H274" s="38" t="s">
        <v>112</v>
      </c>
      <c r="I274" s="29">
        <v>0.85</v>
      </c>
      <c r="J274" s="29">
        <v>41.6</v>
      </c>
      <c r="K274" s="40">
        <v>1710</v>
      </c>
    </row>
    <row r="275" spans="1:14" x14ac:dyDescent="0.35">
      <c r="A275" s="44">
        <v>37308</v>
      </c>
      <c r="B275" s="29">
        <v>110515</v>
      </c>
      <c r="C275" s="285">
        <v>666.5</v>
      </c>
      <c r="D275" s="29">
        <v>0.42659999999999998</v>
      </c>
      <c r="E275" s="29">
        <v>14.67</v>
      </c>
      <c r="F275" s="29">
        <v>8.26</v>
      </c>
      <c r="G275" s="29">
        <v>5.51</v>
      </c>
      <c r="H275" s="38" t="s">
        <v>112</v>
      </c>
      <c r="I275" s="29">
        <v>0.14000000000000001</v>
      </c>
      <c r="J275" s="29">
        <v>67.599999999999994</v>
      </c>
      <c r="K275" s="40">
        <v>200</v>
      </c>
    </row>
    <row r="276" spans="1:14" x14ac:dyDescent="0.35">
      <c r="A276" s="44">
        <v>37315</v>
      </c>
      <c r="B276" s="29">
        <v>113930</v>
      </c>
      <c r="C276" s="285">
        <v>731.2</v>
      </c>
      <c r="D276" s="29">
        <v>0.46789999999999998</v>
      </c>
      <c r="E276" s="29">
        <v>11.78</v>
      </c>
      <c r="F276" s="29">
        <v>7.87</v>
      </c>
      <c r="G276" s="29">
        <v>2.2000000000000002</v>
      </c>
      <c r="H276" s="38" t="s">
        <v>112</v>
      </c>
      <c r="I276" s="29">
        <v>1.1299999999999999</v>
      </c>
      <c r="J276" s="29">
        <v>70.2</v>
      </c>
      <c r="K276" s="40">
        <v>100</v>
      </c>
      <c r="L276" s="257">
        <f>AVERAGE(K272:K276)</f>
        <v>442</v>
      </c>
      <c r="M276" s="46">
        <f>GEOMEAN(K272:K276)</f>
        <v>202.67735183975924</v>
      </c>
      <c r="N276" s="47" t="s">
        <v>414</v>
      </c>
    </row>
    <row r="277" spans="1:14" x14ac:dyDescent="0.35">
      <c r="A277" s="44">
        <v>37322</v>
      </c>
      <c r="B277" s="29">
        <v>112153</v>
      </c>
      <c r="C277" s="285">
        <v>755.1</v>
      </c>
      <c r="D277" s="29">
        <v>0.48329999999999995</v>
      </c>
      <c r="E277" s="29">
        <v>11.35</v>
      </c>
      <c r="F277" s="29">
        <v>7.85</v>
      </c>
      <c r="G277" s="29">
        <v>4.7699999999999996</v>
      </c>
      <c r="H277" s="38" t="s">
        <v>112</v>
      </c>
      <c r="I277" s="29">
        <v>1.41</v>
      </c>
      <c r="J277" s="29">
        <v>75.400000000000006</v>
      </c>
      <c r="K277" s="40">
        <v>100</v>
      </c>
    </row>
    <row r="278" spans="1:14" x14ac:dyDescent="0.35">
      <c r="A278" s="44">
        <v>37326</v>
      </c>
      <c r="B278" s="29">
        <v>113558</v>
      </c>
      <c r="C278" s="285">
        <v>736.6</v>
      </c>
      <c r="D278" s="29">
        <v>0.47140000000000004</v>
      </c>
      <c r="E278" s="29">
        <v>12.27</v>
      </c>
      <c r="F278" s="29">
        <v>8.32</v>
      </c>
      <c r="G278" s="29">
        <v>4.25</v>
      </c>
      <c r="H278" s="38" t="s">
        <v>112</v>
      </c>
      <c r="I278" s="29">
        <v>1.24</v>
      </c>
      <c r="J278" s="29">
        <v>48.2</v>
      </c>
      <c r="K278" s="40">
        <v>520</v>
      </c>
    </row>
    <row r="279" spans="1:14" x14ac:dyDescent="0.35">
      <c r="A279" s="44">
        <v>37329</v>
      </c>
      <c r="B279" s="29">
        <v>113012</v>
      </c>
      <c r="C279" s="285">
        <v>839.2</v>
      </c>
      <c r="D279" s="29">
        <v>0.53710000000000002</v>
      </c>
      <c r="E279" s="29">
        <v>11.56</v>
      </c>
      <c r="F279" s="29">
        <v>8.2799999999999994</v>
      </c>
      <c r="G279" s="29">
        <v>6.54</v>
      </c>
      <c r="H279" s="38" t="s">
        <v>112</v>
      </c>
      <c r="I279" s="29">
        <v>1.07</v>
      </c>
      <c r="J279" s="29">
        <v>64.099999999999994</v>
      </c>
      <c r="K279" s="40">
        <v>310</v>
      </c>
    </row>
    <row r="280" spans="1:14" x14ac:dyDescent="0.35">
      <c r="A280" s="44">
        <v>37334</v>
      </c>
      <c r="B280" s="29">
        <v>105535</v>
      </c>
      <c r="C280" s="285">
        <v>878.4</v>
      </c>
      <c r="D280" s="29">
        <v>0.56220000000000003</v>
      </c>
      <c r="E280" s="29">
        <v>11.16</v>
      </c>
      <c r="F280" s="29">
        <v>8.16</v>
      </c>
      <c r="G280" s="29">
        <v>7.83</v>
      </c>
      <c r="H280" s="38" t="s">
        <v>112</v>
      </c>
      <c r="I280" s="29">
        <v>1</v>
      </c>
      <c r="J280" s="29">
        <v>58.1</v>
      </c>
      <c r="K280" s="40">
        <v>520</v>
      </c>
    </row>
    <row r="281" spans="1:14" x14ac:dyDescent="0.35">
      <c r="A281" s="44">
        <v>37336</v>
      </c>
      <c r="B281" s="29">
        <v>114501</v>
      </c>
      <c r="C281" s="285">
        <v>805</v>
      </c>
      <c r="D281" s="29">
        <v>0.51519999999999999</v>
      </c>
      <c r="E281" s="29">
        <v>11.27</v>
      </c>
      <c r="F281" s="29">
        <v>8.2100000000000009</v>
      </c>
      <c r="G281" s="29">
        <v>6.79</v>
      </c>
      <c r="H281" s="38" t="s">
        <v>112</v>
      </c>
      <c r="I281" s="29">
        <v>1.3</v>
      </c>
      <c r="J281" s="29">
        <v>55.4</v>
      </c>
      <c r="K281" s="40">
        <v>100</v>
      </c>
      <c r="L281" s="257">
        <f>AVERAGE(K277:K281)</f>
        <v>310</v>
      </c>
      <c r="M281" s="46">
        <f>GEOMEAN(K277:K281)</f>
        <v>242.47874535637172</v>
      </c>
      <c r="N281" s="47" t="s">
        <v>415</v>
      </c>
    </row>
    <row r="282" spans="1:14" x14ac:dyDescent="0.35">
      <c r="A282" s="44">
        <v>37349</v>
      </c>
      <c r="B282" s="29">
        <v>110842</v>
      </c>
      <c r="C282" s="285">
        <v>551.4</v>
      </c>
      <c r="D282" s="29">
        <v>0.35289999999999999</v>
      </c>
      <c r="E282" s="29">
        <v>11.58</v>
      </c>
      <c r="F282" s="29">
        <v>8.1</v>
      </c>
      <c r="G282" s="48">
        <v>7.39</v>
      </c>
      <c r="H282" s="38" t="s">
        <v>112</v>
      </c>
      <c r="I282" s="29">
        <v>0.22</v>
      </c>
      <c r="J282" s="29">
        <v>63.1</v>
      </c>
      <c r="K282" s="40">
        <v>563</v>
      </c>
    </row>
    <row r="283" spans="1:14" x14ac:dyDescent="0.35">
      <c r="A283" s="44">
        <v>37355</v>
      </c>
      <c r="B283" s="29">
        <v>113148</v>
      </c>
      <c r="C283" s="285">
        <v>800</v>
      </c>
      <c r="D283" s="29">
        <v>0.51200000000000001</v>
      </c>
      <c r="E283" s="29">
        <v>11.18</v>
      </c>
      <c r="F283" s="29">
        <v>8.0299999999999994</v>
      </c>
      <c r="G283" s="29">
        <v>9.84</v>
      </c>
      <c r="H283" s="38" t="s">
        <v>112</v>
      </c>
      <c r="I283" s="29">
        <v>0.1</v>
      </c>
      <c r="J283" s="39">
        <v>0</v>
      </c>
      <c r="K283" s="40">
        <v>2602</v>
      </c>
    </row>
    <row r="284" spans="1:14" x14ac:dyDescent="0.35">
      <c r="A284" s="44">
        <v>37363</v>
      </c>
      <c r="B284" s="29">
        <v>114135</v>
      </c>
      <c r="C284" s="285">
        <v>802</v>
      </c>
      <c r="D284" s="29">
        <v>0.51300000000000001</v>
      </c>
      <c r="E284" s="29">
        <v>9.7100000000000009</v>
      </c>
      <c r="F284" s="29">
        <v>7.93</v>
      </c>
      <c r="G284" s="29">
        <v>17.39</v>
      </c>
      <c r="H284" s="38" t="s">
        <v>112</v>
      </c>
      <c r="I284" s="29">
        <v>0.6</v>
      </c>
      <c r="J284" s="39">
        <v>0</v>
      </c>
      <c r="K284" s="40">
        <v>131</v>
      </c>
    </row>
    <row r="285" spans="1:14" x14ac:dyDescent="0.35">
      <c r="A285" s="44">
        <v>37368</v>
      </c>
      <c r="B285" s="29">
        <v>110658</v>
      </c>
      <c r="C285" s="285">
        <v>773</v>
      </c>
      <c r="D285" s="29">
        <v>0.495</v>
      </c>
      <c r="E285" s="29">
        <v>9.2799999999999994</v>
      </c>
      <c r="F285" s="29">
        <v>7.83</v>
      </c>
      <c r="G285" s="29">
        <v>15.03</v>
      </c>
      <c r="H285" s="38" t="s">
        <v>112</v>
      </c>
      <c r="I285" s="29">
        <v>0.3</v>
      </c>
      <c r="J285" s="39">
        <v>0</v>
      </c>
      <c r="K285" s="40">
        <v>3255</v>
      </c>
    </row>
    <row r="286" spans="1:14" x14ac:dyDescent="0.35">
      <c r="A286" s="44">
        <v>37376</v>
      </c>
      <c r="B286" s="29">
        <v>104402</v>
      </c>
      <c r="C286" s="285">
        <v>772.1</v>
      </c>
      <c r="D286" s="29">
        <v>0.49410000000000004</v>
      </c>
      <c r="E286" s="29">
        <v>10.38</v>
      </c>
      <c r="F286" s="29">
        <v>8.01</v>
      </c>
      <c r="G286" s="29">
        <v>13.45</v>
      </c>
      <c r="H286" s="38" t="s">
        <v>112</v>
      </c>
      <c r="I286" s="29">
        <v>0.94</v>
      </c>
      <c r="J286" s="29">
        <v>60.6</v>
      </c>
      <c r="K286" s="40">
        <v>331</v>
      </c>
      <c r="L286" s="257">
        <f>AVERAGE(K282:K286)</f>
        <v>1376.4</v>
      </c>
      <c r="M286" s="46">
        <f>GEOMEAN(K282:K286)</f>
        <v>729.61405903605589</v>
      </c>
      <c r="N286" s="47" t="s">
        <v>416</v>
      </c>
    </row>
    <row r="287" spans="1:14" x14ac:dyDescent="0.35">
      <c r="A287" s="44"/>
      <c r="B287" s="29" t="s">
        <v>417</v>
      </c>
      <c r="C287" s="285"/>
      <c r="D287" s="29"/>
      <c r="E287" s="29"/>
      <c r="F287" s="29"/>
      <c r="G287" s="29"/>
      <c r="H287" s="38"/>
      <c r="I287" s="29"/>
      <c r="J287" s="29"/>
      <c r="L287" s="257"/>
      <c r="M287" s="46"/>
      <c r="N287" s="47"/>
    </row>
    <row r="288" spans="1:14" x14ac:dyDescent="0.35">
      <c r="A288" s="44">
        <v>37564</v>
      </c>
      <c r="B288" s="29">
        <v>115808</v>
      </c>
      <c r="C288" s="285">
        <v>710.3</v>
      </c>
      <c r="D288" s="29">
        <v>0.4546</v>
      </c>
      <c r="E288" s="29">
        <v>10.06</v>
      </c>
      <c r="F288" s="29">
        <v>7.68</v>
      </c>
      <c r="G288" s="29">
        <v>7.92</v>
      </c>
      <c r="H288" s="38" t="s">
        <v>112</v>
      </c>
      <c r="I288" s="29">
        <v>0.68</v>
      </c>
      <c r="J288" s="39">
        <v>0</v>
      </c>
      <c r="K288" s="40">
        <v>862</v>
      </c>
    </row>
    <row r="289" spans="1:14" x14ac:dyDescent="0.35">
      <c r="A289" s="44">
        <v>37567</v>
      </c>
      <c r="B289" s="29">
        <v>114236</v>
      </c>
      <c r="C289" s="285">
        <v>301.10000000000002</v>
      </c>
      <c r="D289" s="29">
        <v>0.19269999999999998</v>
      </c>
      <c r="E289" s="29">
        <v>10.76</v>
      </c>
      <c r="F289" s="29">
        <v>7.68</v>
      </c>
      <c r="G289" s="29">
        <v>7.86</v>
      </c>
      <c r="H289" s="38" t="s">
        <v>112</v>
      </c>
      <c r="I289" s="29">
        <v>0.16</v>
      </c>
      <c r="J289" s="39">
        <v>0</v>
      </c>
      <c r="K289" s="40">
        <v>1296</v>
      </c>
    </row>
    <row r="290" spans="1:14" x14ac:dyDescent="0.35">
      <c r="A290" s="44">
        <v>37572</v>
      </c>
      <c r="B290" s="29">
        <v>111617</v>
      </c>
      <c r="C290" s="285">
        <v>470.5</v>
      </c>
      <c r="D290" s="29">
        <v>0.30110000000000003</v>
      </c>
      <c r="E290" s="29">
        <v>9.19</v>
      </c>
      <c r="F290" s="29">
        <v>7.72</v>
      </c>
      <c r="G290" s="29">
        <v>9.7100000000000009</v>
      </c>
      <c r="H290" s="38" t="s">
        <v>112</v>
      </c>
      <c r="I290" s="29">
        <v>0.14000000000000001</v>
      </c>
      <c r="J290" s="39">
        <v>0</v>
      </c>
      <c r="K290" s="40">
        <v>5172</v>
      </c>
    </row>
    <row r="291" spans="1:14" x14ac:dyDescent="0.35">
      <c r="A291" s="44">
        <v>37574</v>
      </c>
      <c r="B291" s="29">
        <v>101556</v>
      </c>
      <c r="C291" s="285">
        <v>588.70000000000005</v>
      </c>
      <c r="D291" s="29">
        <v>0.37679999999999997</v>
      </c>
      <c r="E291" s="29">
        <v>10.74</v>
      </c>
      <c r="F291" s="48">
        <v>7.72</v>
      </c>
      <c r="G291" s="29">
        <v>8.7799999999999994</v>
      </c>
      <c r="H291" s="38" t="s">
        <v>112</v>
      </c>
      <c r="I291" s="29">
        <v>0.19</v>
      </c>
      <c r="J291" s="39">
        <v>0</v>
      </c>
      <c r="K291" s="40">
        <v>1019</v>
      </c>
    </row>
    <row r="292" spans="1:14" x14ac:dyDescent="0.35">
      <c r="A292" s="44">
        <v>37581</v>
      </c>
      <c r="B292" s="29">
        <v>100912</v>
      </c>
      <c r="C292" s="285">
        <v>700.9</v>
      </c>
      <c r="D292" s="29">
        <v>0.4486</v>
      </c>
      <c r="E292" s="29">
        <v>10.59</v>
      </c>
      <c r="F292" s="29">
        <v>7.69</v>
      </c>
      <c r="G292" s="29">
        <v>8.31</v>
      </c>
      <c r="H292" s="38" t="s">
        <v>112</v>
      </c>
      <c r="I292" s="29">
        <v>0.66</v>
      </c>
      <c r="J292" s="39">
        <v>0</v>
      </c>
      <c r="K292" s="40">
        <v>364</v>
      </c>
      <c r="L292" s="257">
        <f>AVERAGE(K288:K292)</f>
        <v>1742.6</v>
      </c>
      <c r="M292" s="46">
        <f>GEOMEAN(K288:K292)</f>
        <v>1164.6871133143195</v>
      </c>
      <c r="N292" s="47" t="s">
        <v>418</v>
      </c>
    </row>
    <row r="293" spans="1:14" x14ac:dyDescent="0.35">
      <c r="A293" s="44">
        <v>37592</v>
      </c>
      <c r="B293" s="29">
        <v>114347</v>
      </c>
      <c r="C293" s="285">
        <v>519.29999999999995</v>
      </c>
      <c r="D293" s="29">
        <v>0.33239999999999997</v>
      </c>
      <c r="E293" s="29">
        <v>12.19</v>
      </c>
      <c r="F293" s="29">
        <v>7.84</v>
      </c>
      <c r="G293" s="29">
        <v>2.63</v>
      </c>
      <c r="H293" s="38" t="s">
        <v>112</v>
      </c>
      <c r="I293" s="29">
        <v>0.48</v>
      </c>
      <c r="J293" s="29">
        <v>64.8</v>
      </c>
      <c r="K293" s="40">
        <v>62</v>
      </c>
    </row>
    <row r="294" spans="1:14" x14ac:dyDescent="0.35">
      <c r="A294" s="44">
        <v>37594</v>
      </c>
      <c r="B294" s="29">
        <v>112311</v>
      </c>
      <c r="C294" s="285">
        <v>578.20000000000005</v>
      </c>
      <c r="D294" s="29">
        <v>0.37009999999999998</v>
      </c>
      <c r="E294" s="29">
        <v>13.98</v>
      </c>
      <c r="F294" s="29">
        <v>7.78</v>
      </c>
      <c r="G294" s="29">
        <v>0.82</v>
      </c>
      <c r="H294" s="38" t="s">
        <v>112</v>
      </c>
      <c r="I294" s="29">
        <v>0.75</v>
      </c>
      <c r="J294" s="39">
        <v>0</v>
      </c>
      <c r="K294" s="40">
        <v>73</v>
      </c>
    </row>
    <row r="295" spans="1:14" x14ac:dyDescent="0.35">
      <c r="A295" s="44">
        <v>37599</v>
      </c>
      <c r="B295" s="29">
        <v>113513</v>
      </c>
      <c r="C295" s="285">
        <v>699.8</v>
      </c>
      <c r="D295" s="29">
        <v>0.44790000000000002</v>
      </c>
      <c r="E295" s="29">
        <v>14.8</v>
      </c>
      <c r="F295" s="29">
        <v>7.68</v>
      </c>
      <c r="G295" s="29">
        <v>1.4</v>
      </c>
      <c r="H295" s="38" t="s">
        <v>112</v>
      </c>
      <c r="I295" s="29">
        <v>0.34</v>
      </c>
      <c r="J295" s="39">
        <v>0</v>
      </c>
      <c r="K295" s="40">
        <v>10</v>
      </c>
    </row>
    <row r="296" spans="1:14" x14ac:dyDescent="0.35">
      <c r="A296" s="44">
        <v>37606</v>
      </c>
      <c r="B296" s="29">
        <v>113205</v>
      </c>
      <c r="C296" s="285">
        <v>734.7</v>
      </c>
      <c r="D296" s="29">
        <v>0.47020000000000001</v>
      </c>
      <c r="E296" s="29">
        <v>12.91</v>
      </c>
      <c r="F296" s="29">
        <v>7.8</v>
      </c>
      <c r="G296" s="29">
        <v>3.67</v>
      </c>
      <c r="H296" s="38" t="s">
        <v>112</v>
      </c>
      <c r="I296" s="29">
        <v>0.83</v>
      </c>
      <c r="J296" s="39">
        <v>0</v>
      </c>
      <c r="K296" s="40">
        <v>573</v>
      </c>
    </row>
    <row r="297" spans="1:14" x14ac:dyDescent="0.35">
      <c r="A297" s="44">
        <v>37608</v>
      </c>
      <c r="B297" s="29">
        <v>115103</v>
      </c>
      <c r="C297" s="285">
        <v>703.6</v>
      </c>
      <c r="D297" s="29">
        <v>0.45030000000000003</v>
      </c>
      <c r="E297" s="29">
        <v>12.05</v>
      </c>
      <c r="F297" s="29">
        <v>7.78</v>
      </c>
      <c r="G297" s="29">
        <v>4.8</v>
      </c>
      <c r="H297" s="38" t="s">
        <v>112</v>
      </c>
      <c r="I297" s="29">
        <v>0.48</v>
      </c>
      <c r="J297" s="39">
        <v>0</v>
      </c>
      <c r="K297" s="40">
        <v>8664</v>
      </c>
      <c r="L297" s="257">
        <f>AVERAGE(K293:K297)</f>
        <v>1876.4</v>
      </c>
      <c r="M297" s="46">
        <f>GEOMEAN(K293:K297)</f>
        <v>186.3449050726889</v>
      </c>
      <c r="N297" s="47" t="s">
        <v>419</v>
      </c>
    </row>
    <row r="298" spans="1:14" x14ac:dyDescent="0.35">
      <c r="A298" s="44">
        <v>37627</v>
      </c>
      <c r="B298" s="29">
        <v>112607</v>
      </c>
      <c r="C298" s="285">
        <v>543.9</v>
      </c>
      <c r="D298" s="29">
        <v>0.34810000000000002</v>
      </c>
      <c r="E298" s="29">
        <v>13.77</v>
      </c>
      <c r="F298" s="29">
        <v>8.14</v>
      </c>
      <c r="G298" s="29">
        <v>2.0699999999999998</v>
      </c>
      <c r="H298" s="38" t="s">
        <v>112</v>
      </c>
      <c r="I298" s="29">
        <v>0.76</v>
      </c>
      <c r="J298" s="39">
        <v>0</v>
      </c>
      <c r="K298" s="40">
        <v>168</v>
      </c>
    </row>
    <row r="299" spans="1:14" x14ac:dyDescent="0.35">
      <c r="A299" s="44">
        <v>37630</v>
      </c>
      <c r="B299" s="29">
        <v>113602</v>
      </c>
      <c r="C299" s="285">
        <v>242</v>
      </c>
      <c r="D299" s="29">
        <v>0.155</v>
      </c>
      <c r="E299" s="29">
        <v>12.59</v>
      </c>
      <c r="F299" s="29">
        <v>8.09</v>
      </c>
      <c r="G299" s="29">
        <v>2.9</v>
      </c>
      <c r="H299" s="38" t="s">
        <v>112</v>
      </c>
      <c r="I299" s="29">
        <v>0.41</v>
      </c>
      <c r="J299" s="39">
        <v>0</v>
      </c>
      <c r="K299" s="40">
        <v>86</v>
      </c>
    </row>
    <row r="300" spans="1:14" x14ac:dyDescent="0.35">
      <c r="A300" s="44">
        <v>37634</v>
      </c>
      <c r="B300" s="29">
        <v>122442</v>
      </c>
      <c r="C300" s="285">
        <v>709</v>
      </c>
      <c r="D300" s="29">
        <v>0.45300000000000001</v>
      </c>
      <c r="E300" s="29">
        <v>12.99</v>
      </c>
      <c r="F300" s="29">
        <v>8.06</v>
      </c>
      <c r="G300" s="29">
        <v>0.28000000000000003</v>
      </c>
      <c r="H300" s="38" t="s">
        <v>112</v>
      </c>
      <c r="I300" s="29">
        <v>0.78</v>
      </c>
      <c r="J300" s="39">
        <v>0</v>
      </c>
      <c r="K300" s="40">
        <v>63</v>
      </c>
    </row>
    <row r="301" spans="1:14" x14ac:dyDescent="0.35">
      <c r="A301" s="44">
        <v>37643</v>
      </c>
      <c r="B301" s="29">
        <v>113642</v>
      </c>
      <c r="C301" s="285">
        <v>418.1</v>
      </c>
      <c r="D301" s="29">
        <v>0.2676</v>
      </c>
      <c r="E301" s="29">
        <v>15.71</v>
      </c>
      <c r="F301" s="29">
        <v>7.93</v>
      </c>
      <c r="G301" s="29">
        <v>-0.15</v>
      </c>
      <c r="H301" s="38" t="s">
        <v>112</v>
      </c>
      <c r="I301" s="29">
        <v>1.78</v>
      </c>
      <c r="J301" s="29">
        <v>49.8</v>
      </c>
      <c r="K301" s="40">
        <v>41</v>
      </c>
    </row>
    <row r="302" spans="1:14" x14ac:dyDescent="0.35">
      <c r="A302" s="44">
        <v>37648</v>
      </c>
      <c r="B302" s="29">
        <v>115134</v>
      </c>
      <c r="C302" s="285">
        <v>663.6</v>
      </c>
      <c r="D302" s="29">
        <v>0.41860000000000003</v>
      </c>
      <c r="E302" s="29">
        <v>12.16</v>
      </c>
      <c r="F302" s="29">
        <v>7.64</v>
      </c>
      <c r="G302" s="29">
        <v>-0.14000000000000001</v>
      </c>
      <c r="H302" s="38" t="s">
        <v>112</v>
      </c>
      <c r="I302" s="29">
        <v>0.86</v>
      </c>
      <c r="J302" s="29">
        <v>48.2</v>
      </c>
      <c r="K302" s="40">
        <v>98</v>
      </c>
      <c r="L302" s="257">
        <f>AVERAGE(K298:K302)</f>
        <v>91.2</v>
      </c>
      <c r="M302" s="46">
        <f>GEOMEAN(K298:K302)</f>
        <v>81.777088237984458</v>
      </c>
      <c r="N302" s="47" t="s">
        <v>420</v>
      </c>
    </row>
    <row r="303" spans="1:14" x14ac:dyDescent="0.35">
      <c r="A303" s="44">
        <v>37655</v>
      </c>
      <c r="B303" s="29">
        <v>120929</v>
      </c>
      <c r="C303" s="285">
        <v>712.5</v>
      </c>
      <c r="D303" s="29">
        <v>0.45600000000000002</v>
      </c>
      <c r="E303" s="29">
        <v>12.55</v>
      </c>
      <c r="F303" s="29">
        <v>7.61</v>
      </c>
      <c r="G303" s="29">
        <v>2.56</v>
      </c>
      <c r="H303" s="38" t="s">
        <v>112</v>
      </c>
      <c r="I303" s="29">
        <v>1.08</v>
      </c>
      <c r="J303" s="39">
        <v>0</v>
      </c>
      <c r="K303" s="40">
        <v>495</v>
      </c>
    </row>
    <row r="304" spans="1:14" x14ac:dyDescent="0.35">
      <c r="A304" s="44">
        <v>37662</v>
      </c>
      <c r="B304" s="29">
        <v>112410</v>
      </c>
      <c r="C304" s="285">
        <v>753.9</v>
      </c>
      <c r="D304" s="29">
        <v>0.48249999999999998</v>
      </c>
      <c r="E304" s="29">
        <v>12.04</v>
      </c>
      <c r="F304" s="29">
        <v>7.68</v>
      </c>
      <c r="G304" s="29">
        <v>1.7</v>
      </c>
      <c r="H304" s="29"/>
      <c r="I304" s="29">
        <v>1.18</v>
      </c>
      <c r="J304" s="39">
        <v>0</v>
      </c>
      <c r="K304" s="40">
        <v>119</v>
      </c>
    </row>
    <row r="305" spans="1:31" x14ac:dyDescent="0.35">
      <c r="A305" s="44">
        <v>37669</v>
      </c>
      <c r="B305" s="29"/>
      <c r="C305" s="285"/>
      <c r="F305" s="29"/>
      <c r="G305" s="29" t="s">
        <v>421</v>
      </c>
    </row>
    <row r="306" spans="1:31" x14ac:dyDescent="0.35">
      <c r="A306" s="44">
        <v>37671</v>
      </c>
      <c r="B306" s="29">
        <v>111809</v>
      </c>
      <c r="C306" s="285">
        <v>737.3</v>
      </c>
      <c r="D306" s="29">
        <v>0.47199999999999998</v>
      </c>
      <c r="E306" s="29">
        <v>13.51</v>
      </c>
      <c r="F306" s="29">
        <v>7.91</v>
      </c>
      <c r="G306" s="29">
        <v>1.44</v>
      </c>
      <c r="H306" s="38" t="s">
        <v>112</v>
      </c>
      <c r="I306" s="29">
        <v>1.49</v>
      </c>
      <c r="J306" s="29">
        <v>74.8</v>
      </c>
      <c r="K306" s="40">
        <v>145</v>
      </c>
    </row>
    <row r="307" spans="1:31" x14ac:dyDescent="0.35">
      <c r="A307" s="44">
        <v>37676</v>
      </c>
      <c r="B307" s="29"/>
      <c r="C307" s="285"/>
      <c r="F307" s="29"/>
      <c r="G307" s="29" t="s">
        <v>422</v>
      </c>
      <c r="L307" s="257">
        <f>AVERAGE(K303:K307)</f>
        <v>253</v>
      </c>
      <c r="M307" s="46">
        <f>GEOMEAN(K301:K304,K306)</f>
        <v>127.96936619759285</v>
      </c>
      <c r="N307" s="47" t="s">
        <v>423</v>
      </c>
    </row>
    <row r="308" spans="1:31" x14ac:dyDescent="0.35">
      <c r="A308" s="44">
        <v>37684</v>
      </c>
      <c r="B308" s="29">
        <v>103150</v>
      </c>
      <c r="C308" s="285">
        <v>781</v>
      </c>
      <c r="D308" s="29">
        <v>0.49979999999999997</v>
      </c>
      <c r="E308" s="29">
        <v>13.18</v>
      </c>
      <c r="F308" s="29">
        <v>7.77</v>
      </c>
      <c r="G308" s="29">
        <v>2.0699999999999998</v>
      </c>
      <c r="H308" s="38" t="s">
        <v>112</v>
      </c>
      <c r="I308" s="29">
        <v>0.97</v>
      </c>
      <c r="J308" s="39">
        <v>0</v>
      </c>
      <c r="K308" s="40">
        <v>155</v>
      </c>
    </row>
    <row r="309" spans="1:31" x14ac:dyDescent="0.35">
      <c r="A309" s="44">
        <v>37690</v>
      </c>
      <c r="B309" s="29">
        <v>104200</v>
      </c>
      <c r="C309" s="285">
        <v>607</v>
      </c>
      <c r="D309" s="29">
        <v>0.38850000000000001</v>
      </c>
      <c r="E309" s="29">
        <v>13.85</v>
      </c>
      <c r="F309" s="29">
        <v>7.33</v>
      </c>
      <c r="G309" s="29">
        <v>1.22</v>
      </c>
      <c r="H309" s="38" t="s">
        <v>112</v>
      </c>
      <c r="I309" s="29">
        <v>0.71</v>
      </c>
      <c r="J309" s="39">
        <v>0</v>
      </c>
      <c r="K309" s="40">
        <v>135</v>
      </c>
    </row>
    <row r="310" spans="1:31" s="34" customFormat="1" x14ac:dyDescent="0.35">
      <c r="A310" s="44">
        <v>37692</v>
      </c>
      <c r="B310" s="39">
        <v>103551</v>
      </c>
      <c r="C310" s="286">
        <v>635.79999999999995</v>
      </c>
      <c r="D310" s="39">
        <v>0.40689999999999998</v>
      </c>
      <c r="E310" s="39">
        <v>13.08</v>
      </c>
      <c r="F310" s="39">
        <v>7.91</v>
      </c>
      <c r="G310" s="39">
        <v>2.78</v>
      </c>
      <c r="H310" s="38" t="s">
        <v>112</v>
      </c>
      <c r="I310" s="39">
        <v>0.48</v>
      </c>
      <c r="J310" s="39">
        <v>72.400000000000006</v>
      </c>
      <c r="K310" s="34">
        <v>74</v>
      </c>
      <c r="L310" s="35"/>
      <c r="M310" s="333"/>
      <c r="N310" s="38"/>
      <c r="O310" s="34" t="s">
        <v>115</v>
      </c>
      <c r="P310" s="34">
        <v>76.400000000000006</v>
      </c>
      <c r="Q310" s="34" t="s">
        <v>115</v>
      </c>
      <c r="R310" s="34" t="s">
        <v>115</v>
      </c>
      <c r="S310" s="34" t="s">
        <v>115</v>
      </c>
      <c r="T310" s="34" t="s">
        <v>115</v>
      </c>
      <c r="U310" s="34" t="s">
        <v>115</v>
      </c>
      <c r="V310" s="34" t="s">
        <v>115</v>
      </c>
      <c r="W310" s="34">
        <v>10.6</v>
      </c>
      <c r="X310" s="34">
        <v>55</v>
      </c>
      <c r="Y310" s="34" t="s">
        <v>115</v>
      </c>
      <c r="Z310" s="34">
        <v>2.9</v>
      </c>
      <c r="AA310" s="34" t="s">
        <v>115</v>
      </c>
      <c r="AB310" s="34">
        <v>47</v>
      </c>
      <c r="AC310" s="34" t="s">
        <v>115</v>
      </c>
      <c r="AD310" s="34">
        <v>278</v>
      </c>
      <c r="AE310" s="34" t="s">
        <v>115</v>
      </c>
    </row>
    <row r="311" spans="1:31" x14ac:dyDescent="0.35">
      <c r="A311" s="44">
        <v>37704</v>
      </c>
      <c r="B311" s="29">
        <v>100745</v>
      </c>
      <c r="C311" s="285">
        <v>557</v>
      </c>
      <c r="D311" s="29">
        <v>0.35650000000000004</v>
      </c>
      <c r="E311" s="29">
        <v>13.39</v>
      </c>
      <c r="F311" s="29">
        <v>7.44</v>
      </c>
      <c r="G311" s="29">
        <v>7.83</v>
      </c>
      <c r="H311" s="38" t="s">
        <v>112</v>
      </c>
      <c r="I311" s="29">
        <v>0.92</v>
      </c>
      <c r="J311" s="29">
        <v>62</v>
      </c>
      <c r="K311" s="40">
        <v>30</v>
      </c>
    </row>
    <row r="312" spans="1:31" x14ac:dyDescent="0.35">
      <c r="A312" s="44">
        <v>37706</v>
      </c>
      <c r="B312" s="29">
        <v>111125</v>
      </c>
      <c r="C312" s="285">
        <v>548.4</v>
      </c>
      <c r="D312" s="29">
        <v>0.35099999999999998</v>
      </c>
      <c r="E312" s="29">
        <v>12.32</v>
      </c>
      <c r="F312" s="29">
        <v>7.89</v>
      </c>
      <c r="G312" s="29">
        <v>9.89</v>
      </c>
      <c r="H312" s="38" t="s">
        <v>112</v>
      </c>
      <c r="I312" s="29">
        <v>0.21</v>
      </c>
      <c r="J312" s="29">
        <v>65.7</v>
      </c>
      <c r="K312" s="40">
        <v>1553</v>
      </c>
      <c r="L312" s="257">
        <f>AVERAGE(K308:K312)</f>
        <v>389.4</v>
      </c>
      <c r="M312" s="46">
        <f>GEOMEAN(K308:K312)</f>
        <v>148.46975072540903</v>
      </c>
      <c r="N312" s="47" t="s">
        <v>424</v>
      </c>
    </row>
    <row r="313" spans="1:31" x14ac:dyDescent="0.35">
      <c r="A313" s="44">
        <v>37713</v>
      </c>
      <c r="B313" s="29">
        <v>102912</v>
      </c>
      <c r="C313" s="285">
        <v>575.1</v>
      </c>
      <c r="D313" s="29">
        <v>0.36810000000000004</v>
      </c>
      <c r="E313" s="29">
        <v>10.18</v>
      </c>
      <c r="F313" s="29">
        <v>7.65</v>
      </c>
      <c r="G313" s="29">
        <v>11.29</v>
      </c>
      <c r="H313" s="38" t="s">
        <v>112</v>
      </c>
      <c r="I313" s="29">
        <v>0.72</v>
      </c>
      <c r="J313" s="39">
        <v>0</v>
      </c>
      <c r="K313" s="40">
        <v>231</v>
      </c>
    </row>
    <row r="314" spans="1:31" x14ac:dyDescent="0.35">
      <c r="A314" s="44">
        <v>37721</v>
      </c>
      <c r="B314" s="29">
        <v>100333</v>
      </c>
      <c r="C314" s="285">
        <v>614.5</v>
      </c>
      <c r="D314" s="29">
        <v>0.39329999999999998</v>
      </c>
      <c r="E314" s="29">
        <v>11.34</v>
      </c>
      <c r="F314" s="29">
        <v>7.5</v>
      </c>
      <c r="G314" s="29">
        <v>7.52</v>
      </c>
      <c r="H314" s="38" t="s">
        <v>112</v>
      </c>
      <c r="I314" s="29">
        <v>0.66</v>
      </c>
      <c r="J314" s="39">
        <v>0</v>
      </c>
      <c r="K314" s="40">
        <v>146</v>
      </c>
    </row>
    <row r="315" spans="1:31" x14ac:dyDescent="0.35">
      <c r="A315" s="44">
        <v>37726</v>
      </c>
      <c r="B315" s="29">
        <v>94728</v>
      </c>
      <c r="C315" s="285">
        <v>626.70000000000005</v>
      </c>
      <c r="D315" s="29">
        <v>0.40110000000000001</v>
      </c>
      <c r="E315" s="29">
        <v>9.23</v>
      </c>
      <c r="F315" s="29">
        <v>7.84</v>
      </c>
      <c r="G315" s="29">
        <v>14.7</v>
      </c>
      <c r="H315" s="38" t="s">
        <v>112</v>
      </c>
      <c r="I315" s="29">
        <v>0.21</v>
      </c>
      <c r="J315" s="29">
        <v>79.599999999999994</v>
      </c>
      <c r="K315" s="40">
        <v>86</v>
      </c>
    </row>
    <row r="316" spans="1:31" x14ac:dyDescent="0.35">
      <c r="A316" s="44">
        <v>37732</v>
      </c>
      <c r="B316" s="29">
        <v>95744</v>
      </c>
      <c r="C316" s="285">
        <v>635.1</v>
      </c>
      <c r="D316" s="29">
        <v>0.40660000000000002</v>
      </c>
      <c r="E316" s="29">
        <v>9.01</v>
      </c>
      <c r="F316" s="29">
        <v>7.87</v>
      </c>
      <c r="G316" s="29">
        <v>15.14</v>
      </c>
      <c r="H316" s="38" t="s">
        <v>112</v>
      </c>
      <c r="I316" s="29">
        <v>0.28999999999999998</v>
      </c>
      <c r="J316" s="29">
        <v>94.4</v>
      </c>
      <c r="K316" s="40">
        <v>1211</v>
      </c>
    </row>
    <row r="317" spans="1:31" x14ac:dyDescent="0.35">
      <c r="A317" s="44">
        <v>37739</v>
      </c>
      <c r="B317" s="29">
        <v>95856</v>
      </c>
      <c r="C317" s="285">
        <v>621.9</v>
      </c>
      <c r="D317" s="29">
        <v>0.39800000000000002</v>
      </c>
      <c r="E317" s="29">
        <v>9.24</v>
      </c>
      <c r="F317" s="29">
        <v>7.98</v>
      </c>
      <c r="G317" s="29">
        <v>14.97</v>
      </c>
      <c r="H317" s="38" t="s">
        <v>112</v>
      </c>
      <c r="I317" s="29">
        <v>0.86</v>
      </c>
      <c r="J317" s="29">
        <v>87.1</v>
      </c>
      <c r="K317" s="40">
        <v>457</v>
      </c>
      <c r="L317" s="287">
        <f>AVERAGE(K313:K317)</f>
        <v>426.2</v>
      </c>
      <c r="M317" s="46">
        <f>GEOMEAN(K313:K317)</f>
        <v>276.12436238556188</v>
      </c>
      <c r="N317" s="47" t="s">
        <v>425</v>
      </c>
    </row>
    <row r="318" spans="1:31" x14ac:dyDescent="0.35">
      <c r="A318" s="44">
        <v>37749</v>
      </c>
      <c r="B318" s="29">
        <v>94751</v>
      </c>
      <c r="C318" s="39" t="s">
        <v>119</v>
      </c>
      <c r="D318" s="39" t="s">
        <v>119</v>
      </c>
      <c r="E318" s="39" t="s">
        <v>119</v>
      </c>
      <c r="F318" s="39" t="s">
        <v>119</v>
      </c>
      <c r="G318" s="39" t="s">
        <v>119</v>
      </c>
      <c r="H318" s="38" t="s">
        <v>112</v>
      </c>
      <c r="I318" s="39" t="s">
        <v>119</v>
      </c>
      <c r="J318" s="29">
        <v>83.4</v>
      </c>
      <c r="K318" s="40">
        <v>1664</v>
      </c>
    </row>
    <row r="319" spans="1:31" x14ac:dyDescent="0.35">
      <c r="A319" s="44">
        <v>37753</v>
      </c>
      <c r="B319" s="29">
        <v>105231</v>
      </c>
      <c r="C319" s="285">
        <v>500</v>
      </c>
      <c r="D319" s="29">
        <v>0.32</v>
      </c>
      <c r="E319" s="29">
        <v>9.2100000000000009</v>
      </c>
      <c r="F319" s="29">
        <v>7.95</v>
      </c>
      <c r="G319" s="29">
        <v>16.77</v>
      </c>
      <c r="H319" s="38" t="s">
        <v>112</v>
      </c>
      <c r="I319" s="29">
        <v>0.9</v>
      </c>
      <c r="J319" s="39">
        <v>0</v>
      </c>
      <c r="K319" s="40">
        <v>6131</v>
      </c>
    </row>
    <row r="320" spans="1:31" x14ac:dyDescent="0.35">
      <c r="A320" s="44">
        <v>37756</v>
      </c>
      <c r="B320" s="29">
        <v>101746</v>
      </c>
      <c r="C320" s="285">
        <v>1179</v>
      </c>
      <c r="D320" s="29">
        <v>0.75469999999999993</v>
      </c>
      <c r="E320" s="39" t="s">
        <v>119</v>
      </c>
      <c r="F320" s="29">
        <v>8.15</v>
      </c>
      <c r="G320" s="39" t="s">
        <v>119</v>
      </c>
      <c r="H320" s="38" t="s">
        <v>112</v>
      </c>
      <c r="I320" s="29">
        <v>0.56999999999999995</v>
      </c>
      <c r="J320" s="29">
        <v>81.099999999999994</v>
      </c>
      <c r="K320" s="40">
        <v>2602</v>
      </c>
    </row>
    <row r="321" spans="1:250" x14ac:dyDescent="0.35">
      <c r="A321" s="44">
        <v>37762</v>
      </c>
      <c r="B321" s="29">
        <v>105829</v>
      </c>
      <c r="C321" s="285">
        <v>542</v>
      </c>
      <c r="D321" s="29">
        <v>0.34700000000000003</v>
      </c>
      <c r="E321" s="29">
        <v>9.23</v>
      </c>
      <c r="F321" s="29">
        <v>7.93</v>
      </c>
      <c r="G321" s="29">
        <v>16.66</v>
      </c>
      <c r="H321" s="38" t="s">
        <v>112</v>
      </c>
      <c r="I321" s="29">
        <v>0.8</v>
      </c>
      <c r="J321" s="39">
        <v>0</v>
      </c>
      <c r="K321" s="40">
        <v>246</v>
      </c>
    </row>
    <row r="322" spans="1:250" x14ac:dyDescent="0.35">
      <c r="A322" s="44">
        <v>37770</v>
      </c>
      <c r="B322" s="29">
        <v>102223</v>
      </c>
      <c r="C322" s="285">
        <v>587</v>
      </c>
      <c r="D322" s="29">
        <v>0.375</v>
      </c>
      <c r="E322" s="29">
        <v>6.86</v>
      </c>
      <c r="F322" s="29">
        <v>7.85</v>
      </c>
      <c r="G322" s="29">
        <v>17.61</v>
      </c>
      <c r="H322" s="38" t="s">
        <v>112</v>
      </c>
      <c r="I322" s="29">
        <v>0.3</v>
      </c>
      <c r="J322" s="29">
        <v>7.9</v>
      </c>
      <c r="K322" s="40">
        <v>19863</v>
      </c>
      <c r="L322" s="287">
        <f>AVERAGE(K318:K322)</f>
        <v>6101.2</v>
      </c>
      <c r="M322" s="46">
        <f>GEOMEAN(K318:K322)</f>
        <v>2646.027637279406</v>
      </c>
      <c r="N322" s="47" t="s">
        <v>426</v>
      </c>
    </row>
    <row r="323" spans="1:250" x14ac:dyDescent="0.35">
      <c r="A323" s="44">
        <v>37775</v>
      </c>
      <c r="B323" s="29">
        <v>104709</v>
      </c>
      <c r="C323" s="285">
        <v>587</v>
      </c>
      <c r="D323" s="29">
        <v>0.376</v>
      </c>
      <c r="E323" s="29">
        <v>7.74</v>
      </c>
      <c r="F323" s="29">
        <v>7.79</v>
      </c>
      <c r="G323" s="29">
        <v>16.059999999999999</v>
      </c>
      <c r="H323" s="38" t="s">
        <v>112</v>
      </c>
      <c r="I323" s="29">
        <v>0.8</v>
      </c>
      <c r="J323" s="29">
        <v>7.8</v>
      </c>
      <c r="K323" s="40">
        <v>24192</v>
      </c>
      <c r="O323" s="34" t="s">
        <v>115</v>
      </c>
      <c r="P323" s="34">
        <v>74.400000000000006</v>
      </c>
      <c r="Q323" s="34" t="s">
        <v>115</v>
      </c>
      <c r="R323" s="34" t="s">
        <v>115</v>
      </c>
      <c r="S323" s="34" t="s">
        <v>115</v>
      </c>
      <c r="T323" s="34" t="s">
        <v>115</v>
      </c>
      <c r="U323" s="34" t="s">
        <v>115</v>
      </c>
      <c r="V323" s="34" t="s">
        <v>115</v>
      </c>
      <c r="W323" s="34" t="s">
        <v>115</v>
      </c>
      <c r="X323" s="34">
        <v>43</v>
      </c>
      <c r="Y323" s="34" t="s">
        <v>115</v>
      </c>
      <c r="Z323" s="34">
        <v>1.7</v>
      </c>
      <c r="AA323" s="34" t="s">
        <v>115</v>
      </c>
      <c r="AB323" s="34">
        <v>39</v>
      </c>
      <c r="AC323" s="34">
        <v>0.4</v>
      </c>
      <c r="AD323" s="34">
        <v>264</v>
      </c>
      <c r="AE323" s="34" t="s">
        <v>611</v>
      </c>
      <c r="AF323" s="34" t="s">
        <v>612</v>
      </c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</row>
    <row r="324" spans="1:250" x14ac:dyDescent="0.35">
      <c r="A324" s="44">
        <v>37784</v>
      </c>
      <c r="B324" s="29">
        <v>101907</v>
      </c>
      <c r="C324" s="285">
        <v>532</v>
      </c>
      <c r="D324" s="29">
        <v>0.34</v>
      </c>
      <c r="E324" s="29">
        <v>6.37</v>
      </c>
      <c r="F324" s="29">
        <v>7.73</v>
      </c>
      <c r="G324" s="29">
        <v>20.420000000000002</v>
      </c>
      <c r="H324" s="38" t="s">
        <v>112</v>
      </c>
      <c r="I324" s="29">
        <v>0.2</v>
      </c>
      <c r="J324" s="29">
        <v>7.9</v>
      </c>
      <c r="K324" s="40">
        <v>24192</v>
      </c>
    </row>
    <row r="325" spans="1:250" x14ac:dyDescent="0.35">
      <c r="A325" s="44">
        <v>37788</v>
      </c>
      <c r="B325" s="29">
        <v>110021</v>
      </c>
      <c r="C325" s="285">
        <v>534.6</v>
      </c>
      <c r="D325" s="29">
        <v>0.34209999999999996</v>
      </c>
      <c r="E325" s="29">
        <v>8.65</v>
      </c>
      <c r="F325" s="29">
        <v>7.8</v>
      </c>
      <c r="G325" s="29">
        <v>22.67</v>
      </c>
      <c r="H325" s="38" t="s">
        <v>112</v>
      </c>
      <c r="I325" s="29">
        <v>1.33</v>
      </c>
      <c r="J325" s="39">
        <v>0</v>
      </c>
      <c r="K325" s="40">
        <v>1281</v>
      </c>
    </row>
    <row r="326" spans="1:250" x14ac:dyDescent="0.35">
      <c r="A326" s="44">
        <v>37791</v>
      </c>
      <c r="B326" s="29">
        <v>100054</v>
      </c>
      <c r="C326" s="285">
        <v>604.70000000000005</v>
      </c>
      <c r="D326" s="29">
        <v>0.38700000000000001</v>
      </c>
      <c r="E326" s="29">
        <v>7.21</v>
      </c>
      <c r="F326" s="29">
        <v>7.57</v>
      </c>
      <c r="G326" s="29">
        <v>22.96</v>
      </c>
      <c r="H326" s="38" t="s">
        <v>112</v>
      </c>
      <c r="I326" s="29">
        <v>1.3</v>
      </c>
      <c r="J326" s="39">
        <v>0</v>
      </c>
      <c r="K326" s="40">
        <v>359</v>
      </c>
    </row>
    <row r="327" spans="1:250" x14ac:dyDescent="0.35">
      <c r="A327" s="44">
        <v>37798</v>
      </c>
      <c r="B327" s="29">
        <v>102200</v>
      </c>
      <c r="C327" s="285">
        <v>711.4</v>
      </c>
      <c r="D327" s="29">
        <v>0.45580000000000004</v>
      </c>
      <c r="E327" s="29">
        <v>6.61</v>
      </c>
      <c r="F327" s="29">
        <v>7.41</v>
      </c>
      <c r="G327" s="29">
        <v>23.74</v>
      </c>
      <c r="H327" s="38" t="s">
        <v>112</v>
      </c>
      <c r="I327" s="29">
        <v>1.42</v>
      </c>
      <c r="J327" s="29">
        <v>0</v>
      </c>
      <c r="K327" s="40">
        <v>323</v>
      </c>
      <c r="L327" s="257">
        <f>AVERAGE(K323:K327)</f>
        <v>10069.4</v>
      </c>
      <c r="M327" s="46">
        <f>GEOMEAN(K323:K327)</f>
        <v>2442.5188815659435</v>
      </c>
      <c r="N327" s="47" t="s">
        <v>427</v>
      </c>
    </row>
    <row r="328" spans="1:250" x14ac:dyDescent="0.35">
      <c r="A328" s="44">
        <v>37804</v>
      </c>
      <c r="B328" s="29">
        <v>94415</v>
      </c>
      <c r="C328" s="285">
        <v>447.6</v>
      </c>
      <c r="D328" s="29">
        <v>0.28649999999999998</v>
      </c>
      <c r="E328" s="29">
        <v>4.5599999999999996</v>
      </c>
      <c r="F328" s="29">
        <v>7.1</v>
      </c>
      <c r="G328" s="29">
        <v>23.41</v>
      </c>
      <c r="H328" s="38" t="s">
        <v>112</v>
      </c>
      <c r="I328" s="29">
        <v>0.77</v>
      </c>
      <c r="J328" s="29">
        <v>0</v>
      </c>
      <c r="K328" s="40">
        <v>12003</v>
      </c>
    </row>
    <row r="329" spans="1:250" x14ac:dyDescent="0.35">
      <c r="A329" s="44">
        <v>37810</v>
      </c>
      <c r="B329" s="29">
        <v>93854</v>
      </c>
      <c r="C329" s="285">
        <v>383.1</v>
      </c>
      <c r="D329" s="29">
        <v>0.2452</v>
      </c>
      <c r="E329" s="29">
        <v>7.86</v>
      </c>
      <c r="F329" s="29">
        <v>7.5</v>
      </c>
      <c r="G329" s="29">
        <v>25.09</v>
      </c>
      <c r="H329" s="38" t="s">
        <v>112</v>
      </c>
      <c r="I329" s="29">
        <v>0.12</v>
      </c>
      <c r="J329" s="29">
        <v>0</v>
      </c>
      <c r="K329" s="40">
        <v>591</v>
      </c>
    </row>
    <row r="330" spans="1:250" x14ac:dyDescent="0.35">
      <c r="A330" s="44">
        <v>37818</v>
      </c>
      <c r="B330" s="29">
        <v>95206</v>
      </c>
      <c r="C330" s="285">
        <v>360</v>
      </c>
      <c r="D330" s="29">
        <v>0.23040000000000002</v>
      </c>
      <c r="E330" s="29">
        <v>8.4600000000000009</v>
      </c>
      <c r="F330" s="29">
        <v>7.63</v>
      </c>
      <c r="G330" s="29">
        <v>22.71</v>
      </c>
      <c r="H330" s="38" t="s">
        <v>112</v>
      </c>
      <c r="I330" s="29">
        <v>0.17</v>
      </c>
      <c r="J330" s="29">
        <v>0</v>
      </c>
      <c r="K330" s="40">
        <v>1785</v>
      </c>
    </row>
    <row r="331" spans="1:250" x14ac:dyDescent="0.35">
      <c r="A331" s="44">
        <v>37824</v>
      </c>
      <c r="B331" s="29">
        <v>102758</v>
      </c>
      <c r="C331" s="285">
        <v>406</v>
      </c>
      <c r="D331" s="29">
        <v>0.26</v>
      </c>
      <c r="E331" s="29">
        <v>7.39</v>
      </c>
      <c r="F331" s="29">
        <v>7.86</v>
      </c>
      <c r="G331" s="29">
        <v>23.57</v>
      </c>
      <c r="H331" s="38" t="s">
        <v>112</v>
      </c>
      <c r="I331" s="29">
        <v>4.7</v>
      </c>
      <c r="J331" s="29">
        <v>7.9</v>
      </c>
      <c r="K331" s="40">
        <v>3873</v>
      </c>
    </row>
    <row r="332" spans="1:250" x14ac:dyDescent="0.35">
      <c r="A332" s="44">
        <v>37830</v>
      </c>
      <c r="B332" s="29">
        <v>105810</v>
      </c>
      <c r="C332" s="285">
        <v>513</v>
      </c>
      <c r="D332" s="29">
        <v>0.32800000000000001</v>
      </c>
      <c r="E332" s="29">
        <v>6.11</v>
      </c>
      <c r="F332" s="29">
        <v>7.88</v>
      </c>
      <c r="G332" s="29">
        <v>23.52</v>
      </c>
      <c r="H332" s="38" t="s">
        <v>112</v>
      </c>
      <c r="I332" s="29">
        <v>0.6</v>
      </c>
      <c r="J332" s="29">
        <v>7.7</v>
      </c>
      <c r="K332" s="40">
        <v>9804</v>
      </c>
      <c r="L332" s="257">
        <f>AVERAGE(K328:K332)</f>
        <v>5611.2</v>
      </c>
      <c r="M332" s="46">
        <f>GEOMEAN(K328:K332)</f>
        <v>3438.6918664378068</v>
      </c>
      <c r="N332" s="47" t="s">
        <v>428</v>
      </c>
    </row>
    <row r="333" spans="1:250" x14ac:dyDescent="0.35">
      <c r="A333" s="44">
        <v>37838</v>
      </c>
      <c r="B333" s="29">
        <v>95502</v>
      </c>
      <c r="C333" s="285">
        <v>423.8</v>
      </c>
      <c r="D333" s="29">
        <v>0.2712</v>
      </c>
      <c r="E333" s="29">
        <v>7.2</v>
      </c>
      <c r="F333" s="29">
        <v>7.86</v>
      </c>
      <c r="G333" s="29">
        <v>22.62</v>
      </c>
      <c r="H333" s="38" t="s">
        <v>112</v>
      </c>
      <c r="I333" s="29">
        <v>0.79</v>
      </c>
      <c r="J333" s="29">
        <v>72.900000000000006</v>
      </c>
      <c r="K333" s="40">
        <v>5475</v>
      </c>
    </row>
    <row r="334" spans="1:250" x14ac:dyDescent="0.35">
      <c r="A334" s="44">
        <v>37844</v>
      </c>
      <c r="B334" s="29">
        <v>104151</v>
      </c>
      <c r="C334" s="285">
        <v>500.9</v>
      </c>
      <c r="D334" s="29">
        <v>0.3206</v>
      </c>
      <c r="E334" s="29">
        <v>7.32</v>
      </c>
      <c r="F334" s="29">
        <v>7.58</v>
      </c>
      <c r="G334" s="29">
        <v>23.27</v>
      </c>
      <c r="H334" s="38" t="s">
        <v>112</v>
      </c>
      <c r="I334" s="29">
        <v>0.5</v>
      </c>
      <c r="J334" s="29">
        <v>0</v>
      </c>
      <c r="K334" s="40">
        <v>2187</v>
      </c>
    </row>
    <row r="335" spans="1:250" x14ac:dyDescent="0.35">
      <c r="A335" s="44">
        <v>37852</v>
      </c>
      <c r="B335" s="29">
        <v>92933</v>
      </c>
      <c r="C335" s="285">
        <v>584</v>
      </c>
      <c r="D335" s="29">
        <v>0.37379999999999997</v>
      </c>
      <c r="E335" s="29">
        <v>6.94</v>
      </c>
      <c r="F335" s="29">
        <v>7.81</v>
      </c>
      <c r="G335" s="29">
        <v>23.23</v>
      </c>
      <c r="H335" s="38" t="s">
        <v>112</v>
      </c>
      <c r="I335" s="29">
        <v>0.52</v>
      </c>
      <c r="J335" s="29">
        <v>0</v>
      </c>
      <c r="K335" s="40">
        <v>583</v>
      </c>
    </row>
    <row r="336" spans="1:250" x14ac:dyDescent="0.35">
      <c r="A336" s="44">
        <v>37854</v>
      </c>
      <c r="B336" s="29">
        <v>101817</v>
      </c>
      <c r="C336" s="285">
        <v>765</v>
      </c>
      <c r="D336" s="29">
        <v>0.49</v>
      </c>
      <c r="E336" s="29">
        <v>5.74</v>
      </c>
      <c r="F336" s="29">
        <v>7.65</v>
      </c>
      <c r="G336" s="29">
        <v>24.1</v>
      </c>
      <c r="H336" s="38" t="s">
        <v>112</v>
      </c>
      <c r="I336" s="29">
        <v>0.2</v>
      </c>
      <c r="J336" s="29">
        <v>7.8</v>
      </c>
      <c r="K336" s="40">
        <v>216</v>
      </c>
    </row>
    <row r="337" spans="1:31" x14ac:dyDescent="0.35">
      <c r="A337" s="44">
        <v>37861</v>
      </c>
      <c r="B337" s="29">
        <v>101621</v>
      </c>
      <c r="C337" s="285">
        <v>536.6</v>
      </c>
      <c r="D337" s="29">
        <v>0.34340000000000004</v>
      </c>
      <c r="E337" s="29">
        <v>6.08</v>
      </c>
      <c r="F337" s="29">
        <v>7.36</v>
      </c>
      <c r="G337" s="29">
        <v>24.67</v>
      </c>
      <c r="H337" s="38" t="s">
        <v>112</v>
      </c>
      <c r="I337" s="29">
        <v>0.19</v>
      </c>
      <c r="J337" s="29">
        <v>92</v>
      </c>
      <c r="K337" s="40">
        <v>19863</v>
      </c>
      <c r="L337" s="257">
        <f>AVERAGE(K333:K337)</f>
        <v>5664.8</v>
      </c>
      <c r="M337" s="46">
        <f>GEOMEAN(K333:K337)</f>
        <v>1973.6948641190586</v>
      </c>
      <c r="N337" s="47" t="s">
        <v>429</v>
      </c>
    </row>
    <row r="338" spans="1:31" x14ac:dyDescent="0.35">
      <c r="A338" s="44">
        <v>37868</v>
      </c>
      <c r="B338" s="29">
        <v>103644</v>
      </c>
      <c r="C338" s="285">
        <v>243.8</v>
      </c>
      <c r="D338" s="29">
        <v>0.156</v>
      </c>
      <c r="E338" s="29">
        <v>7.81</v>
      </c>
      <c r="F338" s="29">
        <v>7.41</v>
      </c>
      <c r="G338" s="29">
        <v>21.18</v>
      </c>
      <c r="H338" s="38" t="s">
        <v>112</v>
      </c>
      <c r="I338" s="29">
        <v>0.15</v>
      </c>
      <c r="J338" s="29">
        <v>0</v>
      </c>
      <c r="K338" s="40">
        <v>7270</v>
      </c>
      <c r="O338" s="34" t="s">
        <v>115</v>
      </c>
      <c r="P338" s="34">
        <v>47.5</v>
      </c>
      <c r="Q338" s="34" t="s">
        <v>115</v>
      </c>
      <c r="R338" s="34" t="s">
        <v>115</v>
      </c>
      <c r="S338" s="34" t="s">
        <v>115</v>
      </c>
      <c r="T338" s="34">
        <v>5.0999999999999996</v>
      </c>
      <c r="U338" s="34" t="s">
        <v>115</v>
      </c>
      <c r="V338" s="34" t="s">
        <v>115</v>
      </c>
      <c r="W338" s="34">
        <v>8.8000000000000007</v>
      </c>
      <c r="X338" s="34">
        <v>13</v>
      </c>
      <c r="Y338" s="34" t="s">
        <v>115</v>
      </c>
      <c r="Z338" s="34">
        <v>0.41</v>
      </c>
      <c r="AA338" s="34" t="s">
        <v>115</v>
      </c>
      <c r="AB338" s="34">
        <v>15</v>
      </c>
      <c r="AC338" s="34" t="s">
        <v>115</v>
      </c>
      <c r="AD338" s="34">
        <v>157</v>
      </c>
      <c r="AE338" s="34" t="s">
        <v>115</v>
      </c>
    </row>
    <row r="339" spans="1:31" x14ac:dyDescent="0.35">
      <c r="A339" s="44">
        <v>37872</v>
      </c>
      <c r="B339" s="29">
        <v>104341</v>
      </c>
      <c r="C339" s="285">
        <v>342.3</v>
      </c>
      <c r="D339" s="29">
        <v>0.21909999999999999</v>
      </c>
      <c r="E339" s="29">
        <v>9.4700000000000006</v>
      </c>
      <c r="F339" s="29">
        <v>7.92</v>
      </c>
      <c r="G339" s="29">
        <v>21.64</v>
      </c>
      <c r="H339" s="38" t="s">
        <v>112</v>
      </c>
      <c r="I339" s="29">
        <v>0.27</v>
      </c>
      <c r="J339" s="29">
        <v>85.4</v>
      </c>
      <c r="K339" s="40">
        <v>426</v>
      </c>
    </row>
    <row r="340" spans="1:31" x14ac:dyDescent="0.35">
      <c r="A340" s="44">
        <v>37880</v>
      </c>
      <c r="B340" s="29">
        <v>95630</v>
      </c>
      <c r="C340" s="285">
        <v>462.4</v>
      </c>
      <c r="D340" s="29">
        <v>0.2959</v>
      </c>
      <c r="E340" s="29">
        <v>8.5</v>
      </c>
      <c r="F340" s="29">
        <v>7.34</v>
      </c>
      <c r="G340" s="29">
        <v>19.72</v>
      </c>
      <c r="H340" s="38" t="s">
        <v>112</v>
      </c>
      <c r="I340" s="29">
        <v>0.97</v>
      </c>
      <c r="J340" s="29">
        <v>0</v>
      </c>
      <c r="K340" s="40">
        <v>148</v>
      </c>
    </row>
    <row r="341" spans="1:31" x14ac:dyDescent="0.35">
      <c r="A341" s="44">
        <v>37889</v>
      </c>
      <c r="B341" s="29">
        <v>101707</v>
      </c>
      <c r="C341" s="285">
        <v>486</v>
      </c>
      <c r="D341" s="29">
        <v>0.311</v>
      </c>
      <c r="E341" s="29">
        <v>9.07</v>
      </c>
      <c r="F341" s="29">
        <v>7.77</v>
      </c>
      <c r="G341" s="29">
        <v>18.690000000000001</v>
      </c>
      <c r="H341" s="38" t="s">
        <v>112</v>
      </c>
      <c r="I341" s="29">
        <v>0.8</v>
      </c>
      <c r="J341" s="29">
        <v>7.9</v>
      </c>
      <c r="K341" s="40">
        <v>7701</v>
      </c>
    </row>
    <row r="342" spans="1:31" x14ac:dyDescent="0.35">
      <c r="A342" s="44">
        <v>37894</v>
      </c>
      <c r="B342" s="29">
        <v>95711</v>
      </c>
      <c r="C342" s="285">
        <v>470.7</v>
      </c>
      <c r="D342" s="29">
        <v>0.30120000000000002</v>
      </c>
      <c r="E342" s="29">
        <v>4.0999999999999996</v>
      </c>
      <c r="F342" s="29">
        <v>7.99</v>
      </c>
      <c r="G342" s="29">
        <v>15.96</v>
      </c>
      <c r="H342" s="38" t="s">
        <v>112</v>
      </c>
      <c r="I342" s="29">
        <v>1.1000000000000001</v>
      </c>
      <c r="J342" s="29">
        <v>39.4</v>
      </c>
      <c r="K342" s="40">
        <v>448</v>
      </c>
      <c r="L342" s="257">
        <f>AVERAGE(K338:K342)</f>
        <v>3198.6</v>
      </c>
      <c r="M342" s="46">
        <f>GEOMEAN(K338:K342)</f>
        <v>1095.9889425064052</v>
      </c>
      <c r="N342" s="47" t="s">
        <v>430</v>
      </c>
    </row>
    <row r="343" spans="1:31" x14ac:dyDescent="0.35">
      <c r="A343" s="44">
        <v>37896</v>
      </c>
      <c r="B343" s="29">
        <v>102612</v>
      </c>
      <c r="C343" s="285">
        <v>499.5</v>
      </c>
      <c r="D343" s="29">
        <v>0.31969999999999998</v>
      </c>
      <c r="E343" s="29">
        <v>9.82</v>
      </c>
      <c r="F343" s="29">
        <v>8</v>
      </c>
      <c r="G343" s="29">
        <v>14.25</v>
      </c>
      <c r="H343" s="38" t="s">
        <v>112</v>
      </c>
      <c r="I343" s="29">
        <v>0.59</v>
      </c>
      <c r="J343" s="29">
        <v>0</v>
      </c>
      <c r="K343" s="40">
        <v>213</v>
      </c>
    </row>
    <row r="344" spans="1:31" x14ac:dyDescent="0.35">
      <c r="A344" s="44">
        <v>37901</v>
      </c>
      <c r="B344" s="29">
        <v>95242</v>
      </c>
      <c r="C344" s="285">
        <v>537.9</v>
      </c>
      <c r="D344" s="29">
        <v>0.34430000000000005</v>
      </c>
      <c r="E344" s="29">
        <v>9.4600000000000009</v>
      </c>
      <c r="F344" s="29">
        <v>7.33</v>
      </c>
      <c r="G344" s="29">
        <v>14.31</v>
      </c>
      <c r="H344" s="38" t="s">
        <v>112</v>
      </c>
      <c r="I344" s="29">
        <v>0.37</v>
      </c>
      <c r="J344" s="29">
        <v>0</v>
      </c>
      <c r="K344" s="40">
        <v>211</v>
      </c>
    </row>
    <row r="345" spans="1:31" x14ac:dyDescent="0.35">
      <c r="A345" s="44">
        <v>37907</v>
      </c>
      <c r="B345" s="29">
        <v>105354</v>
      </c>
      <c r="C345" s="285">
        <v>528</v>
      </c>
      <c r="D345" s="29">
        <v>0.33799999999999997</v>
      </c>
      <c r="E345" s="29">
        <v>8.67</v>
      </c>
      <c r="F345" s="29">
        <v>7.34</v>
      </c>
      <c r="G345" s="29">
        <v>16.190000000000001</v>
      </c>
      <c r="H345" s="38" t="s">
        <v>112</v>
      </c>
      <c r="I345" s="29">
        <v>2.1</v>
      </c>
      <c r="J345" s="29">
        <v>8.1</v>
      </c>
      <c r="K345" s="40">
        <v>134</v>
      </c>
    </row>
    <row r="346" spans="1:31" x14ac:dyDescent="0.35">
      <c r="A346" s="44">
        <v>37915</v>
      </c>
      <c r="B346" s="29">
        <v>103119</v>
      </c>
      <c r="C346" s="285">
        <v>535</v>
      </c>
      <c r="D346" s="29">
        <v>0.34200000000000003</v>
      </c>
      <c r="E346" s="29">
        <v>9.66</v>
      </c>
      <c r="F346" s="29">
        <v>7.89</v>
      </c>
      <c r="G346" s="29">
        <v>15.1</v>
      </c>
      <c r="H346" s="38" t="s">
        <v>112</v>
      </c>
      <c r="I346" s="29">
        <v>0.2</v>
      </c>
      <c r="J346" s="29">
        <v>7.9</v>
      </c>
      <c r="K346" s="40">
        <v>382</v>
      </c>
    </row>
    <row r="347" spans="1:31" x14ac:dyDescent="0.35">
      <c r="A347" s="44">
        <v>37924</v>
      </c>
      <c r="B347" s="29">
        <v>100413</v>
      </c>
      <c r="C347" s="285">
        <v>579</v>
      </c>
      <c r="D347" s="29">
        <v>0.37060000000000004</v>
      </c>
      <c r="E347" s="29">
        <v>9.8800000000000008</v>
      </c>
      <c r="F347" s="29">
        <v>7.9</v>
      </c>
      <c r="G347" s="29">
        <v>11.03</v>
      </c>
      <c r="H347" s="38" t="s">
        <v>112</v>
      </c>
      <c r="I347" s="29">
        <v>0.39</v>
      </c>
      <c r="J347" s="29">
        <v>0</v>
      </c>
      <c r="K347" s="40">
        <v>323</v>
      </c>
      <c r="L347" s="257">
        <f>AVERAGE(K343:K347)</f>
        <v>252.6</v>
      </c>
      <c r="M347" s="46">
        <f>GEOMEAN(K343:K347)</f>
        <v>236.70451856877264</v>
      </c>
      <c r="N347" s="47" t="s">
        <v>431</v>
      </c>
    </row>
    <row r="348" spans="1:31" x14ac:dyDescent="0.35">
      <c r="A348" s="44">
        <v>37929</v>
      </c>
      <c r="B348" s="29">
        <v>101051</v>
      </c>
      <c r="C348" s="285">
        <v>592</v>
      </c>
      <c r="D348" s="29">
        <v>0.379</v>
      </c>
      <c r="E348" s="29">
        <v>9.7100000000000009</v>
      </c>
      <c r="F348" s="29">
        <v>7.93</v>
      </c>
      <c r="G348" s="29">
        <v>14.28</v>
      </c>
      <c r="H348" s="38" t="s">
        <v>112</v>
      </c>
      <c r="I348" s="29">
        <v>0.6</v>
      </c>
      <c r="J348" s="29">
        <v>7.8</v>
      </c>
      <c r="K348" s="40">
        <v>488</v>
      </c>
    </row>
    <row r="349" spans="1:31" x14ac:dyDescent="0.35">
      <c r="A349" s="44">
        <v>37935</v>
      </c>
      <c r="B349" s="29">
        <v>110340</v>
      </c>
      <c r="C349" s="285">
        <v>650.70000000000005</v>
      </c>
      <c r="D349" s="29">
        <v>0.41649999999999998</v>
      </c>
      <c r="E349" s="29">
        <v>9.7200000000000006</v>
      </c>
      <c r="F349" s="29">
        <v>7.79</v>
      </c>
      <c r="G349" s="29">
        <v>8.5399999999999991</v>
      </c>
      <c r="H349" s="38" t="s">
        <v>112</v>
      </c>
      <c r="I349" s="29">
        <v>0.48</v>
      </c>
      <c r="J349" s="29">
        <v>57.8</v>
      </c>
      <c r="K349" s="40">
        <v>63</v>
      </c>
    </row>
    <row r="350" spans="1:31" x14ac:dyDescent="0.35">
      <c r="A350" s="44">
        <v>37937</v>
      </c>
      <c r="B350" s="29">
        <v>93308</v>
      </c>
      <c r="C350" s="285">
        <v>628.6</v>
      </c>
      <c r="D350" s="29">
        <v>0.40229999999999999</v>
      </c>
      <c r="E350" s="29">
        <v>9.7200000000000006</v>
      </c>
      <c r="F350" s="29">
        <v>7.83</v>
      </c>
      <c r="G350" s="29">
        <v>12.02</v>
      </c>
      <c r="H350" s="38" t="s">
        <v>112</v>
      </c>
      <c r="I350" s="29">
        <v>0.26</v>
      </c>
      <c r="J350" s="29">
        <v>0</v>
      </c>
      <c r="K350" s="40">
        <v>7701</v>
      </c>
    </row>
    <row r="351" spans="1:31" x14ac:dyDescent="0.35">
      <c r="A351" s="44">
        <v>37943</v>
      </c>
      <c r="B351" s="29">
        <v>103307</v>
      </c>
      <c r="C351" s="285">
        <v>629</v>
      </c>
      <c r="D351" s="29">
        <v>0.40200000000000002</v>
      </c>
      <c r="E351" s="29">
        <v>10.050000000000001</v>
      </c>
      <c r="F351" s="29">
        <v>7.36</v>
      </c>
      <c r="G351" s="29">
        <v>10.67</v>
      </c>
      <c r="H351" s="38" t="s">
        <v>112</v>
      </c>
      <c r="I351" s="29">
        <v>1.8</v>
      </c>
      <c r="J351" s="29">
        <v>7.9</v>
      </c>
      <c r="K351" s="40">
        <v>309</v>
      </c>
    </row>
    <row r="352" spans="1:31" x14ac:dyDescent="0.35">
      <c r="A352" s="44">
        <v>37945</v>
      </c>
      <c r="B352" s="29">
        <v>103259</v>
      </c>
      <c r="C352" s="39" t="s">
        <v>119</v>
      </c>
      <c r="D352" s="39" t="s">
        <v>119</v>
      </c>
      <c r="E352" s="39" t="s">
        <v>119</v>
      </c>
      <c r="F352" s="39" t="s">
        <v>119</v>
      </c>
      <c r="G352" s="39" t="s">
        <v>119</v>
      </c>
      <c r="H352" s="38" t="s">
        <v>112</v>
      </c>
      <c r="I352" s="39" t="s">
        <v>119</v>
      </c>
      <c r="J352" s="29">
        <v>7.9</v>
      </c>
      <c r="K352" s="40">
        <v>933</v>
      </c>
      <c r="L352" s="257">
        <f>AVERAGE(K348:K352)</f>
        <v>1898.8</v>
      </c>
      <c r="M352" s="46">
        <f>GEOMEAN(K348:K352)</f>
        <v>584.5605777927417</v>
      </c>
      <c r="N352" s="47" t="s">
        <v>432</v>
      </c>
    </row>
    <row r="353" spans="1:31" x14ac:dyDescent="0.35">
      <c r="A353" s="44">
        <v>37957</v>
      </c>
      <c r="B353" s="29">
        <v>101037</v>
      </c>
      <c r="C353" s="285">
        <v>620.79999999999995</v>
      </c>
      <c r="D353" s="29">
        <v>0.39729999999999999</v>
      </c>
      <c r="E353" s="29">
        <v>12.67</v>
      </c>
      <c r="F353" s="29">
        <v>7.91</v>
      </c>
      <c r="G353" s="29">
        <v>4.7699999999999996</v>
      </c>
      <c r="H353" s="38" t="s">
        <v>112</v>
      </c>
      <c r="I353" s="29">
        <v>0.61</v>
      </c>
      <c r="J353" s="29">
        <v>0</v>
      </c>
      <c r="K353" s="40">
        <v>41</v>
      </c>
    </row>
    <row r="354" spans="1:31" x14ac:dyDescent="0.35">
      <c r="A354" s="44">
        <v>37959</v>
      </c>
      <c r="B354" s="29">
        <v>103402</v>
      </c>
      <c r="C354" s="285">
        <v>646</v>
      </c>
      <c r="D354" s="29">
        <v>0.41300000000000003</v>
      </c>
      <c r="E354" s="29">
        <v>12.71</v>
      </c>
      <c r="F354" s="29">
        <v>7.36</v>
      </c>
      <c r="G354" s="29">
        <v>5.08</v>
      </c>
      <c r="H354" s="38" t="s">
        <v>112</v>
      </c>
      <c r="I354" s="29">
        <v>0.3</v>
      </c>
      <c r="J354" s="29">
        <v>7.9</v>
      </c>
      <c r="K354" s="40">
        <v>110</v>
      </c>
    </row>
    <row r="355" spans="1:31" x14ac:dyDescent="0.35">
      <c r="A355" s="44">
        <v>37964</v>
      </c>
      <c r="B355" s="29">
        <v>100637</v>
      </c>
      <c r="C355" s="285">
        <v>634.6</v>
      </c>
      <c r="D355" s="29">
        <v>0.40620000000000001</v>
      </c>
      <c r="E355" s="29">
        <v>13.31</v>
      </c>
      <c r="F355" s="29">
        <v>8.16</v>
      </c>
      <c r="G355" s="29">
        <v>5.64</v>
      </c>
      <c r="H355" s="38" t="s">
        <v>112</v>
      </c>
      <c r="I355" s="29">
        <v>0.2</v>
      </c>
      <c r="J355" s="29">
        <v>0</v>
      </c>
      <c r="K355" s="40">
        <v>332</v>
      </c>
    </row>
    <row r="356" spans="1:31" s="34" customFormat="1" x14ac:dyDescent="0.35">
      <c r="A356" s="44">
        <v>37970</v>
      </c>
      <c r="B356" s="39">
        <v>110728</v>
      </c>
      <c r="C356" s="286">
        <v>680</v>
      </c>
      <c r="D356" s="39">
        <v>0.435</v>
      </c>
      <c r="E356" s="39">
        <v>13.04</v>
      </c>
      <c r="F356" s="39">
        <v>8.09</v>
      </c>
      <c r="G356" s="39">
        <v>3.04</v>
      </c>
      <c r="H356" s="38" t="s">
        <v>112</v>
      </c>
      <c r="I356" s="39">
        <v>0</v>
      </c>
      <c r="J356" s="39">
        <v>7.7</v>
      </c>
      <c r="K356" s="34">
        <v>121</v>
      </c>
      <c r="L356" s="35"/>
      <c r="M356" s="333"/>
      <c r="N356" s="38"/>
      <c r="O356" s="34" t="s">
        <v>115</v>
      </c>
      <c r="P356" s="34">
        <v>68.599999999999994</v>
      </c>
      <c r="Q356" s="34" t="s">
        <v>115</v>
      </c>
      <c r="R356" s="34" t="s">
        <v>115</v>
      </c>
      <c r="S356" s="34" t="s">
        <v>115</v>
      </c>
      <c r="T356" s="34" t="s">
        <v>115</v>
      </c>
      <c r="U356" s="34" t="s">
        <v>115</v>
      </c>
      <c r="V356" s="34" t="s">
        <v>115</v>
      </c>
      <c r="W356" s="34" t="s">
        <v>115</v>
      </c>
      <c r="X356" s="34">
        <v>50</v>
      </c>
      <c r="Y356" s="34" t="s">
        <v>115</v>
      </c>
      <c r="Z356" s="34">
        <v>1.7</v>
      </c>
      <c r="AA356" s="34" t="s">
        <v>115</v>
      </c>
      <c r="AB356" s="34">
        <v>42</v>
      </c>
      <c r="AC356" s="34" t="s">
        <v>115</v>
      </c>
      <c r="AD356" s="34">
        <v>283</v>
      </c>
      <c r="AE356" s="34" t="s">
        <v>115</v>
      </c>
    </row>
    <row r="357" spans="1:31" x14ac:dyDescent="0.35">
      <c r="A357" s="44">
        <v>37972</v>
      </c>
      <c r="B357" s="29">
        <v>94558</v>
      </c>
      <c r="C357" s="285">
        <v>681.9</v>
      </c>
      <c r="D357" s="29">
        <v>0.43640000000000001</v>
      </c>
      <c r="E357" s="29">
        <v>14.17</v>
      </c>
      <c r="F357" s="29">
        <v>8.0500000000000007</v>
      </c>
      <c r="G357" s="29">
        <v>2.75</v>
      </c>
      <c r="H357" s="38" t="s">
        <v>112</v>
      </c>
      <c r="I357" s="29">
        <v>0.22</v>
      </c>
      <c r="J357" s="29">
        <v>78.2</v>
      </c>
      <c r="K357" s="40">
        <v>379</v>
      </c>
      <c r="L357" s="257">
        <f>AVERAGE(K353:K357)</f>
        <v>196.6</v>
      </c>
      <c r="M357" s="46">
        <f>GEOMEAN(K353:K357)</f>
        <v>147.01032617771165</v>
      </c>
      <c r="N357" s="47" t="s">
        <v>433</v>
      </c>
    </row>
    <row r="358" spans="1:31" x14ac:dyDescent="0.35">
      <c r="A358" s="44">
        <v>37992</v>
      </c>
      <c r="B358" s="29">
        <v>101458</v>
      </c>
      <c r="C358" s="285">
        <v>30</v>
      </c>
      <c r="D358" s="29">
        <v>0</v>
      </c>
      <c r="E358" s="29">
        <v>14.42</v>
      </c>
      <c r="F358" s="29">
        <v>7.42</v>
      </c>
      <c r="G358" s="29">
        <v>2.48</v>
      </c>
      <c r="H358" s="34" t="s">
        <v>112</v>
      </c>
      <c r="I358" s="29">
        <v>0.64</v>
      </c>
      <c r="J358" s="29">
        <v>0</v>
      </c>
      <c r="K358" s="40">
        <v>1782</v>
      </c>
    </row>
    <row r="359" spans="1:31" x14ac:dyDescent="0.35">
      <c r="A359" s="44">
        <v>37994</v>
      </c>
      <c r="B359" s="29">
        <v>112056</v>
      </c>
      <c r="C359" s="285">
        <v>510</v>
      </c>
      <c r="D359" s="29">
        <v>0.32599999999999996</v>
      </c>
      <c r="E359" s="29">
        <v>12.47</v>
      </c>
      <c r="F359" s="29">
        <v>7.22</v>
      </c>
      <c r="G359" s="29">
        <v>2.33</v>
      </c>
      <c r="H359" s="34" t="s">
        <v>112</v>
      </c>
      <c r="I359" s="29">
        <v>0.9</v>
      </c>
      <c r="J359" s="29">
        <v>7.3</v>
      </c>
      <c r="K359" s="40">
        <v>583</v>
      </c>
    </row>
    <row r="360" spans="1:31" x14ac:dyDescent="0.35">
      <c r="A360" s="44">
        <v>38001</v>
      </c>
      <c r="B360" s="29">
        <v>104804</v>
      </c>
      <c r="C360" s="39" t="s">
        <v>119</v>
      </c>
      <c r="D360" s="39" t="s">
        <v>119</v>
      </c>
      <c r="E360" s="39" t="s">
        <v>119</v>
      </c>
      <c r="F360" s="39" t="s">
        <v>119</v>
      </c>
      <c r="G360" s="39" t="s">
        <v>119</v>
      </c>
      <c r="H360" s="34" t="s">
        <v>112</v>
      </c>
      <c r="I360" s="39" t="s">
        <v>119</v>
      </c>
      <c r="J360" s="29">
        <v>69.3</v>
      </c>
      <c r="K360" s="40">
        <v>187</v>
      </c>
    </row>
    <row r="361" spans="1:31" x14ac:dyDescent="0.35">
      <c r="A361" s="44">
        <v>38007</v>
      </c>
      <c r="B361" s="29">
        <v>104909</v>
      </c>
      <c r="C361" s="285">
        <v>605</v>
      </c>
      <c r="D361" s="29">
        <v>0.38700000000000001</v>
      </c>
      <c r="E361" s="29">
        <v>12.42</v>
      </c>
      <c r="F361" s="29">
        <v>6.92</v>
      </c>
      <c r="G361" s="29">
        <v>1.36</v>
      </c>
      <c r="H361" s="34" t="s">
        <v>112</v>
      </c>
      <c r="I361" s="29">
        <v>0.5</v>
      </c>
      <c r="J361" s="29">
        <v>7.3</v>
      </c>
      <c r="K361" s="40">
        <v>135</v>
      </c>
    </row>
    <row r="362" spans="1:31" x14ac:dyDescent="0.35">
      <c r="A362" s="44">
        <v>38012</v>
      </c>
      <c r="B362" s="29">
        <v>111049</v>
      </c>
      <c r="C362" s="285">
        <v>580.20000000000005</v>
      </c>
      <c r="D362" s="29">
        <v>0.37130000000000002</v>
      </c>
      <c r="E362" s="29">
        <v>13.89</v>
      </c>
      <c r="F362" s="29">
        <v>7.75</v>
      </c>
      <c r="G362" s="29">
        <v>0.37</v>
      </c>
      <c r="H362" s="34" t="s">
        <v>112</v>
      </c>
      <c r="I362" s="29">
        <v>0.25</v>
      </c>
      <c r="J362" s="29">
        <v>48.7</v>
      </c>
      <c r="K362" s="40">
        <v>41</v>
      </c>
      <c r="L362" s="257">
        <f>AVERAGE(K358:K362)</f>
        <v>545.6</v>
      </c>
      <c r="M362" s="46">
        <f>GEOMEAN(K358:K362)</f>
        <v>254.86317977848057</v>
      </c>
      <c r="N362" s="47" t="s">
        <v>434</v>
      </c>
    </row>
    <row r="363" spans="1:31" x14ac:dyDescent="0.35">
      <c r="A363" s="44">
        <v>38019</v>
      </c>
      <c r="B363" s="29">
        <v>112229</v>
      </c>
      <c r="C363" s="285">
        <v>613</v>
      </c>
      <c r="D363" s="29">
        <v>0.39200000000000002</v>
      </c>
      <c r="E363" s="29">
        <v>12.6</v>
      </c>
      <c r="F363" s="29">
        <v>6.99</v>
      </c>
      <c r="G363" s="29">
        <v>0.63</v>
      </c>
      <c r="H363" s="34" t="s">
        <v>112</v>
      </c>
      <c r="I363" s="29">
        <v>0.7</v>
      </c>
      <c r="J363" s="29">
        <v>7.6</v>
      </c>
      <c r="K363" s="40">
        <v>15531</v>
      </c>
    </row>
    <row r="364" spans="1:31" x14ac:dyDescent="0.35">
      <c r="A364" s="44">
        <v>38022</v>
      </c>
      <c r="B364" s="29">
        <v>105018</v>
      </c>
      <c r="C364" s="285">
        <v>679.8</v>
      </c>
      <c r="D364" s="29">
        <v>0.43509999999999999</v>
      </c>
      <c r="E364" s="29">
        <v>13.08</v>
      </c>
      <c r="F364" s="29">
        <v>7.12</v>
      </c>
      <c r="G364" s="29">
        <v>1.1200000000000001</v>
      </c>
      <c r="H364" s="34" t="s">
        <v>112</v>
      </c>
      <c r="I364" s="29">
        <v>0.82</v>
      </c>
      <c r="J364" s="29">
        <v>0</v>
      </c>
      <c r="K364" s="40">
        <v>209</v>
      </c>
    </row>
    <row r="365" spans="1:31" x14ac:dyDescent="0.35">
      <c r="A365" s="44">
        <v>38027</v>
      </c>
      <c r="B365" s="29">
        <v>101616</v>
      </c>
      <c r="C365" s="285">
        <v>721</v>
      </c>
      <c r="D365" s="29">
        <v>0.46199999999999997</v>
      </c>
      <c r="E365" s="29">
        <v>12.85</v>
      </c>
      <c r="F365" s="29">
        <v>7.17</v>
      </c>
      <c r="G365" s="29">
        <v>2.0499999999999998</v>
      </c>
      <c r="H365" s="34" t="s">
        <v>112</v>
      </c>
      <c r="I365" s="29">
        <v>0.8</v>
      </c>
      <c r="J365" s="29">
        <v>7.8</v>
      </c>
      <c r="K365" s="40">
        <v>173</v>
      </c>
    </row>
    <row r="366" spans="1:31" x14ac:dyDescent="0.35">
      <c r="A366" s="44">
        <v>38035</v>
      </c>
      <c r="B366" s="39">
        <v>95800</v>
      </c>
      <c r="C366" s="39" t="s">
        <v>119</v>
      </c>
      <c r="D366" s="39" t="s">
        <v>119</v>
      </c>
      <c r="E366" s="39" t="s">
        <v>119</v>
      </c>
      <c r="F366" s="39" t="s">
        <v>119</v>
      </c>
      <c r="G366" s="39" t="s">
        <v>119</v>
      </c>
      <c r="H366" s="34" t="s">
        <v>112</v>
      </c>
      <c r="I366" s="39" t="s">
        <v>119</v>
      </c>
      <c r="J366" s="39" t="s">
        <v>119</v>
      </c>
      <c r="K366" s="40">
        <v>74</v>
      </c>
    </row>
    <row r="367" spans="1:31" x14ac:dyDescent="0.35">
      <c r="A367" s="44">
        <v>38043</v>
      </c>
      <c r="B367" s="29">
        <v>103554</v>
      </c>
      <c r="C367" s="285">
        <v>669.7</v>
      </c>
      <c r="D367" s="29">
        <v>0.42860000000000004</v>
      </c>
      <c r="E367" s="29">
        <v>14.45</v>
      </c>
      <c r="F367" s="29">
        <v>7.99</v>
      </c>
      <c r="G367" s="29">
        <v>3.54</v>
      </c>
      <c r="H367" s="34" t="s">
        <v>112</v>
      </c>
      <c r="I367" s="29">
        <v>0.43</v>
      </c>
      <c r="J367" s="29">
        <v>58.7</v>
      </c>
      <c r="K367" s="40">
        <v>74</v>
      </c>
      <c r="L367" s="257">
        <f>AVERAGE(K363:K367)</f>
        <v>3212.2</v>
      </c>
      <c r="M367" s="46">
        <f>GEOMEAN(K363:K367)</f>
        <v>314.46408349277283</v>
      </c>
      <c r="N367" s="47" t="s">
        <v>435</v>
      </c>
    </row>
    <row r="368" spans="1:31" x14ac:dyDescent="0.35">
      <c r="A368" s="44">
        <v>38048</v>
      </c>
      <c r="B368" s="29">
        <v>110502</v>
      </c>
      <c r="C368" s="285">
        <v>659</v>
      </c>
      <c r="D368" s="29">
        <v>0.42200000000000004</v>
      </c>
      <c r="E368" s="29">
        <v>14.8</v>
      </c>
      <c r="F368" s="29">
        <v>7.93</v>
      </c>
      <c r="G368" s="29">
        <v>6.09</v>
      </c>
      <c r="H368" s="34" t="s">
        <v>112</v>
      </c>
      <c r="I368" s="29">
        <v>0.6</v>
      </c>
      <c r="J368" s="29">
        <v>7.8</v>
      </c>
      <c r="K368" s="40">
        <v>697</v>
      </c>
    </row>
    <row r="369" spans="1:31" x14ac:dyDescent="0.35">
      <c r="A369" s="44">
        <v>38054</v>
      </c>
      <c r="B369" s="29">
        <v>110618</v>
      </c>
      <c r="C369" s="285">
        <v>663</v>
      </c>
      <c r="D369" s="29">
        <v>0.42499999999999999</v>
      </c>
      <c r="E369" s="29">
        <v>12.24</v>
      </c>
      <c r="F369" s="29">
        <v>7.48</v>
      </c>
      <c r="G369" s="29">
        <v>6.37</v>
      </c>
      <c r="H369" s="34" t="s">
        <v>112</v>
      </c>
      <c r="I369" s="29">
        <v>1.3</v>
      </c>
      <c r="J369" s="29">
        <v>7.8</v>
      </c>
      <c r="K369" s="40">
        <v>96</v>
      </c>
    </row>
    <row r="370" spans="1:31" s="34" customFormat="1" x14ac:dyDescent="0.35">
      <c r="A370" s="44">
        <v>38056</v>
      </c>
      <c r="B370" s="39">
        <v>104912</v>
      </c>
      <c r="C370" s="286">
        <v>679</v>
      </c>
      <c r="D370" s="39">
        <v>0.435</v>
      </c>
      <c r="E370" s="39">
        <v>12.28</v>
      </c>
      <c r="F370" s="39">
        <v>7.97</v>
      </c>
      <c r="G370" s="39">
        <v>5.75</v>
      </c>
      <c r="H370" s="34" t="s">
        <v>112</v>
      </c>
      <c r="I370" s="39">
        <v>0.6</v>
      </c>
      <c r="J370" s="39">
        <v>7.8</v>
      </c>
      <c r="K370" s="34">
        <v>86</v>
      </c>
      <c r="L370" s="35"/>
      <c r="M370" s="333"/>
      <c r="N370" s="38"/>
      <c r="O370" s="34" t="s">
        <v>115</v>
      </c>
      <c r="P370" s="34">
        <v>63.9</v>
      </c>
      <c r="Q370" s="34" t="s">
        <v>115</v>
      </c>
      <c r="R370" s="34" t="s">
        <v>115</v>
      </c>
      <c r="S370" s="34" t="s">
        <v>115</v>
      </c>
      <c r="T370" s="34" t="s">
        <v>115</v>
      </c>
      <c r="U370" s="34" t="s">
        <v>115</v>
      </c>
      <c r="V370" s="34" t="s">
        <v>115</v>
      </c>
      <c r="W370" s="34" t="s">
        <v>115</v>
      </c>
      <c r="X370" s="34">
        <v>50.3</v>
      </c>
      <c r="Y370" s="34" t="s">
        <v>115</v>
      </c>
      <c r="Z370" s="34">
        <v>1.6</v>
      </c>
      <c r="AA370" s="34" t="s">
        <v>115</v>
      </c>
      <c r="AB370" s="34">
        <v>40.299999999999997</v>
      </c>
      <c r="AC370" s="34" t="s">
        <v>115</v>
      </c>
      <c r="AD370" s="34">
        <v>380</v>
      </c>
      <c r="AE370" s="34" t="s">
        <v>115</v>
      </c>
    </row>
    <row r="371" spans="1:31" x14ac:dyDescent="0.35">
      <c r="A371" s="44">
        <v>38068</v>
      </c>
      <c r="B371" s="29">
        <v>110605</v>
      </c>
      <c r="C371" s="285">
        <v>687</v>
      </c>
      <c r="D371" s="29">
        <v>0.44</v>
      </c>
      <c r="E371" s="29">
        <v>12.98</v>
      </c>
      <c r="F371" s="29">
        <v>7.48</v>
      </c>
      <c r="G371" s="29">
        <v>4.8</v>
      </c>
      <c r="H371" s="34" t="s">
        <v>112</v>
      </c>
      <c r="I371" s="29">
        <v>1</v>
      </c>
      <c r="J371" s="29">
        <v>8.1</v>
      </c>
      <c r="K371" s="40">
        <v>41</v>
      </c>
    </row>
    <row r="372" spans="1:31" x14ac:dyDescent="0.35">
      <c r="A372" s="44">
        <v>38069</v>
      </c>
      <c r="B372" s="29">
        <v>103826</v>
      </c>
      <c r="C372" s="285">
        <v>778.2</v>
      </c>
      <c r="D372" s="29">
        <v>0.49809999999999999</v>
      </c>
      <c r="E372" s="29">
        <v>10.63</v>
      </c>
      <c r="F372" s="29">
        <v>6.99</v>
      </c>
      <c r="G372" s="29">
        <v>6.95</v>
      </c>
      <c r="H372" s="34" t="s">
        <v>112</v>
      </c>
      <c r="I372" s="29">
        <v>0.89</v>
      </c>
      <c r="J372" s="29">
        <v>0</v>
      </c>
      <c r="K372" s="40">
        <v>63</v>
      </c>
      <c r="L372" s="257">
        <f>AVERAGE(K368:K372)</f>
        <v>196.6</v>
      </c>
      <c r="M372" s="46">
        <f>GEOMEAN(K368:K372)</f>
        <v>108.24936905945476</v>
      </c>
      <c r="N372" s="47" t="s">
        <v>436</v>
      </c>
    </row>
    <row r="373" spans="1:31" x14ac:dyDescent="0.35">
      <c r="A373" s="44">
        <v>38078</v>
      </c>
      <c r="B373" s="29">
        <v>103605</v>
      </c>
      <c r="C373" s="285">
        <v>617.29999999999995</v>
      </c>
      <c r="D373" s="29">
        <v>0.39510000000000001</v>
      </c>
      <c r="E373" s="29">
        <v>10.77</v>
      </c>
      <c r="F373" s="29">
        <v>7.5</v>
      </c>
      <c r="G373" s="29">
        <v>9.4700000000000006</v>
      </c>
      <c r="H373" s="34" t="s">
        <v>112</v>
      </c>
      <c r="I373" s="29">
        <v>0.41</v>
      </c>
      <c r="J373" s="29">
        <v>0</v>
      </c>
      <c r="K373" s="40">
        <v>2382</v>
      </c>
    </row>
    <row r="374" spans="1:31" x14ac:dyDescent="0.35">
      <c r="A374" s="44">
        <v>38083</v>
      </c>
      <c r="B374" s="29">
        <v>104642</v>
      </c>
      <c r="C374" s="285">
        <v>721.4</v>
      </c>
      <c r="D374" s="29">
        <v>0.4617</v>
      </c>
      <c r="E374" s="29">
        <v>9.5299999999999994</v>
      </c>
      <c r="F374" s="29">
        <v>7.31</v>
      </c>
      <c r="G374" s="29">
        <v>10.64</v>
      </c>
      <c r="H374" s="34" t="s">
        <v>112</v>
      </c>
      <c r="I374" s="29">
        <v>0.54</v>
      </c>
      <c r="J374" s="29">
        <v>0</v>
      </c>
      <c r="K374" s="40">
        <v>393</v>
      </c>
    </row>
    <row r="375" spans="1:31" x14ac:dyDescent="0.35">
      <c r="A375" s="44">
        <v>38085</v>
      </c>
      <c r="B375" s="29">
        <v>100057</v>
      </c>
      <c r="C375" s="285">
        <v>693.9</v>
      </c>
      <c r="D375" s="29">
        <v>0.44409999999999999</v>
      </c>
      <c r="E375" s="29">
        <v>9.98</v>
      </c>
      <c r="F375" s="29">
        <v>7.47</v>
      </c>
      <c r="G375" s="29">
        <v>12.96</v>
      </c>
      <c r="H375" s="34" t="s">
        <v>112</v>
      </c>
      <c r="I375" s="29">
        <v>0.04</v>
      </c>
      <c r="J375" s="29">
        <v>0</v>
      </c>
      <c r="K375" s="40">
        <v>292</v>
      </c>
    </row>
    <row r="376" spans="1:31" x14ac:dyDescent="0.35">
      <c r="A376" s="44">
        <v>38089</v>
      </c>
      <c r="B376" s="29">
        <v>110410</v>
      </c>
      <c r="C376" s="285">
        <v>724</v>
      </c>
      <c r="D376" s="29">
        <v>0.46300000000000002</v>
      </c>
      <c r="E376" s="29">
        <v>10.1</v>
      </c>
      <c r="F376" s="29">
        <v>7.27</v>
      </c>
      <c r="G376" s="29">
        <v>11.52</v>
      </c>
      <c r="H376" s="34" t="s">
        <v>112</v>
      </c>
      <c r="I376" s="29">
        <v>0.4</v>
      </c>
      <c r="J376" s="29">
        <v>7.4</v>
      </c>
      <c r="K376" s="40">
        <v>175</v>
      </c>
    </row>
    <row r="377" spans="1:31" x14ac:dyDescent="0.35">
      <c r="A377" s="44">
        <v>38097</v>
      </c>
      <c r="B377" s="29">
        <v>100613</v>
      </c>
      <c r="C377" s="285">
        <v>716.3</v>
      </c>
      <c r="D377" s="29">
        <v>0.45839999999999997</v>
      </c>
      <c r="E377" s="29">
        <v>10.19</v>
      </c>
      <c r="F377" s="29">
        <v>7.33</v>
      </c>
      <c r="G377" s="29">
        <v>15.71</v>
      </c>
      <c r="H377" s="34" t="s">
        <v>112</v>
      </c>
      <c r="I377" s="29">
        <v>0.33</v>
      </c>
      <c r="J377" s="29">
        <v>46.1</v>
      </c>
      <c r="K377" s="40">
        <v>187</v>
      </c>
      <c r="L377" s="257">
        <f>AVERAGE(K373:K377)</f>
        <v>685.8</v>
      </c>
      <c r="M377" s="46">
        <f>GEOMEAN(K373:K377)</f>
        <v>389.33133849026473</v>
      </c>
      <c r="N377" s="47" t="s">
        <v>437</v>
      </c>
    </row>
    <row r="378" spans="1:31" x14ac:dyDescent="0.35">
      <c r="A378" s="44">
        <v>38112</v>
      </c>
      <c r="B378" s="29">
        <v>103832</v>
      </c>
      <c r="C378" s="285">
        <v>692.8</v>
      </c>
      <c r="D378" s="29">
        <v>0.44339999999999996</v>
      </c>
      <c r="E378" s="29">
        <v>8.9700000000000006</v>
      </c>
      <c r="F378" s="29">
        <v>7.97</v>
      </c>
      <c r="G378" s="29">
        <v>14.29</v>
      </c>
      <c r="H378" s="34" t="s">
        <v>112</v>
      </c>
      <c r="I378" s="29">
        <v>0.4</v>
      </c>
      <c r="J378" s="29">
        <v>85.1</v>
      </c>
      <c r="K378" s="40">
        <v>317</v>
      </c>
    </row>
    <row r="379" spans="1:31" x14ac:dyDescent="0.35">
      <c r="A379" s="44">
        <v>38118</v>
      </c>
      <c r="B379" s="29">
        <v>101649</v>
      </c>
      <c r="C379" s="285">
        <v>803</v>
      </c>
      <c r="D379" s="29">
        <v>0.51390000000000002</v>
      </c>
      <c r="E379" s="29">
        <v>7.13</v>
      </c>
      <c r="F379" s="29">
        <v>7.15</v>
      </c>
      <c r="G379" s="29">
        <v>20.45</v>
      </c>
      <c r="H379" s="34" t="s">
        <v>112</v>
      </c>
      <c r="I379" s="29">
        <v>0.33</v>
      </c>
      <c r="J379" s="29">
        <v>49.3</v>
      </c>
      <c r="K379" s="40">
        <v>195</v>
      </c>
    </row>
    <row r="380" spans="1:31" x14ac:dyDescent="0.35">
      <c r="A380" s="44">
        <v>38119</v>
      </c>
      <c r="B380" s="29">
        <v>102736</v>
      </c>
      <c r="C380" s="285">
        <v>747.7</v>
      </c>
      <c r="D380" s="29">
        <v>0.47849999999999998</v>
      </c>
      <c r="E380" s="29">
        <v>7.72</v>
      </c>
      <c r="F380" s="29">
        <v>7.74</v>
      </c>
      <c r="G380" s="29">
        <v>20.86</v>
      </c>
      <c r="H380" s="34" t="s">
        <v>112</v>
      </c>
      <c r="I380" s="29">
        <v>1.31</v>
      </c>
      <c r="J380" s="29">
        <v>65.599999999999994</v>
      </c>
      <c r="K380" s="40">
        <v>135</v>
      </c>
    </row>
    <row r="381" spans="1:31" x14ac:dyDescent="0.35">
      <c r="A381" s="44">
        <v>38127</v>
      </c>
      <c r="B381" s="29">
        <v>103036</v>
      </c>
      <c r="C381" s="285">
        <v>549.4</v>
      </c>
      <c r="D381" s="29">
        <v>0.35150000000000003</v>
      </c>
      <c r="E381" s="29">
        <v>8.3800000000000008</v>
      </c>
      <c r="F381" s="29">
        <v>7.56</v>
      </c>
      <c r="G381" s="29">
        <v>21.48</v>
      </c>
      <c r="H381" s="34" t="s">
        <v>112</v>
      </c>
      <c r="I381" s="29">
        <v>0.03</v>
      </c>
      <c r="J381" s="29">
        <v>0</v>
      </c>
      <c r="K381" s="40">
        <v>1842</v>
      </c>
    </row>
    <row r="382" spans="1:31" x14ac:dyDescent="0.35">
      <c r="A382" s="44">
        <v>38133</v>
      </c>
      <c r="B382" s="29">
        <v>102334</v>
      </c>
      <c r="C382" s="285">
        <v>625</v>
      </c>
      <c r="D382" s="29">
        <v>0.4</v>
      </c>
      <c r="E382" s="29">
        <v>7.96</v>
      </c>
      <c r="F382" s="29">
        <v>7.67</v>
      </c>
      <c r="G382" s="29">
        <v>21.73</v>
      </c>
      <c r="H382" s="34" t="s">
        <v>112</v>
      </c>
      <c r="I382" s="29">
        <v>0.7</v>
      </c>
      <c r="J382" s="29">
        <v>7.8</v>
      </c>
      <c r="K382" s="40">
        <v>2382</v>
      </c>
      <c r="L382" s="257">
        <f>AVERAGE(K378:K382)</f>
        <v>974.2</v>
      </c>
      <c r="M382" s="46">
        <f>GEOMEAN(K378:K382)</f>
        <v>516.09755904234078</v>
      </c>
      <c r="N382" s="47" t="s">
        <v>438</v>
      </c>
    </row>
    <row r="383" spans="1:31" x14ac:dyDescent="0.35">
      <c r="A383" s="44">
        <v>38139</v>
      </c>
      <c r="B383" s="29">
        <v>104144</v>
      </c>
      <c r="C383" s="285">
        <v>556</v>
      </c>
      <c r="D383" s="29">
        <v>0.35589999999999999</v>
      </c>
      <c r="E383" s="29">
        <v>9.61</v>
      </c>
      <c r="F383" s="29">
        <v>7.62</v>
      </c>
      <c r="G383" s="29">
        <v>21.7</v>
      </c>
      <c r="H383" s="34" t="s">
        <v>112</v>
      </c>
      <c r="I383" s="29">
        <v>0.14000000000000001</v>
      </c>
      <c r="J383" s="29">
        <v>0</v>
      </c>
      <c r="K383" s="40">
        <v>1616</v>
      </c>
    </row>
    <row r="384" spans="1:31" x14ac:dyDescent="0.35">
      <c r="A384" s="44">
        <v>38145</v>
      </c>
      <c r="B384" s="29">
        <v>114642</v>
      </c>
      <c r="C384" s="285">
        <v>592.4</v>
      </c>
      <c r="D384" s="29">
        <v>0.37909999999999999</v>
      </c>
      <c r="E384" s="29">
        <v>9.65</v>
      </c>
      <c r="F384" s="29">
        <v>7.75</v>
      </c>
      <c r="G384" s="29">
        <v>22.02</v>
      </c>
      <c r="H384" s="34" t="s">
        <v>112</v>
      </c>
      <c r="I384" s="29">
        <v>0.47</v>
      </c>
      <c r="J384" s="29">
        <v>46.4</v>
      </c>
      <c r="K384" s="40">
        <v>189</v>
      </c>
    </row>
    <row r="385" spans="1:31" x14ac:dyDescent="0.35">
      <c r="A385" s="44">
        <v>38155</v>
      </c>
      <c r="B385" s="29">
        <v>104451</v>
      </c>
      <c r="C385" s="285">
        <v>360.5</v>
      </c>
      <c r="D385" s="29">
        <v>0.23070000000000002</v>
      </c>
      <c r="E385" s="29">
        <v>8.4499999999999993</v>
      </c>
      <c r="F385" s="29">
        <v>7.75</v>
      </c>
      <c r="G385" s="29">
        <v>23.65</v>
      </c>
      <c r="H385" s="34" t="s">
        <v>112</v>
      </c>
      <c r="I385" s="29">
        <v>0.79</v>
      </c>
      <c r="J385" s="29">
        <v>65.8</v>
      </c>
      <c r="K385" s="40">
        <v>5475</v>
      </c>
    </row>
    <row r="386" spans="1:31" x14ac:dyDescent="0.35">
      <c r="A386" s="44">
        <v>38160</v>
      </c>
      <c r="B386" s="29">
        <v>102145</v>
      </c>
      <c r="C386" s="285">
        <v>512</v>
      </c>
      <c r="D386" s="29">
        <v>0.32800000000000001</v>
      </c>
      <c r="E386" s="29">
        <v>7.46</v>
      </c>
      <c r="F386" s="29">
        <v>7.72</v>
      </c>
      <c r="G386" s="29">
        <v>21.84</v>
      </c>
      <c r="H386" s="34" t="s">
        <v>112</v>
      </c>
      <c r="I386" s="29">
        <v>0.5</v>
      </c>
      <c r="J386" s="29">
        <v>7.4</v>
      </c>
      <c r="K386" s="40">
        <v>135</v>
      </c>
    </row>
    <row r="387" spans="1:31" x14ac:dyDescent="0.35">
      <c r="A387" s="44">
        <v>38166</v>
      </c>
      <c r="B387" s="29">
        <v>101701</v>
      </c>
      <c r="C387" s="285">
        <v>533</v>
      </c>
      <c r="D387" s="29">
        <v>0.34099999999999997</v>
      </c>
      <c r="E387" s="29">
        <v>7.31</v>
      </c>
      <c r="F387" s="29">
        <v>7.44</v>
      </c>
      <c r="G387" s="29">
        <v>21.81</v>
      </c>
      <c r="H387" s="34" t="s">
        <v>112</v>
      </c>
      <c r="I387" s="29">
        <v>0.6</v>
      </c>
      <c r="J387" s="29">
        <v>7.5</v>
      </c>
      <c r="K387" s="40">
        <v>373</v>
      </c>
      <c r="L387" s="257">
        <f>AVERAGE(K383:K387)</f>
        <v>1557.6</v>
      </c>
      <c r="M387" s="46">
        <f>GEOMEAN(K383:K387)</f>
        <v>609.62950353067652</v>
      </c>
      <c r="N387" s="47" t="s">
        <v>439</v>
      </c>
    </row>
    <row r="388" spans="1:31" x14ac:dyDescent="0.35">
      <c r="A388" s="44">
        <v>38182</v>
      </c>
      <c r="B388" s="29">
        <v>94928</v>
      </c>
      <c r="C388" s="285">
        <v>563.9</v>
      </c>
      <c r="D388" s="29">
        <v>0.3609</v>
      </c>
      <c r="E388" s="29">
        <v>7.58</v>
      </c>
      <c r="F388" s="29">
        <v>7.69</v>
      </c>
      <c r="G388" s="29">
        <v>24.14</v>
      </c>
      <c r="H388" s="34" t="s">
        <v>112</v>
      </c>
      <c r="I388" s="29">
        <v>1.1000000000000001</v>
      </c>
      <c r="J388" s="29">
        <v>65.8</v>
      </c>
      <c r="K388" s="40">
        <v>17329</v>
      </c>
    </row>
    <row r="389" spans="1:31" s="34" customFormat="1" x14ac:dyDescent="0.35">
      <c r="A389" s="44">
        <v>38187</v>
      </c>
      <c r="B389" s="39">
        <v>112654</v>
      </c>
      <c r="C389" s="286">
        <v>600.5</v>
      </c>
      <c r="D389" s="39">
        <v>0.38429999999999997</v>
      </c>
      <c r="E389" s="39">
        <v>8.06</v>
      </c>
      <c r="F389" s="39">
        <v>7.71</v>
      </c>
      <c r="G389" s="39">
        <v>22.74</v>
      </c>
      <c r="H389" s="34" t="s">
        <v>112</v>
      </c>
      <c r="I389" s="39">
        <v>0.9</v>
      </c>
      <c r="J389" s="39">
        <v>0</v>
      </c>
      <c r="K389" s="34">
        <v>393</v>
      </c>
      <c r="L389" s="35"/>
      <c r="M389" s="333"/>
      <c r="N389" s="38"/>
      <c r="O389" s="34">
        <v>3.1</v>
      </c>
      <c r="P389" s="34">
        <v>77.599999999999994</v>
      </c>
      <c r="Q389" s="34" t="s">
        <v>115</v>
      </c>
      <c r="R389" s="34" t="s">
        <v>115</v>
      </c>
      <c r="S389" s="34" t="s">
        <v>115</v>
      </c>
      <c r="T389" s="34">
        <v>5.0999999999999996</v>
      </c>
      <c r="U389" s="34" t="s">
        <v>115</v>
      </c>
      <c r="V389" s="34">
        <v>1.1000000000000001</v>
      </c>
      <c r="W389" s="34">
        <v>11.4</v>
      </c>
      <c r="X389" s="34">
        <v>57</v>
      </c>
      <c r="Y389" s="34" t="s">
        <v>115</v>
      </c>
      <c r="Z389" s="34">
        <v>0.3</v>
      </c>
      <c r="AA389" s="34" t="s">
        <v>115</v>
      </c>
      <c r="AB389" s="34">
        <v>46</v>
      </c>
      <c r="AC389" s="34" t="s">
        <v>115</v>
      </c>
      <c r="AD389" s="34">
        <v>312</v>
      </c>
      <c r="AE389" s="34" t="s">
        <v>115</v>
      </c>
    </row>
    <row r="390" spans="1:31" x14ac:dyDescent="0.35">
      <c r="A390" s="44">
        <v>38188</v>
      </c>
      <c r="B390" s="29">
        <v>101527</v>
      </c>
      <c r="C390" s="285">
        <v>636.9</v>
      </c>
      <c r="D390" s="29">
        <v>0.40759999999999996</v>
      </c>
      <c r="E390" s="29">
        <v>7.33</v>
      </c>
      <c r="F390" s="29">
        <v>7.67</v>
      </c>
      <c r="G390" s="29">
        <v>22.83</v>
      </c>
      <c r="H390" s="34" t="s">
        <v>112</v>
      </c>
      <c r="I390" s="29">
        <v>2.38</v>
      </c>
      <c r="J390" s="29">
        <v>69.400000000000006</v>
      </c>
      <c r="K390" s="40">
        <v>71</v>
      </c>
    </row>
    <row r="391" spans="1:31" x14ac:dyDescent="0.35">
      <c r="A391" s="44">
        <v>38189</v>
      </c>
      <c r="B391" s="29">
        <v>105121</v>
      </c>
      <c r="C391" s="285">
        <v>658.6</v>
      </c>
      <c r="D391" s="29">
        <v>0.42149999999999999</v>
      </c>
      <c r="E391" s="29">
        <v>7.93</v>
      </c>
      <c r="F391" s="29">
        <v>7.71</v>
      </c>
      <c r="G391" s="29">
        <v>23.26</v>
      </c>
      <c r="H391" s="34" t="s">
        <v>112</v>
      </c>
      <c r="I391" s="29">
        <v>1.05</v>
      </c>
      <c r="J391" s="29">
        <v>0</v>
      </c>
      <c r="K391" s="40">
        <v>408</v>
      </c>
    </row>
    <row r="392" spans="1:31" x14ac:dyDescent="0.35">
      <c r="A392" s="44">
        <v>38195</v>
      </c>
      <c r="B392" s="29">
        <v>100833</v>
      </c>
      <c r="C392" s="285">
        <v>612</v>
      </c>
      <c r="D392" s="29">
        <v>0.39100000000000001</v>
      </c>
      <c r="E392" s="29">
        <v>8.0500000000000007</v>
      </c>
      <c r="F392" s="29">
        <v>7.77</v>
      </c>
      <c r="G392" s="29">
        <v>19.559999999999999</v>
      </c>
      <c r="H392" s="34" t="s">
        <v>112</v>
      </c>
      <c r="I392" s="29">
        <v>1.6</v>
      </c>
      <c r="J392" s="29">
        <v>7.7</v>
      </c>
      <c r="K392" s="40">
        <v>1169</v>
      </c>
    </row>
    <row r="393" spans="1:31" x14ac:dyDescent="0.35">
      <c r="A393" s="44">
        <v>38197</v>
      </c>
      <c r="B393" s="29">
        <v>104501</v>
      </c>
      <c r="C393" s="285">
        <v>715</v>
      </c>
      <c r="D393" s="29">
        <v>0.45800000000000002</v>
      </c>
      <c r="E393" s="39" t="s">
        <v>119</v>
      </c>
      <c r="F393" s="29">
        <v>7.62</v>
      </c>
      <c r="G393" s="29">
        <v>20.66</v>
      </c>
      <c r="H393" s="34" t="s">
        <v>112</v>
      </c>
      <c r="I393" s="39" t="s">
        <v>119</v>
      </c>
      <c r="J393" s="29">
        <v>7.7</v>
      </c>
      <c r="K393" s="40">
        <v>529</v>
      </c>
      <c r="L393" s="257">
        <f>AVERAGE(K388:K393)</f>
        <v>3316.5</v>
      </c>
      <c r="M393" s="46">
        <f>GEOMEAN(K389:K393)</f>
        <v>371.12161470415168</v>
      </c>
      <c r="N393" s="47" t="s">
        <v>440</v>
      </c>
    </row>
    <row r="394" spans="1:31" x14ac:dyDescent="0.35">
      <c r="A394" s="44">
        <v>38203</v>
      </c>
      <c r="B394" s="29">
        <v>110040</v>
      </c>
      <c r="C394" s="285">
        <v>583.5</v>
      </c>
      <c r="D394" s="29">
        <v>0.37339999999999995</v>
      </c>
      <c r="E394" s="29">
        <v>6.29</v>
      </c>
      <c r="F394" s="29">
        <v>7.64</v>
      </c>
      <c r="G394" s="29">
        <v>23.66</v>
      </c>
      <c r="H394" s="34" t="s">
        <v>112</v>
      </c>
      <c r="I394" s="29">
        <v>2.13</v>
      </c>
      <c r="J394" s="29">
        <v>0</v>
      </c>
      <c r="K394" s="40">
        <v>24192</v>
      </c>
    </row>
    <row r="395" spans="1:31" x14ac:dyDescent="0.35">
      <c r="A395" s="44">
        <v>38208</v>
      </c>
      <c r="B395" s="29">
        <v>112113</v>
      </c>
      <c r="C395" s="285">
        <v>719</v>
      </c>
      <c r="D395" s="29">
        <v>0.46</v>
      </c>
      <c r="E395" s="29">
        <v>6.84</v>
      </c>
      <c r="F395" s="29">
        <v>7.5</v>
      </c>
      <c r="G395" s="29">
        <v>21.99</v>
      </c>
      <c r="H395" s="34" t="s">
        <v>112</v>
      </c>
      <c r="I395" s="29">
        <v>4.7</v>
      </c>
      <c r="J395" s="29">
        <v>8.1</v>
      </c>
      <c r="K395" s="40">
        <v>295</v>
      </c>
    </row>
    <row r="396" spans="1:31" x14ac:dyDescent="0.35">
      <c r="A396" s="44">
        <v>38215</v>
      </c>
      <c r="B396" s="29">
        <v>104149</v>
      </c>
      <c r="C396" s="285">
        <v>746.4</v>
      </c>
      <c r="D396" s="29">
        <v>0.47770000000000001</v>
      </c>
      <c r="E396" s="29">
        <v>7.87</v>
      </c>
      <c r="F396" s="29">
        <v>7.62</v>
      </c>
      <c r="G396" s="29">
        <v>19.579999999999998</v>
      </c>
      <c r="H396" s="34" t="s">
        <v>112</v>
      </c>
      <c r="I396" s="29">
        <v>0.99</v>
      </c>
      <c r="J396" s="29">
        <v>0</v>
      </c>
      <c r="K396" s="40">
        <v>24192</v>
      </c>
    </row>
    <row r="397" spans="1:31" x14ac:dyDescent="0.35">
      <c r="A397" s="44">
        <v>38225</v>
      </c>
      <c r="B397" s="29">
        <v>111356</v>
      </c>
      <c r="C397" s="285">
        <v>463.4</v>
      </c>
      <c r="D397" s="29">
        <v>0.29659999999999997</v>
      </c>
      <c r="E397" s="29">
        <v>6.57</v>
      </c>
      <c r="F397" s="29">
        <v>7.61</v>
      </c>
      <c r="G397" s="29">
        <v>22.78</v>
      </c>
      <c r="H397" s="34" t="s">
        <v>112</v>
      </c>
      <c r="I397" s="29">
        <v>1.01</v>
      </c>
      <c r="J397" s="29">
        <v>50.6</v>
      </c>
      <c r="K397" s="40">
        <v>24192</v>
      </c>
    </row>
    <row r="398" spans="1:31" x14ac:dyDescent="0.35">
      <c r="A398" s="44">
        <v>38230</v>
      </c>
      <c r="B398" s="29">
        <v>104416</v>
      </c>
      <c r="C398" s="285">
        <v>629.79999999999995</v>
      </c>
      <c r="D398" s="29">
        <v>0.40310000000000001</v>
      </c>
      <c r="E398" s="29">
        <v>9.01</v>
      </c>
      <c r="F398" s="29">
        <v>7.66</v>
      </c>
      <c r="G398" s="29">
        <v>21.52</v>
      </c>
      <c r="H398" s="34" t="s">
        <v>112</v>
      </c>
      <c r="I398" s="29">
        <v>0.87</v>
      </c>
      <c r="J398" s="29">
        <v>71</v>
      </c>
      <c r="K398" s="40">
        <v>1050</v>
      </c>
      <c r="L398" s="257">
        <f>AVERAGE(K394:K398)</f>
        <v>14784.2</v>
      </c>
      <c r="M398" s="46">
        <f>GEOMEAN(K394:K398)</f>
        <v>5350.6350152508376</v>
      </c>
      <c r="N398" s="47" t="s">
        <v>441</v>
      </c>
    </row>
    <row r="399" spans="1:31" x14ac:dyDescent="0.35">
      <c r="A399" s="44">
        <v>38244</v>
      </c>
      <c r="B399" s="29">
        <v>102252</v>
      </c>
      <c r="C399" s="285">
        <v>694.9</v>
      </c>
      <c r="D399" s="29">
        <v>0.44479999999999997</v>
      </c>
      <c r="E399" s="29">
        <v>7.81</v>
      </c>
      <c r="F399" s="29">
        <v>7.83</v>
      </c>
      <c r="G399" s="29">
        <v>22.25</v>
      </c>
      <c r="H399" s="34" t="s">
        <v>112</v>
      </c>
      <c r="I399" s="29">
        <v>1.36</v>
      </c>
      <c r="J399" s="29">
        <v>68.8</v>
      </c>
      <c r="K399" s="40">
        <v>74</v>
      </c>
    </row>
    <row r="400" spans="1:31" x14ac:dyDescent="0.35">
      <c r="A400" s="44">
        <v>38246</v>
      </c>
      <c r="B400" s="29">
        <v>103256</v>
      </c>
      <c r="C400" s="285">
        <v>678.6</v>
      </c>
      <c r="D400" s="29">
        <v>0.43430000000000002</v>
      </c>
      <c r="E400" s="29">
        <v>6.77</v>
      </c>
      <c r="F400" s="29">
        <v>7.7</v>
      </c>
      <c r="G400" s="29">
        <v>22.01</v>
      </c>
      <c r="H400" s="34" t="s">
        <v>112</v>
      </c>
      <c r="I400" s="29">
        <v>2.19</v>
      </c>
      <c r="J400" s="29">
        <v>71.099999999999994</v>
      </c>
      <c r="K400" s="40">
        <v>238</v>
      </c>
    </row>
    <row r="401" spans="1:31" x14ac:dyDescent="0.35">
      <c r="A401" s="44">
        <v>38250</v>
      </c>
      <c r="B401" s="29">
        <v>103648</v>
      </c>
      <c r="C401" s="285">
        <v>702.8</v>
      </c>
      <c r="D401" s="29">
        <v>0.44979999999999998</v>
      </c>
      <c r="E401" s="29">
        <v>8.23</v>
      </c>
      <c r="F401" s="29">
        <v>7.44</v>
      </c>
      <c r="G401" s="29">
        <v>18.940000000000001</v>
      </c>
      <c r="H401" s="34" t="s">
        <v>112</v>
      </c>
      <c r="I401" s="29">
        <v>0.92</v>
      </c>
      <c r="J401" s="29">
        <v>0</v>
      </c>
      <c r="K401" s="40">
        <v>204</v>
      </c>
    </row>
    <row r="402" spans="1:31" x14ac:dyDescent="0.35">
      <c r="A402" s="44">
        <v>38258</v>
      </c>
      <c r="B402" s="29">
        <v>100847</v>
      </c>
      <c r="C402" s="285">
        <v>738.6</v>
      </c>
      <c r="D402" s="29">
        <v>0.47270000000000001</v>
      </c>
      <c r="E402" s="29">
        <v>8.17</v>
      </c>
      <c r="F402" s="29">
        <v>7.65</v>
      </c>
      <c r="G402" s="29">
        <v>18.68</v>
      </c>
      <c r="H402" s="34" t="s">
        <v>112</v>
      </c>
      <c r="I402" s="29">
        <v>0.45</v>
      </c>
      <c r="J402" s="29">
        <v>0</v>
      </c>
      <c r="K402" s="40">
        <v>134</v>
      </c>
    </row>
    <row r="403" spans="1:31" x14ac:dyDescent="0.35">
      <c r="A403" s="44">
        <v>38260</v>
      </c>
      <c r="B403" s="29">
        <v>101038</v>
      </c>
      <c r="C403" s="285">
        <v>669</v>
      </c>
      <c r="D403" s="29">
        <v>0.42799999999999999</v>
      </c>
      <c r="E403" s="29">
        <v>9.89</v>
      </c>
      <c r="F403" s="29">
        <v>7.69</v>
      </c>
      <c r="G403" s="29">
        <v>17.079999999999998</v>
      </c>
      <c r="H403" s="34" t="s">
        <v>112</v>
      </c>
      <c r="I403" s="29">
        <v>1.3</v>
      </c>
      <c r="J403" s="29">
        <v>7.8</v>
      </c>
      <c r="K403" s="40">
        <v>98</v>
      </c>
      <c r="L403" s="257">
        <f>AVERAGE(K399:K403)</f>
        <v>149.6</v>
      </c>
      <c r="M403" s="46">
        <f>GEOMEAN(K399:K403)</f>
        <v>136.38102295963492</v>
      </c>
      <c r="N403" s="47" t="s">
        <v>442</v>
      </c>
    </row>
    <row r="404" spans="1:31" x14ac:dyDescent="0.35">
      <c r="A404" s="44">
        <v>38271</v>
      </c>
      <c r="B404" s="29">
        <v>111505</v>
      </c>
      <c r="C404" s="285">
        <v>821.8</v>
      </c>
      <c r="D404" s="29">
        <v>0.52590000000000003</v>
      </c>
      <c r="E404" s="29">
        <v>7.64</v>
      </c>
      <c r="F404" s="29">
        <v>7.62</v>
      </c>
      <c r="G404" s="29">
        <v>15.63</v>
      </c>
      <c r="H404" s="34" t="s">
        <v>112</v>
      </c>
      <c r="I404" s="29">
        <v>0.33</v>
      </c>
      <c r="J404" s="29">
        <v>0</v>
      </c>
      <c r="K404" s="40">
        <v>12997</v>
      </c>
    </row>
    <row r="405" spans="1:31" s="34" customFormat="1" x14ac:dyDescent="0.35">
      <c r="A405" s="44">
        <v>38273</v>
      </c>
      <c r="B405" s="39">
        <v>104624</v>
      </c>
      <c r="C405" s="286">
        <v>781</v>
      </c>
      <c r="D405" s="39">
        <v>0.5</v>
      </c>
      <c r="E405" s="39">
        <v>8.0299999999999994</v>
      </c>
      <c r="F405" s="39">
        <v>7.63</v>
      </c>
      <c r="G405" s="39">
        <v>14.66</v>
      </c>
      <c r="H405" s="34" t="s">
        <v>112</v>
      </c>
      <c r="I405" s="39">
        <v>0.4</v>
      </c>
      <c r="J405" s="39">
        <v>7.8</v>
      </c>
      <c r="K405" s="34">
        <v>4352</v>
      </c>
      <c r="L405" s="35"/>
      <c r="M405" s="333"/>
      <c r="N405" s="38"/>
      <c r="O405" s="34">
        <v>2</v>
      </c>
      <c r="P405" s="34">
        <v>65.599999999999994</v>
      </c>
      <c r="Q405" s="34" t="s">
        <v>115</v>
      </c>
      <c r="R405" s="34" t="s">
        <v>115</v>
      </c>
      <c r="S405" s="34" t="s">
        <v>115</v>
      </c>
      <c r="T405" s="34" t="s">
        <v>115</v>
      </c>
      <c r="U405" s="34" t="s">
        <v>115</v>
      </c>
      <c r="V405" s="34">
        <v>3</v>
      </c>
      <c r="W405" s="34" t="s">
        <v>115</v>
      </c>
      <c r="X405" s="34">
        <v>65</v>
      </c>
      <c r="Y405" s="34" t="s">
        <v>115</v>
      </c>
      <c r="Z405" s="34">
        <v>0.49</v>
      </c>
      <c r="AA405" s="34" t="s">
        <v>115</v>
      </c>
      <c r="AB405" s="34">
        <v>54</v>
      </c>
      <c r="AC405" s="34" t="s">
        <v>115</v>
      </c>
      <c r="AD405" s="34">
        <v>288</v>
      </c>
      <c r="AE405" s="34" t="s">
        <v>115</v>
      </c>
    </row>
    <row r="406" spans="1:31" x14ac:dyDescent="0.35">
      <c r="A406" s="44">
        <v>38281</v>
      </c>
      <c r="B406" s="29"/>
      <c r="C406" s="39" t="s">
        <v>119</v>
      </c>
      <c r="D406" s="39" t="s">
        <v>119</v>
      </c>
      <c r="E406" s="39" t="s">
        <v>119</v>
      </c>
      <c r="F406" s="39" t="s">
        <v>119</v>
      </c>
      <c r="G406" s="39" t="s">
        <v>119</v>
      </c>
      <c r="H406" s="34" t="s">
        <v>112</v>
      </c>
      <c r="I406" s="39" t="s">
        <v>119</v>
      </c>
      <c r="J406" s="39" t="s">
        <v>119</v>
      </c>
      <c r="K406" s="40">
        <v>12997</v>
      </c>
    </row>
    <row r="407" spans="1:31" x14ac:dyDescent="0.35">
      <c r="A407" s="44">
        <v>38285</v>
      </c>
      <c r="B407" s="29">
        <v>101328</v>
      </c>
      <c r="C407" s="39" t="s">
        <v>119</v>
      </c>
      <c r="D407" s="39" t="s">
        <v>119</v>
      </c>
      <c r="E407" s="39" t="s">
        <v>119</v>
      </c>
      <c r="F407" s="39" t="s">
        <v>119</v>
      </c>
      <c r="G407" s="39" t="s">
        <v>119</v>
      </c>
      <c r="H407" s="34" t="s">
        <v>112</v>
      </c>
      <c r="I407" s="39" t="s">
        <v>119</v>
      </c>
      <c r="J407" s="39" t="s">
        <v>119</v>
      </c>
      <c r="K407" s="40">
        <v>5172</v>
      </c>
    </row>
    <row r="408" spans="1:31" x14ac:dyDescent="0.35">
      <c r="A408" s="44">
        <v>38287</v>
      </c>
      <c r="B408" s="29">
        <v>104647</v>
      </c>
      <c r="C408" s="285">
        <v>656.1</v>
      </c>
      <c r="D408" s="29">
        <v>0.4199</v>
      </c>
      <c r="E408" s="29">
        <v>7.2</v>
      </c>
      <c r="F408" s="29">
        <v>7.59</v>
      </c>
      <c r="G408" s="29">
        <v>14.63</v>
      </c>
      <c r="H408" s="34" t="s">
        <v>112</v>
      </c>
      <c r="I408" s="29">
        <v>0.44</v>
      </c>
      <c r="J408" s="29">
        <v>0</v>
      </c>
      <c r="K408" s="40">
        <v>2817</v>
      </c>
      <c r="L408" s="257">
        <f>AVERAGE(K404:K408)</f>
        <v>7667</v>
      </c>
      <c r="M408" s="46">
        <f>GEOMEAN(K404:K408)</f>
        <v>6396.8195178649166</v>
      </c>
      <c r="N408" s="47" t="s">
        <v>444</v>
      </c>
    </row>
    <row r="409" spans="1:31" x14ac:dyDescent="0.35">
      <c r="A409" s="44">
        <v>38293</v>
      </c>
      <c r="B409" s="29">
        <v>91807</v>
      </c>
      <c r="C409" s="285">
        <v>265.60000000000002</v>
      </c>
      <c r="D409" s="29">
        <v>0.17</v>
      </c>
      <c r="E409" s="29">
        <v>7.8</v>
      </c>
      <c r="F409" s="29">
        <v>7.38</v>
      </c>
      <c r="G409" s="29">
        <v>16.649999999999999</v>
      </c>
      <c r="H409" s="34" t="s">
        <v>112</v>
      </c>
      <c r="I409" s="29">
        <v>0.83</v>
      </c>
      <c r="J409" s="29">
        <v>0</v>
      </c>
      <c r="K409" s="40">
        <v>24192</v>
      </c>
    </row>
    <row r="410" spans="1:31" x14ac:dyDescent="0.35">
      <c r="A410" s="44">
        <v>38299</v>
      </c>
      <c r="B410" s="29">
        <v>104338</v>
      </c>
      <c r="C410" s="285">
        <v>8</v>
      </c>
      <c r="D410" s="29">
        <v>5.0000000000000001E-3</v>
      </c>
      <c r="E410" s="29">
        <v>10.94</v>
      </c>
      <c r="F410" s="29">
        <v>7.76</v>
      </c>
      <c r="G410" s="29">
        <v>10.18</v>
      </c>
      <c r="H410" s="34" t="s">
        <v>112</v>
      </c>
      <c r="I410" s="29">
        <v>0.32</v>
      </c>
      <c r="J410" s="29">
        <v>46.7</v>
      </c>
      <c r="K410" s="40">
        <v>1935</v>
      </c>
    </row>
    <row r="411" spans="1:31" x14ac:dyDescent="0.35">
      <c r="A411" s="44">
        <v>38302</v>
      </c>
      <c r="B411" s="29">
        <v>102627</v>
      </c>
      <c r="C411" s="285">
        <v>657.2</v>
      </c>
      <c r="D411" s="29">
        <v>0.42059999999999997</v>
      </c>
      <c r="E411" s="29">
        <v>9.68</v>
      </c>
      <c r="F411" s="29">
        <v>7.79</v>
      </c>
      <c r="G411" s="29">
        <v>10.199999999999999</v>
      </c>
      <c r="H411" s="34" t="s">
        <v>112</v>
      </c>
      <c r="I411" s="29">
        <v>0.19</v>
      </c>
      <c r="J411" s="29">
        <v>0</v>
      </c>
      <c r="K411" s="40">
        <v>1785</v>
      </c>
    </row>
    <row r="412" spans="1:31" x14ac:dyDescent="0.35">
      <c r="A412" s="44">
        <v>38306</v>
      </c>
      <c r="B412" s="29">
        <v>103509</v>
      </c>
      <c r="C412" s="285">
        <v>654.70000000000005</v>
      </c>
      <c r="D412" s="29">
        <v>0.41899999999999998</v>
      </c>
      <c r="E412" s="29">
        <v>11.23</v>
      </c>
      <c r="F412" s="29">
        <v>7.68</v>
      </c>
      <c r="G412" s="29">
        <v>7.3</v>
      </c>
      <c r="H412" s="34" t="s">
        <v>112</v>
      </c>
      <c r="I412" s="29">
        <v>0.56000000000000005</v>
      </c>
      <c r="J412" s="29">
        <v>0</v>
      </c>
      <c r="K412" s="40">
        <v>3448</v>
      </c>
    </row>
    <row r="413" spans="1:31" x14ac:dyDescent="0.35">
      <c r="A413" s="44">
        <v>38309</v>
      </c>
      <c r="B413" s="29">
        <v>103019</v>
      </c>
      <c r="C413" s="285">
        <v>671.9</v>
      </c>
      <c r="D413" s="29">
        <v>0.43</v>
      </c>
      <c r="E413" s="29">
        <v>9.61</v>
      </c>
      <c r="F413" s="29">
        <v>7.71</v>
      </c>
      <c r="G413" s="29">
        <v>11.39</v>
      </c>
      <c r="H413" s="34" t="s">
        <v>112</v>
      </c>
      <c r="I413" s="29">
        <v>0.08</v>
      </c>
      <c r="J413" s="29">
        <v>0</v>
      </c>
      <c r="K413" s="40">
        <v>278</v>
      </c>
      <c r="L413" s="257">
        <f>AVERAGE(K409:K413)</f>
        <v>6327.6</v>
      </c>
      <c r="M413" s="46">
        <f>GEOMEAN(K409:K413)</f>
        <v>2402.8164877102622</v>
      </c>
      <c r="N413" s="47" t="s">
        <v>445</v>
      </c>
    </row>
    <row r="414" spans="1:31" x14ac:dyDescent="0.35">
      <c r="A414" s="44">
        <v>38323</v>
      </c>
      <c r="B414" s="29">
        <v>101137</v>
      </c>
      <c r="C414" s="285">
        <v>569.29999999999995</v>
      </c>
      <c r="D414" s="29">
        <v>0.36429999999999996</v>
      </c>
      <c r="E414" s="29">
        <v>13.29</v>
      </c>
      <c r="F414" s="29">
        <v>7.84</v>
      </c>
      <c r="G414" s="29">
        <v>5.92</v>
      </c>
      <c r="H414" s="34" t="s">
        <v>112</v>
      </c>
      <c r="I414" s="29">
        <v>0.24</v>
      </c>
      <c r="J414" s="29">
        <v>0</v>
      </c>
      <c r="K414" s="40">
        <v>481</v>
      </c>
    </row>
    <row r="415" spans="1:31" x14ac:dyDescent="0.35">
      <c r="A415" s="44">
        <v>38328</v>
      </c>
      <c r="B415" s="29">
        <v>102842</v>
      </c>
      <c r="C415" s="285">
        <v>596.20000000000005</v>
      </c>
      <c r="D415" s="29">
        <v>0.38159999999999999</v>
      </c>
      <c r="E415" s="29">
        <v>10.38</v>
      </c>
      <c r="F415" s="29">
        <v>7.94</v>
      </c>
      <c r="G415" s="29">
        <v>9.6300000000000008</v>
      </c>
      <c r="H415" s="34" t="s">
        <v>112</v>
      </c>
      <c r="I415" s="29">
        <v>0.38</v>
      </c>
      <c r="J415" s="29">
        <v>50</v>
      </c>
      <c r="K415" s="40">
        <v>24192</v>
      </c>
    </row>
    <row r="416" spans="1:31" x14ac:dyDescent="0.35">
      <c r="A416" s="44">
        <v>38330</v>
      </c>
      <c r="B416" s="29">
        <v>101254</v>
      </c>
      <c r="C416" s="285">
        <v>17</v>
      </c>
      <c r="D416" s="29">
        <v>1.1000000000000001E-2</v>
      </c>
      <c r="E416" s="29">
        <v>10.52</v>
      </c>
      <c r="F416" s="29">
        <v>8.02</v>
      </c>
      <c r="G416" s="29">
        <v>7.75</v>
      </c>
      <c r="H416" s="34" t="s">
        <v>112</v>
      </c>
      <c r="I416" s="29">
        <v>0.1</v>
      </c>
      <c r="J416" s="29">
        <v>0</v>
      </c>
      <c r="K416" s="40">
        <v>408</v>
      </c>
    </row>
    <row r="417" spans="1:31" x14ac:dyDescent="0.35">
      <c r="A417" s="44">
        <v>38334</v>
      </c>
      <c r="B417" s="29">
        <v>104155</v>
      </c>
      <c r="C417" s="285">
        <v>650.20000000000005</v>
      </c>
      <c r="D417" s="29">
        <v>0.41610000000000003</v>
      </c>
      <c r="E417" s="29">
        <v>12.37</v>
      </c>
      <c r="F417" s="29">
        <v>8.15</v>
      </c>
      <c r="G417" s="29">
        <v>4.84</v>
      </c>
      <c r="H417" s="34" t="s">
        <v>112</v>
      </c>
      <c r="I417" s="29">
        <v>0.32</v>
      </c>
      <c r="J417" s="29">
        <v>62.7</v>
      </c>
      <c r="K417" s="40">
        <v>97</v>
      </c>
    </row>
    <row r="418" spans="1:31" x14ac:dyDescent="0.35">
      <c r="A418" s="44">
        <v>38337</v>
      </c>
      <c r="B418" s="29">
        <v>100118</v>
      </c>
      <c r="C418" s="285">
        <v>679.5</v>
      </c>
      <c r="D418" s="29">
        <v>0.43490000000000001</v>
      </c>
      <c r="E418" s="29">
        <v>13.98</v>
      </c>
      <c r="F418" s="29">
        <v>7.72</v>
      </c>
      <c r="G418" s="29">
        <v>2.95</v>
      </c>
      <c r="H418" s="34" t="s">
        <v>112</v>
      </c>
      <c r="I418" s="29">
        <v>0.35</v>
      </c>
      <c r="J418" s="29">
        <v>64.099999999999994</v>
      </c>
      <c r="K418" s="40">
        <v>96</v>
      </c>
      <c r="L418" s="257">
        <f>AVERAGE(K414:K418)</f>
        <v>5054.8</v>
      </c>
      <c r="M418" s="46">
        <f>GEOMEAN(K414:K418)</f>
        <v>535.92497469623788</v>
      </c>
      <c r="N418" s="47" t="s">
        <v>446</v>
      </c>
    </row>
    <row r="419" spans="1:31" x14ac:dyDescent="0.35">
      <c r="A419" s="44">
        <v>38356</v>
      </c>
      <c r="B419" s="29">
        <v>102353</v>
      </c>
      <c r="C419" s="285">
        <v>500</v>
      </c>
      <c r="D419" s="29">
        <v>0.32</v>
      </c>
      <c r="E419" s="29">
        <v>11.41</v>
      </c>
      <c r="F419" s="29">
        <v>8.02</v>
      </c>
      <c r="G419" s="29">
        <v>5.78</v>
      </c>
      <c r="H419" s="34" t="s">
        <v>112</v>
      </c>
      <c r="I419" s="29">
        <v>0.7</v>
      </c>
      <c r="J419" s="29">
        <v>8</v>
      </c>
      <c r="K419" s="40">
        <v>6294</v>
      </c>
    </row>
    <row r="420" spans="1:31" x14ac:dyDescent="0.35">
      <c r="A420" s="44">
        <v>38365</v>
      </c>
      <c r="B420" s="29">
        <v>100239</v>
      </c>
      <c r="C420" s="285">
        <v>316.10000000000002</v>
      </c>
      <c r="D420" s="29">
        <v>0.20230000000000001</v>
      </c>
      <c r="E420" s="29">
        <v>11.11</v>
      </c>
      <c r="F420" s="29">
        <v>7.77</v>
      </c>
      <c r="G420" s="29">
        <v>6.56</v>
      </c>
      <c r="H420" s="34" t="s">
        <v>112</v>
      </c>
      <c r="I420" s="29">
        <v>0.59</v>
      </c>
      <c r="J420" s="29">
        <v>66</v>
      </c>
      <c r="K420" s="40">
        <v>8664</v>
      </c>
    </row>
    <row r="421" spans="1:31" x14ac:dyDescent="0.35">
      <c r="A421" s="44">
        <v>38371</v>
      </c>
      <c r="B421" s="29">
        <v>102319</v>
      </c>
      <c r="C421" s="285">
        <v>401.9</v>
      </c>
      <c r="D421" s="29">
        <v>0.25719999999999998</v>
      </c>
      <c r="E421" s="29">
        <v>12.82</v>
      </c>
      <c r="F421" s="48">
        <v>7.64</v>
      </c>
      <c r="G421" s="29">
        <v>2.79</v>
      </c>
      <c r="H421" s="34" t="s">
        <v>112</v>
      </c>
      <c r="I421" s="29">
        <v>0.31</v>
      </c>
      <c r="J421" s="29">
        <v>8</v>
      </c>
      <c r="K421" s="40">
        <v>754</v>
      </c>
    </row>
    <row r="422" spans="1:31" x14ac:dyDescent="0.35">
      <c r="A422" s="44">
        <v>38376</v>
      </c>
      <c r="B422" s="29">
        <v>105410</v>
      </c>
      <c r="C422" s="285">
        <v>483</v>
      </c>
      <c r="D422" s="29">
        <v>0.309</v>
      </c>
      <c r="E422" s="29">
        <v>13.19</v>
      </c>
      <c r="F422" s="48">
        <v>7.51</v>
      </c>
      <c r="G422" s="29">
        <v>0.26</v>
      </c>
      <c r="H422" s="34" t="s">
        <v>112</v>
      </c>
      <c r="I422" s="29">
        <v>0.4</v>
      </c>
      <c r="J422" s="29">
        <v>8</v>
      </c>
      <c r="K422" s="40">
        <v>354</v>
      </c>
    </row>
    <row r="423" spans="1:31" x14ac:dyDescent="0.35">
      <c r="A423" s="44">
        <v>38379</v>
      </c>
      <c r="B423" s="29">
        <v>95504</v>
      </c>
      <c r="C423" s="285">
        <v>535</v>
      </c>
      <c r="D423" s="29">
        <v>0.34299999999999997</v>
      </c>
      <c r="E423" s="29">
        <v>11.83</v>
      </c>
      <c r="F423" s="48">
        <v>7.53</v>
      </c>
      <c r="G423" s="29">
        <v>2.2799999999999998</v>
      </c>
      <c r="H423" s="34" t="s">
        <v>112</v>
      </c>
      <c r="I423" s="29">
        <v>0.4</v>
      </c>
      <c r="J423" s="29">
        <v>7.7</v>
      </c>
      <c r="K423" s="40">
        <v>62</v>
      </c>
      <c r="L423" s="257">
        <f>AVERAGE(K419:K423)</f>
        <v>3225.6</v>
      </c>
      <c r="M423" s="46">
        <f>GEOMEAN(K419:K423)</f>
        <v>979.67560983721148</v>
      </c>
      <c r="N423" s="47" t="s">
        <v>447</v>
      </c>
    </row>
    <row r="424" spans="1:31" x14ac:dyDescent="0.35">
      <c r="A424" s="44">
        <v>38384</v>
      </c>
      <c r="B424" s="29">
        <v>103124</v>
      </c>
      <c r="C424" s="285">
        <v>540</v>
      </c>
      <c r="D424" s="29">
        <v>0.34499999999999997</v>
      </c>
      <c r="E424" s="29">
        <v>11.5</v>
      </c>
      <c r="F424" s="48">
        <v>7.69</v>
      </c>
      <c r="G424" s="29">
        <v>2.5299999999999998</v>
      </c>
      <c r="H424" s="34" t="s">
        <v>112</v>
      </c>
      <c r="I424" s="29">
        <v>0.8</v>
      </c>
      <c r="J424" s="29">
        <v>7.7</v>
      </c>
      <c r="K424" s="40">
        <v>41</v>
      </c>
    </row>
    <row r="425" spans="1:31" x14ac:dyDescent="0.35">
      <c r="A425" s="44">
        <v>38392</v>
      </c>
      <c r="B425" s="29">
        <v>95642</v>
      </c>
      <c r="C425" s="285">
        <v>572.79999999999995</v>
      </c>
      <c r="D425" s="29">
        <v>0.36659999999999998</v>
      </c>
      <c r="E425" s="29">
        <v>12.87</v>
      </c>
      <c r="F425" s="48">
        <v>7.8</v>
      </c>
      <c r="G425" s="29">
        <v>2.98</v>
      </c>
      <c r="H425" s="34" t="s">
        <v>112</v>
      </c>
      <c r="I425" s="29">
        <v>0.48</v>
      </c>
      <c r="J425" s="29">
        <v>7.7</v>
      </c>
      <c r="K425" s="40">
        <v>987</v>
      </c>
    </row>
    <row r="426" spans="1:31" x14ac:dyDescent="0.35">
      <c r="A426" s="44">
        <v>38398</v>
      </c>
      <c r="B426" s="29">
        <v>94448</v>
      </c>
      <c r="C426" s="285">
        <v>536.6</v>
      </c>
      <c r="D426" s="29">
        <v>0.34340000000000004</v>
      </c>
      <c r="E426" s="29">
        <v>13.47</v>
      </c>
      <c r="F426" s="48">
        <v>7.9</v>
      </c>
      <c r="G426" s="29">
        <v>4.3899999999999997</v>
      </c>
      <c r="H426" s="34" t="s">
        <v>112</v>
      </c>
      <c r="I426" s="29">
        <v>0.38</v>
      </c>
      <c r="J426" s="29">
        <v>91.8</v>
      </c>
      <c r="K426" s="40">
        <v>238</v>
      </c>
    </row>
    <row r="427" spans="1:31" x14ac:dyDescent="0.35">
      <c r="A427" s="44">
        <v>38407</v>
      </c>
      <c r="B427" s="29">
        <v>101750</v>
      </c>
      <c r="C427" s="285">
        <v>595.70000000000005</v>
      </c>
      <c r="D427" s="29">
        <v>0.38119999999999998</v>
      </c>
      <c r="E427" s="29">
        <v>10.98</v>
      </c>
      <c r="F427" s="48">
        <v>7.89</v>
      </c>
      <c r="G427" s="29">
        <v>4.33</v>
      </c>
      <c r="H427" s="34" t="s">
        <v>112</v>
      </c>
      <c r="I427" s="29">
        <v>0.38</v>
      </c>
      <c r="J427" s="29">
        <v>36</v>
      </c>
      <c r="K427" s="40">
        <v>52</v>
      </c>
    </row>
    <row r="428" spans="1:31" x14ac:dyDescent="0.35">
      <c r="A428" s="44">
        <v>38411</v>
      </c>
      <c r="B428" s="29">
        <v>101924</v>
      </c>
      <c r="C428" s="285">
        <v>629.20000000000005</v>
      </c>
      <c r="D428" s="29">
        <v>0.4027</v>
      </c>
      <c r="E428" s="29">
        <v>11.56</v>
      </c>
      <c r="F428" s="48">
        <v>7.72</v>
      </c>
      <c r="G428" s="29">
        <v>5.67</v>
      </c>
      <c r="H428" s="34" t="s">
        <v>112</v>
      </c>
      <c r="I428" s="29">
        <v>0.36</v>
      </c>
      <c r="J428" s="29">
        <v>52.8</v>
      </c>
      <c r="K428" s="40">
        <v>31</v>
      </c>
      <c r="L428" s="257">
        <f>AVERAGE(K424:K428)</f>
        <v>269.8</v>
      </c>
      <c r="M428" s="46">
        <f>GEOMEAN(K424:K428)</f>
        <v>109.19647041431166</v>
      </c>
      <c r="N428" s="47" t="s">
        <v>448</v>
      </c>
    </row>
    <row r="429" spans="1:31" x14ac:dyDescent="0.35">
      <c r="A429" s="44">
        <v>38412</v>
      </c>
      <c r="B429" s="29">
        <v>100504</v>
      </c>
      <c r="C429" s="285">
        <v>627</v>
      </c>
      <c r="D429" s="29">
        <v>0.40099999999999997</v>
      </c>
      <c r="E429" s="29">
        <v>12.52</v>
      </c>
      <c r="F429" s="48">
        <v>7.77</v>
      </c>
      <c r="G429" s="29">
        <v>3.58</v>
      </c>
      <c r="H429" s="34" t="s">
        <v>112</v>
      </c>
      <c r="I429" s="29">
        <v>0.9</v>
      </c>
      <c r="J429" s="29">
        <v>7.8</v>
      </c>
      <c r="K429" s="40">
        <v>109</v>
      </c>
    </row>
    <row r="430" spans="1:31" x14ac:dyDescent="0.35">
      <c r="A430" s="44">
        <v>38420</v>
      </c>
      <c r="B430" s="29">
        <v>100135</v>
      </c>
      <c r="C430" s="285">
        <v>621.5</v>
      </c>
      <c r="D430" s="29">
        <v>0.39780000000000004</v>
      </c>
      <c r="E430" s="29">
        <v>13.57</v>
      </c>
      <c r="F430" s="48">
        <v>7.86</v>
      </c>
      <c r="G430" s="29">
        <v>3.77</v>
      </c>
      <c r="H430" s="34" t="s">
        <v>112</v>
      </c>
      <c r="I430" s="29">
        <v>0.85</v>
      </c>
      <c r="J430" s="29">
        <v>8</v>
      </c>
      <c r="K430" s="40">
        <v>31</v>
      </c>
    </row>
    <row r="431" spans="1:31" x14ac:dyDescent="0.35">
      <c r="A431" s="44">
        <v>38428</v>
      </c>
      <c r="B431" s="29">
        <v>101017</v>
      </c>
      <c r="C431" s="285">
        <v>723.1</v>
      </c>
      <c r="D431" s="29">
        <v>0.46279999999999999</v>
      </c>
      <c r="E431" s="29">
        <v>11.33</v>
      </c>
      <c r="F431" s="48">
        <v>7.53</v>
      </c>
      <c r="G431" s="29">
        <v>6.36</v>
      </c>
      <c r="H431" s="34" t="s">
        <v>112</v>
      </c>
      <c r="I431" s="29">
        <v>0.76</v>
      </c>
      <c r="J431" s="29">
        <v>7.7</v>
      </c>
      <c r="K431" s="40">
        <v>10</v>
      </c>
    </row>
    <row r="432" spans="1:31" s="34" customFormat="1" x14ac:dyDescent="0.35">
      <c r="A432" s="44">
        <v>38433</v>
      </c>
      <c r="B432" s="39">
        <v>94016</v>
      </c>
      <c r="C432" s="286">
        <v>604.76</v>
      </c>
      <c r="D432" s="39">
        <v>0.41449999999999998</v>
      </c>
      <c r="E432" s="39">
        <v>11.6</v>
      </c>
      <c r="F432" s="49">
        <v>7.98</v>
      </c>
      <c r="G432" s="39">
        <v>6.24</v>
      </c>
      <c r="H432" s="34" t="s">
        <v>112</v>
      </c>
      <c r="I432" s="39">
        <v>1.1399999999999999</v>
      </c>
      <c r="J432" s="39">
        <v>8</v>
      </c>
      <c r="K432" s="34">
        <v>148</v>
      </c>
      <c r="L432" s="35"/>
      <c r="M432" s="333"/>
      <c r="N432" s="38"/>
      <c r="O432" s="34" t="s">
        <v>115</v>
      </c>
      <c r="P432" s="34">
        <v>72.400000000000006</v>
      </c>
      <c r="Q432" s="34" t="s">
        <v>115</v>
      </c>
      <c r="R432" s="34" t="s">
        <v>115</v>
      </c>
      <c r="S432" s="34" t="s">
        <v>115</v>
      </c>
      <c r="T432" s="34">
        <v>18.100000000000001</v>
      </c>
      <c r="U432" s="34" t="s">
        <v>115</v>
      </c>
      <c r="V432" s="34">
        <v>13.8</v>
      </c>
      <c r="W432" s="34" t="s">
        <v>115</v>
      </c>
      <c r="X432" s="34">
        <v>45</v>
      </c>
      <c r="Y432" s="34" t="s">
        <v>115</v>
      </c>
      <c r="Z432" s="34">
        <v>1.5</v>
      </c>
      <c r="AA432" s="34" t="s">
        <v>115</v>
      </c>
      <c r="AB432" s="34">
        <v>23</v>
      </c>
      <c r="AC432" s="34" t="s">
        <v>115</v>
      </c>
      <c r="AD432" s="34">
        <v>301</v>
      </c>
      <c r="AE432" s="34" t="s">
        <v>115</v>
      </c>
    </row>
    <row r="433" spans="1:14" x14ac:dyDescent="0.35">
      <c r="A433" s="44">
        <v>38439</v>
      </c>
      <c r="B433" s="29">
        <v>103837</v>
      </c>
      <c r="C433" s="285">
        <v>591.79999999999995</v>
      </c>
      <c r="D433" s="29">
        <v>0.37879999999999997</v>
      </c>
      <c r="E433" s="29">
        <v>9.18</v>
      </c>
      <c r="F433" s="48">
        <v>8.09</v>
      </c>
      <c r="G433" s="29">
        <v>6.65</v>
      </c>
      <c r="H433" s="34" t="s">
        <v>112</v>
      </c>
      <c r="I433" s="29">
        <v>0.01</v>
      </c>
      <c r="J433" s="29">
        <v>52.8</v>
      </c>
      <c r="K433" s="40">
        <v>9208</v>
      </c>
      <c r="L433" s="257">
        <f>AVERAGE(K429:K433)</f>
        <v>1901.2</v>
      </c>
      <c r="M433" s="46">
        <f>GEOMEAN(K429:K433)</f>
        <v>135.7197476775915</v>
      </c>
      <c r="N433" s="47" t="s">
        <v>449</v>
      </c>
    </row>
    <row r="434" spans="1:14" x14ac:dyDescent="0.35">
      <c r="A434" s="44">
        <v>38446</v>
      </c>
      <c r="B434" s="29">
        <v>110159</v>
      </c>
      <c r="C434" s="285">
        <v>660</v>
      </c>
      <c r="D434" s="29">
        <v>0.42200000000000004</v>
      </c>
      <c r="E434" s="29">
        <v>10.220000000000001</v>
      </c>
      <c r="F434" s="48">
        <v>8.06</v>
      </c>
      <c r="G434" s="29">
        <v>10.77</v>
      </c>
      <c r="H434" s="34" t="s">
        <v>112</v>
      </c>
      <c r="I434" s="29">
        <v>1.5</v>
      </c>
      <c r="J434" s="29">
        <v>8</v>
      </c>
      <c r="K434" s="40">
        <v>86</v>
      </c>
    </row>
    <row r="435" spans="1:14" x14ac:dyDescent="0.35">
      <c r="A435" s="44">
        <v>38454</v>
      </c>
      <c r="B435" s="29">
        <v>102837</v>
      </c>
      <c r="C435" s="285">
        <v>690</v>
      </c>
      <c r="D435" s="29">
        <v>0.44200000000000006</v>
      </c>
      <c r="E435" s="29">
        <v>7.34</v>
      </c>
      <c r="F435" s="48">
        <v>7.63</v>
      </c>
      <c r="G435" s="29">
        <v>15.72</v>
      </c>
      <c r="H435" s="34" t="s">
        <v>112</v>
      </c>
      <c r="I435" s="29">
        <v>0.6</v>
      </c>
      <c r="J435" s="29">
        <v>7.8</v>
      </c>
      <c r="K435" s="40">
        <v>52</v>
      </c>
    </row>
    <row r="436" spans="1:14" x14ac:dyDescent="0.35">
      <c r="A436" s="44">
        <v>38460</v>
      </c>
      <c r="B436" s="29">
        <v>103955</v>
      </c>
      <c r="C436" s="285">
        <v>6788</v>
      </c>
      <c r="D436" s="29">
        <v>0.43440000000000001</v>
      </c>
      <c r="E436" s="29">
        <v>8.9600000000000009</v>
      </c>
      <c r="F436" s="48">
        <v>8.01</v>
      </c>
      <c r="G436" s="29">
        <v>17.309999999999999</v>
      </c>
      <c r="H436" s="34" t="s">
        <v>112</v>
      </c>
      <c r="I436" s="29">
        <v>0.38</v>
      </c>
      <c r="J436" s="29">
        <v>80.2</v>
      </c>
      <c r="K436" s="40">
        <v>10</v>
      </c>
    </row>
    <row r="437" spans="1:14" x14ac:dyDescent="0.35">
      <c r="A437" s="44">
        <v>38463</v>
      </c>
      <c r="B437" s="29">
        <v>102902</v>
      </c>
      <c r="C437" s="285">
        <v>718</v>
      </c>
      <c r="D437" s="29">
        <v>0.46</v>
      </c>
      <c r="E437" s="29">
        <v>6.75</v>
      </c>
      <c r="F437" s="48">
        <v>7.62</v>
      </c>
      <c r="G437" s="29">
        <v>17.260000000000002</v>
      </c>
      <c r="H437" s="34" t="s">
        <v>112</v>
      </c>
      <c r="I437" s="29">
        <v>0.3</v>
      </c>
      <c r="J437" s="29">
        <v>7.8</v>
      </c>
      <c r="K437" s="40">
        <v>19863</v>
      </c>
    </row>
    <row r="438" spans="1:14" x14ac:dyDescent="0.35">
      <c r="A438" s="44">
        <v>38469</v>
      </c>
      <c r="B438" s="29">
        <v>131745</v>
      </c>
      <c r="C438" s="285">
        <v>578</v>
      </c>
      <c r="D438" s="29">
        <v>0.37</v>
      </c>
      <c r="E438" s="29">
        <v>10.65</v>
      </c>
      <c r="F438" s="48">
        <v>8.2799999999999994</v>
      </c>
      <c r="G438" s="29">
        <v>11.95</v>
      </c>
      <c r="H438" s="34" t="s">
        <v>112</v>
      </c>
      <c r="I438" s="29">
        <v>0.4</v>
      </c>
      <c r="J438" s="29">
        <v>7.3</v>
      </c>
      <c r="K438" s="40">
        <v>697</v>
      </c>
      <c r="L438" s="257">
        <f>AVERAGE(K434:K438)</f>
        <v>4141.6000000000004</v>
      </c>
      <c r="M438" s="46">
        <f>GEOMEAN(K434:K438)</f>
        <v>228.22114667828581</v>
      </c>
      <c r="N438" s="47" t="s">
        <v>450</v>
      </c>
    </row>
    <row r="439" spans="1:14" x14ac:dyDescent="0.35">
      <c r="A439" s="44">
        <v>38474</v>
      </c>
      <c r="B439" s="29">
        <v>105950</v>
      </c>
      <c r="C439" s="285">
        <v>597.29999999999995</v>
      </c>
      <c r="D439" s="29">
        <v>0.38229999999999997</v>
      </c>
      <c r="E439" s="29">
        <v>10.93</v>
      </c>
      <c r="F439" s="48">
        <v>8.1300000000000008</v>
      </c>
      <c r="G439" s="29">
        <v>10.86</v>
      </c>
      <c r="H439" s="34" t="s">
        <v>112</v>
      </c>
      <c r="I439" s="29">
        <v>0.67</v>
      </c>
      <c r="J439" s="29">
        <v>70.599999999999994</v>
      </c>
      <c r="K439" s="40">
        <v>171</v>
      </c>
    </row>
    <row r="440" spans="1:14" x14ac:dyDescent="0.35">
      <c r="A440" s="44">
        <v>38483</v>
      </c>
      <c r="B440" s="29">
        <v>94728</v>
      </c>
      <c r="C440" s="29">
        <v>636.70000000000005</v>
      </c>
      <c r="D440" s="29">
        <v>0.40749999999999997</v>
      </c>
      <c r="E440" s="29">
        <v>8.2899999999999991</v>
      </c>
      <c r="F440" s="48">
        <v>7.63</v>
      </c>
      <c r="G440" s="29">
        <v>18</v>
      </c>
      <c r="H440" s="34" t="s">
        <v>112</v>
      </c>
      <c r="I440" s="29">
        <v>1.28</v>
      </c>
      <c r="J440" s="29">
        <v>7.7</v>
      </c>
      <c r="K440" s="40">
        <v>199</v>
      </c>
    </row>
    <row r="441" spans="1:14" x14ac:dyDescent="0.35">
      <c r="A441" s="44">
        <v>38491</v>
      </c>
      <c r="B441" s="29">
        <v>92644</v>
      </c>
      <c r="C441" s="29">
        <v>576.29999999999995</v>
      </c>
      <c r="D441" s="29">
        <v>0.36880000000000002</v>
      </c>
      <c r="E441" s="29">
        <v>9.76</v>
      </c>
      <c r="F441" s="48">
        <v>7.73</v>
      </c>
      <c r="G441" s="29">
        <v>18.239999999999998</v>
      </c>
      <c r="H441" s="34" t="s">
        <v>112</v>
      </c>
      <c r="I441" s="29">
        <v>0.97</v>
      </c>
      <c r="J441" s="29">
        <v>7.6</v>
      </c>
      <c r="K441" s="40">
        <v>292</v>
      </c>
    </row>
    <row r="442" spans="1:14" x14ac:dyDescent="0.35">
      <c r="A442" s="44">
        <v>38497</v>
      </c>
      <c r="B442" s="29">
        <v>100806</v>
      </c>
      <c r="C442" s="29">
        <v>587.9</v>
      </c>
      <c r="D442" s="29">
        <v>0.37630000000000002</v>
      </c>
      <c r="E442" s="29">
        <v>7.28</v>
      </c>
      <c r="F442" s="48">
        <v>8.11</v>
      </c>
      <c r="G442" s="29">
        <v>17.75</v>
      </c>
      <c r="H442" s="34" t="s">
        <v>112</v>
      </c>
      <c r="I442" s="29">
        <v>0.08</v>
      </c>
      <c r="J442" s="29">
        <v>8</v>
      </c>
      <c r="K442" s="40">
        <v>52</v>
      </c>
    </row>
    <row r="443" spans="1:14" x14ac:dyDescent="0.35">
      <c r="A443" s="44">
        <v>38503</v>
      </c>
      <c r="B443" s="29">
        <v>103118</v>
      </c>
      <c r="C443" s="29">
        <v>672</v>
      </c>
      <c r="D443" s="29">
        <v>0.43009999999999998</v>
      </c>
      <c r="E443" s="29">
        <v>7.58</v>
      </c>
      <c r="F443" s="48">
        <v>7.74</v>
      </c>
      <c r="G443" s="29">
        <v>19.23</v>
      </c>
      <c r="H443" s="34" t="s">
        <v>112</v>
      </c>
      <c r="I443" s="29">
        <v>0.68</v>
      </c>
      <c r="J443" s="29">
        <v>7.6</v>
      </c>
      <c r="K443" s="40">
        <v>74</v>
      </c>
      <c r="L443" s="257">
        <f>AVERAGE(K439:K443)</f>
        <v>157.6</v>
      </c>
      <c r="M443" s="46">
        <f>GEOMEAN(K439:K443)</f>
        <v>130.76557274384419</v>
      </c>
      <c r="N443" s="47" t="s">
        <v>451</v>
      </c>
    </row>
    <row r="444" spans="1:14" x14ac:dyDescent="0.35">
      <c r="A444" s="44">
        <v>38510</v>
      </c>
      <c r="B444" s="29">
        <v>93826</v>
      </c>
      <c r="C444" s="29">
        <v>714.9</v>
      </c>
      <c r="D444" s="29">
        <v>0.45750000000000002</v>
      </c>
      <c r="E444" s="29">
        <v>7.02</v>
      </c>
      <c r="F444" s="48">
        <v>7.67</v>
      </c>
      <c r="G444" s="29">
        <v>22.95</v>
      </c>
      <c r="H444" s="34" t="s">
        <v>112</v>
      </c>
      <c r="I444" s="29">
        <v>1.06</v>
      </c>
      <c r="J444" s="29">
        <v>7.6</v>
      </c>
      <c r="K444" s="40">
        <v>231</v>
      </c>
    </row>
    <row r="445" spans="1:14" x14ac:dyDescent="0.35">
      <c r="A445" s="44">
        <v>38516</v>
      </c>
      <c r="B445" s="29">
        <v>103708</v>
      </c>
      <c r="C445" s="29">
        <v>548.5</v>
      </c>
      <c r="D445" s="29">
        <v>0.35099999999999998</v>
      </c>
      <c r="E445" s="29">
        <v>7.46</v>
      </c>
      <c r="F445" s="48">
        <v>8.02</v>
      </c>
      <c r="G445" s="29">
        <v>24.35</v>
      </c>
      <c r="H445" s="34" t="s">
        <v>112</v>
      </c>
      <c r="I445" s="29">
        <v>0.56000000000000005</v>
      </c>
      <c r="J445" s="29">
        <v>7.5</v>
      </c>
      <c r="K445" s="40">
        <v>9208</v>
      </c>
    </row>
    <row r="446" spans="1:14" x14ac:dyDescent="0.35">
      <c r="A446" s="44">
        <v>38523</v>
      </c>
      <c r="B446" s="29">
        <v>95439</v>
      </c>
      <c r="C446" s="29">
        <v>715.1</v>
      </c>
      <c r="D446" s="29">
        <v>0.4577</v>
      </c>
      <c r="E446" s="29">
        <v>7.99</v>
      </c>
      <c r="F446" s="48">
        <v>7.9</v>
      </c>
      <c r="G446" s="29">
        <v>21.15</v>
      </c>
      <c r="H446" s="34" t="s">
        <v>112</v>
      </c>
      <c r="I446" s="29">
        <v>1.57</v>
      </c>
      <c r="J446" s="29">
        <v>7.6</v>
      </c>
      <c r="K446" s="40">
        <v>457</v>
      </c>
    </row>
    <row r="447" spans="1:14" x14ac:dyDescent="0.35">
      <c r="A447" s="44">
        <v>38526</v>
      </c>
      <c r="B447" s="29">
        <v>92635</v>
      </c>
      <c r="C447" s="29">
        <v>823.6</v>
      </c>
      <c r="D447" s="29">
        <v>0.52710000000000001</v>
      </c>
      <c r="E447" s="29">
        <v>7.33</v>
      </c>
      <c r="F447" s="48">
        <v>7.84</v>
      </c>
      <c r="G447" s="29">
        <v>22.65</v>
      </c>
      <c r="H447" s="34" t="s">
        <v>112</v>
      </c>
      <c r="I447" s="29">
        <v>1.1599999999999999</v>
      </c>
      <c r="J447" s="29">
        <v>7.7</v>
      </c>
      <c r="K447" s="40">
        <v>288</v>
      </c>
    </row>
    <row r="448" spans="1:14" x14ac:dyDescent="0.35">
      <c r="A448" s="44">
        <v>38531</v>
      </c>
      <c r="B448" s="29">
        <v>100520</v>
      </c>
      <c r="C448" s="29">
        <v>937.5</v>
      </c>
      <c r="D448" s="29">
        <v>0.6</v>
      </c>
      <c r="E448" s="29">
        <v>7.6</v>
      </c>
      <c r="F448" s="48">
        <v>7.69</v>
      </c>
      <c r="G448" s="29">
        <v>25.02</v>
      </c>
      <c r="H448" s="34" t="s">
        <v>112</v>
      </c>
      <c r="I448" s="29">
        <v>0.92</v>
      </c>
      <c r="J448" s="29">
        <v>7.7</v>
      </c>
      <c r="K448" s="40">
        <v>256</v>
      </c>
      <c r="L448" s="257">
        <f>AVERAGE(K444:K448)</f>
        <v>2088</v>
      </c>
      <c r="M448" s="46">
        <f>GEOMEAN(K444:K448)</f>
        <v>590.28967753776726</v>
      </c>
      <c r="N448" s="47" t="s">
        <v>452</v>
      </c>
    </row>
    <row r="449" spans="1:31" x14ac:dyDescent="0.35">
      <c r="A449" s="44">
        <v>38546</v>
      </c>
      <c r="B449" s="29">
        <v>101603</v>
      </c>
      <c r="C449" s="29">
        <v>610</v>
      </c>
      <c r="D449" s="29">
        <v>0.39</v>
      </c>
      <c r="E449" s="29">
        <v>5.32</v>
      </c>
      <c r="F449" s="48">
        <v>7.48</v>
      </c>
      <c r="G449" s="29">
        <v>22.08</v>
      </c>
      <c r="H449" s="34" t="s">
        <v>112</v>
      </c>
      <c r="I449" s="29">
        <v>0.3</v>
      </c>
      <c r="J449" s="29">
        <v>7.8</v>
      </c>
      <c r="K449" s="40">
        <v>2987</v>
      </c>
    </row>
    <row r="450" spans="1:31" x14ac:dyDescent="0.35">
      <c r="A450" s="44">
        <v>38547</v>
      </c>
      <c r="B450" s="29">
        <v>92727</v>
      </c>
      <c r="C450" s="29">
        <v>636.29999999999995</v>
      </c>
      <c r="D450" s="29">
        <v>0.40720000000000001</v>
      </c>
      <c r="E450" s="29">
        <v>6.75</v>
      </c>
      <c r="F450" s="48">
        <v>7.66</v>
      </c>
      <c r="G450" s="29">
        <v>22.16</v>
      </c>
      <c r="H450" s="34" t="s">
        <v>112</v>
      </c>
      <c r="I450" s="29">
        <v>1.1100000000000001</v>
      </c>
      <c r="J450" s="29">
        <v>7.8</v>
      </c>
      <c r="K450" s="40">
        <v>1376</v>
      </c>
    </row>
    <row r="451" spans="1:31" x14ac:dyDescent="0.35">
      <c r="A451" s="44">
        <v>38553</v>
      </c>
      <c r="B451" s="29">
        <v>101943</v>
      </c>
      <c r="C451" s="29">
        <v>425</v>
      </c>
      <c r="D451" s="29">
        <v>0.27200000000000002</v>
      </c>
      <c r="E451" s="29">
        <v>7.82</v>
      </c>
      <c r="F451" s="48">
        <v>8.1300000000000008</v>
      </c>
      <c r="G451" s="29">
        <v>26.08</v>
      </c>
      <c r="H451" s="34" t="s">
        <v>112</v>
      </c>
      <c r="I451" s="29">
        <v>0.8</v>
      </c>
      <c r="J451" s="29">
        <v>8</v>
      </c>
      <c r="K451" s="40">
        <v>2489</v>
      </c>
      <c r="O451" s="34">
        <v>3.1</v>
      </c>
      <c r="P451" s="34">
        <v>47.4</v>
      </c>
      <c r="Q451" s="264" t="s">
        <v>115</v>
      </c>
      <c r="R451" s="264" t="s">
        <v>115</v>
      </c>
      <c r="S451" s="264" t="s">
        <v>115</v>
      </c>
      <c r="T451" s="264" t="s">
        <v>115</v>
      </c>
      <c r="U451" s="264" t="s">
        <v>115</v>
      </c>
      <c r="V451" s="34">
        <v>2.7</v>
      </c>
      <c r="W451" s="264" t="s">
        <v>115</v>
      </c>
      <c r="X451" s="34">
        <v>28</v>
      </c>
      <c r="Y451" s="264" t="s">
        <v>115</v>
      </c>
      <c r="Z451" s="264">
        <v>1.2</v>
      </c>
      <c r="AA451" s="34">
        <v>0.5</v>
      </c>
      <c r="AB451" s="34">
        <v>13</v>
      </c>
      <c r="AC451" s="264" t="s">
        <v>115</v>
      </c>
      <c r="AD451" s="34">
        <v>337</v>
      </c>
      <c r="AE451" s="264" t="s">
        <v>115</v>
      </c>
    </row>
    <row r="452" spans="1:31" x14ac:dyDescent="0.35">
      <c r="A452" s="44">
        <v>38559</v>
      </c>
      <c r="B452" s="29">
        <v>93410</v>
      </c>
      <c r="C452" s="29">
        <v>485.8</v>
      </c>
      <c r="D452" s="29">
        <v>0.31090000000000001</v>
      </c>
      <c r="E452" s="29">
        <v>7.39</v>
      </c>
      <c r="F452" s="48">
        <v>7.98</v>
      </c>
      <c r="G452" s="29">
        <v>27.27</v>
      </c>
      <c r="H452" s="34" t="s">
        <v>112</v>
      </c>
      <c r="I452" s="29">
        <v>1.05</v>
      </c>
      <c r="J452" s="29">
        <v>7.7</v>
      </c>
      <c r="K452" s="40">
        <v>389</v>
      </c>
    </row>
    <row r="453" spans="1:31" x14ac:dyDescent="0.35">
      <c r="A453" s="44">
        <v>38560</v>
      </c>
      <c r="B453" s="29">
        <v>95839</v>
      </c>
      <c r="C453" s="29">
        <v>491.4</v>
      </c>
      <c r="D453" s="29">
        <v>0.3145</v>
      </c>
      <c r="E453" s="29">
        <v>7.3</v>
      </c>
      <c r="F453" s="48">
        <v>7.62</v>
      </c>
      <c r="G453" s="29">
        <v>25.5</v>
      </c>
      <c r="H453" s="34" t="s">
        <v>112</v>
      </c>
      <c r="I453" s="29">
        <v>0.93</v>
      </c>
      <c r="J453" s="29">
        <v>7.3</v>
      </c>
      <c r="K453" s="40">
        <v>9804</v>
      </c>
      <c r="L453" s="257">
        <f>AVERAGE(K449:K453)</f>
        <v>3409</v>
      </c>
      <c r="M453" s="46">
        <f>GEOMEAN(K449:K453)</f>
        <v>2080.876431964015</v>
      </c>
      <c r="N453" s="47" t="s">
        <v>453</v>
      </c>
    </row>
    <row r="454" spans="1:31" x14ac:dyDescent="0.35">
      <c r="A454" s="44">
        <v>38566</v>
      </c>
      <c r="B454" s="29">
        <v>92851</v>
      </c>
      <c r="C454" s="29">
        <v>570.1</v>
      </c>
      <c r="D454" s="29">
        <v>0.3649</v>
      </c>
      <c r="E454" s="29">
        <v>7.25</v>
      </c>
      <c r="F454" s="48">
        <v>7.76</v>
      </c>
      <c r="G454" s="29">
        <v>25.29</v>
      </c>
      <c r="H454" s="34" t="s">
        <v>112</v>
      </c>
      <c r="I454" s="29">
        <v>1.06</v>
      </c>
      <c r="J454" s="29">
        <v>8</v>
      </c>
      <c r="K454" s="40">
        <v>131</v>
      </c>
    </row>
    <row r="455" spans="1:31" x14ac:dyDescent="0.35">
      <c r="A455" s="44">
        <v>38572</v>
      </c>
      <c r="B455" s="29">
        <v>101842</v>
      </c>
      <c r="C455" s="29">
        <v>585.4</v>
      </c>
      <c r="D455" s="29">
        <v>0.37469999999999998</v>
      </c>
      <c r="E455" s="29">
        <v>8.25</v>
      </c>
      <c r="F455" s="48">
        <v>7.72</v>
      </c>
      <c r="G455" s="29">
        <v>24.54</v>
      </c>
      <c r="H455" s="34" t="s">
        <v>112</v>
      </c>
      <c r="I455" s="29">
        <v>0.84</v>
      </c>
      <c r="J455" s="29">
        <v>7.9</v>
      </c>
      <c r="K455" s="40">
        <v>464</v>
      </c>
    </row>
    <row r="456" spans="1:31" x14ac:dyDescent="0.35">
      <c r="A456" s="44">
        <v>38581</v>
      </c>
      <c r="B456" s="29">
        <v>102129</v>
      </c>
      <c r="C456" s="29">
        <v>552.6</v>
      </c>
      <c r="D456" s="29">
        <v>0.35370000000000001</v>
      </c>
      <c r="E456" s="29">
        <v>7.46</v>
      </c>
      <c r="F456" s="48">
        <v>7.77</v>
      </c>
      <c r="G456" s="29">
        <v>23.18</v>
      </c>
      <c r="H456" s="34" t="s">
        <v>112</v>
      </c>
      <c r="I456" s="29">
        <v>1.26</v>
      </c>
      <c r="J456" s="29">
        <v>7.3</v>
      </c>
      <c r="K456" s="40">
        <v>512</v>
      </c>
    </row>
    <row r="457" spans="1:31" x14ac:dyDescent="0.35">
      <c r="A457" s="44">
        <v>38586</v>
      </c>
      <c r="B457" s="29">
        <v>101846</v>
      </c>
      <c r="C457" s="29">
        <v>660.9</v>
      </c>
      <c r="D457" s="29">
        <v>0.42299999999999999</v>
      </c>
      <c r="E457" s="29">
        <v>8.27</v>
      </c>
      <c r="F457" s="48">
        <v>7.84</v>
      </c>
      <c r="G457" s="29">
        <v>25.22</v>
      </c>
      <c r="H457" s="34" t="s">
        <v>112</v>
      </c>
      <c r="I457" s="29">
        <v>1.1100000000000001</v>
      </c>
      <c r="J457" s="29">
        <v>7.3</v>
      </c>
      <c r="K457" s="40">
        <v>1421</v>
      </c>
    </row>
    <row r="458" spans="1:31" x14ac:dyDescent="0.35">
      <c r="A458" s="44">
        <v>38595</v>
      </c>
      <c r="B458" s="29">
        <v>92207</v>
      </c>
      <c r="C458" s="29">
        <v>383</v>
      </c>
      <c r="D458" s="29">
        <v>0.24510000000000001</v>
      </c>
      <c r="E458" s="29">
        <v>7.39</v>
      </c>
      <c r="F458" s="48">
        <v>7.77</v>
      </c>
      <c r="G458" s="29">
        <v>22.26</v>
      </c>
      <c r="H458" s="34" t="s">
        <v>112</v>
      </c>
      <c r="I458" s="29">
        <v>0.59</v>
      </c>
      <c r="J458" s="29">
        <v>7.6</v>
      </c>
      <c r="K458" s="40">
        <v>12033</v>
      </c>
      <c r="L458" s="257">
        <f>AVERAGE(K454:K458)</f>
        <v>2912.2</v>
      </c>
      <c r="M458" s="46">
        <f>GEOMEAN(K454:K458)</f>
        <v>881.46575858821541</v>
      </c>
      <c r="N458" s="47" t="s">
        <v>454</v>
      </c>
    </row>
    <row r="459" spans="1:31" x14ac:dyDescent="0.35">
      <c r="A459" s="44">
        <v>38603</v>
      </c>
      <c r="B459" s="29">
        <v>101142</v>
      </c>
      <c r="C459" s="29">
        <v>724</v>
      </c>
      <c r="D459" s="29">
        <v>0.46400000000000002</v>
      </c>
      <c r="E459" s="29">
        <v>6.9</v>
      </c>
      <c r="F459" s="29">
        <v>7.74</v>
      </c>
      <c r="G459" s="29">
        <v>22.43</v>
      </c>
      <c r="H459" s="34" t="s">
        <v>112</v>
      </c>
      <c r="I459" s="29">
        <v>0.4</v>
      </c>
      <c r="J459" s="29">
        <v>7.9</v>
      </c>
      <c r="K459" s="40">
        <v>146</v>
      </c>
    </row>
    <row r="460" spans="1:31" x14ac:dyDescent="0.35">
      <c r="A460" s="44">
        <v>38610</v>
      </c>
      <c r="B460" s="29">
        <v>101845</v>
      </c>
      <c r="C460" s="29">
        <v>680.8</v>
      </c>
      <c r="D460" s="29">
        <v>0.43569999999999998</v>
      </c>
      <c r="E460" s="29">
        <v>7.87</v>
      </c>
      <c r="F460" s="48">
        <v>7.84</v>
      </c>
      <c r="G460" s="29">
        <v>22.6</v>
      </c>
      <c r="H460" s="34" t="s">
        <v>112</v>
      </c>
      <c r="I460" s="29">
        <v>0.72</v>
      </c>
      <c r="J460" s="29">
        <v>7.5</v>
      </c>
      <c r="K460" s="40">
        <v>10462</v>
      </c>
    </row>
    <row r="461" spans="1:31" x14ac:dyDescent="0.35">
      <c r="A461" s="44">
        <v>38616</v>
      </c>
      <c r="B461" s="29">
        <v>94409</v>
      </c>
      <c r="C461" s="29">
        <v>456</v>
      </c>
      <c r="D461" s="29">
        <v>0.29199999999999998</v>
      </c>
      <c r="E461" s="29">
        <v>7.4</v>
      </c>
      <c r="F461" s="48">
        <v>8</v>
      </c>
      <c r="G461" s="29">
        <v>21.84</v>
      </c>
      <c r="H461" s="34" t="s">
        <v>112</v>
      </c>
      <c r="I461" s="29">
        <v>0.4</v>
      </c>
      <c r="J461" s="29">
        <v>7.8</v>
      </c>
      <c r="K461" s="40">
        <v>2613</v>
      </c>
    </row>
    <row r="462" spans="1:31" x14ac:dyDescent="0.35">
      <c r="A462" s="44">
        <v>38621</v>
      </c>
      <c r="B462" s="29">
        <v>102618</v>
      </c>
      <c r="C462" s="29">
        <v>386.2</v>
      </c>
      <c r="D462" s="29">
        <v>0.2472</v>
      </c>
      <c r="E462" s="29">
        <v>7.92</v>
      </c>
      <c r="F462" s="48">
        <v>7.99</v>
      </c>
      <c r="G462" s="29">
        <v>21.93</v>
      </c>
      <c r="H462" s="34" t="s">
        <v>112</v>
      </c>
      <c r="I462" s="29">
        <v>0.48</v>
      </c>
      <c r="J462" s="29">
        <v>8</v>
      </c>
      <c r="K462" s="40">
        <v>9804</v>
      </c>
    </row>
    <row r="463" spans="1:31" x14ac:dyDescent="0.35">
      <c r="A463" s="44">
        <v>38623</v>
      </c>
      <c r="B463" s="29">
        <v>101413</v>
      </c>
      <c r="C463" s="29">
        <v>475.7</v>
      </c>
      <c r="D463" s="29">
        <v>0.30449999999999999</v>
      </c>
      <c r="E463" s="29">
        <v>8.2899999999999991</v>
      </c>
      <c r="F463" s="48">
        <v>8.1999999999999993</v>
      </c>
      <c r="G463" s="29">
        <v>20.95</v>
      </c>
      <c r="H463" s="34" t="s">
        <v>112</v>
      </c>
      <c r="I463" s="29">
        <v>0.56000000000000005</v>
      </c>
      <c r="J463" s="29">
        <v>7.5</v>
      </c>
      <c r="K463" s="40">
        <v>1198</v>
      </c>
      <c r="L463" s="257">
        <f>AVERAGE(K459:K463)</f>
        <v>4844.6000000000004</v>
      </c>
      <c r="M463" s="46">
        <f>GEOMEAN(K459:K463)</f>
        <v>2158.7056110206777</v>
      </c>
      <c r="N463" s="47" t="s">
        <v>455</v>
      </c>
    </row>
    <row r="464" spans="1:31" x14ac:dyDescent="0.35">
      <c r="A464" s="44">
        <v>38628</v>
      </c>
      <c r="B464" s="29">
        <v>111746</v>
      </c>
      <c r="C464" s="29">
        <v>577</v>
      </c>
      <c r="D464" s="29">
        <v>0.36930000000000002</v>
      </c>
      <c r="E464" s="29">
        <v>6.29</v>
      </c>
      <c r="F464" s="48">
        <v>7.85</v>
      </c>
      <c r="G464" s="29">
        <v>20.48</v>
      </c>
      <c r="H464" s="34" t="s">
        <v>112</v>
      </c>
      <c r="I464" s="29">
        <v>0.54</v>
      </c>
      <c r="J464" s="29">
        <v>7.7</v>
      </c>
      <c r="K464" s="40">
        <v>402</v>
      </c>
    </row>
    <row r="465" spans="1:31" x14ac:dyDescent="0.35">
      <c r="A465" s="44">
        <v>38636</v>
      </c>
      <c r="B465" s="29">
        <v>102607</v>
      </c>
      <c r="C465" s="29">
        <v>735</v>
      </c>
      <c r="D465" s="29">
        <v>0.47</v>
      </c>
      <c r="E465" s="29">
        <v>8.35</v>
      </c>
      <c r="F465" s="48">
        <v>7.52</v>
      </c>
      <c r="G465" s="29">
        <v>15.55</v>
      </c>
      <c r="H465" s="34" t="s">
        <v>112</v>
      </c>
      <c r="I465" s="29">
        <v>1</v>
      </c>
      <c r="J465" s="29">
        <v>8.1999999999999993</v>
      </c>
      <c r="K465" s="40">
        <v>121</v>
      </c>
      <c r="O465" s="34">
        <v>1.9</v>
      </c>
      <c r="P465" s="34">
        <v>83.6</v>
      </c>
      <c r="Q465" s="34" t="s">
        <v>115</v>
      </c>
      <c r="R465" s="34">
        <v>7.8</v>
      </c>
      <c r="S465" s="34" t="s">
        <v>115</v>
      </c>
      <c r="T465" s="34" t="s">
        <v>115</v>
      </c>
      <c r="U465" s="34" t="s">
        <v>115</v>
      </c>
      <c r="V465" s="34">
        <v>2.6</v>
      </c>
      <c r="W465" s="34" t="s">
        <v>115</v>
      </c>
      <c r="X465" s="34">
        <v>59</v>
      </c>
      <c r="Y465" s="34" t="s">
        <v>137</v>
      </c>
      <c r="Z465" s="34" t="s">
        <v>137</v>
      </c>
      <c r="AA465" s="34" t="s">
        <v>137</v>
      </c>
      <c r="AB465" s="34">
        <v>22</v>
      </c>
      <c r="AC465" s="34" t="s">
        <v>115</v>
      </c>
      <c r="AD465" s="34">
        <v>304</v>
      </c>
      <c r="AE465" s="34" t="s">
        <v>115</v>
      </c>
    </row>
    <row r="466" spans="1:31" x14ac:dyDescent="0.35">
      <c r="A466" s="44">
        <v>38644</v>
      </c>
      <c r="B466" s="29">
        <v>95036</v>
      </c>
      <c r="C466" s="29">
        <v>762.1</v>
      </c>
      <c r="D466" s="29">
        <v>0.48780000000000001</v>
      </c>
      <c r="E466" s="29">
        <v>8.6199999999999992</v>
      </c>
      <c r="F466" s="48">
        <v>7.61</v>
      </c>
      <c r="G466" s="29">
        <v>15.51</v>
      </c>
      <c r="H466" s="34" t="s">
        <v>112</v>
      </c>
      <c r="I466" s="29">
        <v>0.38</v>
      </c>
      <c r="J466" s="29">
        <v>7.5</v>
      </c>
      <c r="K466" s="40">
        <v>74</v>
      </c>
    </row>
    <row r="467" spans="1:31" x14ac:dyDescent="0.35">
      <c r="A467" s="44">
        <v>38651</v>
      </c>
      <c r="B467" s="29">
        <v>93725</v>
      </c>
      <c r="C467" s="29">
        <v>509.2</v>
      </c>
      <c r="D467" s="29">
        <v>0.32590000000000002</v>
      </c>
      <c r="E467" s="29">
        <v>10.87</v>
      </c>
      <c r="F467" s="48">
        <v>8.11</v>
      </c>
      <c r="G467" s="29">
        <v>11.76</v>
      </c>
      <c r="H467" s="34" t="s">
        <v>112</v>
      </c>
      <c r="I467" s="29">
        <v>0.97</v>
      </c>
      <c r="J467" s="29">
        <v>7.7</v>
      </c>
      <c r="K467" s="40">
        <v>496</v>
      </c>
    </row>
    <row r="468" spans="1:31" x14ac:dyDescent="0.35">
      <c r="A468" s="44">
        <v>38656</v>
      </c>
      <c r="B468" s="29">
        <v>103228</v>
      </c>
      <c r="C468" s="29">
        <v>605</v>
      </c>
      <c r="D468" s="29">
        <v>0.38719999999999999</v>
      </c>
      <c r="E468" s="29">
        <v>9.9600000000000009</v>
      </c>
      <c r="F468" s="29">
        <v>7.86</v>
      </c>
      <c r="G468" s="29">
        <v>11.81</v>
      </c>
      <c r="H468" s="34" t="s">
        <v>112</v>
      </c>
      <c r="I468" s="29">
        <v>0.24</v>
      </c>
      <c r="J468" s="29">
        <v>7.3</v>
      </c>
      <c r="K468" s="40">
        <v>256</v>
      </c>
      <c r="L468" s="257">
        <f>AVERAGE(K464:K467)</f>
        <v>273.25</v>
      </c>
      <c r="M468" s="46">
        <f>GEOMEAN(K464:K467)</f>
        <v>205.55649552216224</v>
      </c>
      <c r="N468" s="47" t="s">
        <v>456</v>
      </c>
    </row>
    <row r="469" spans="1:31" x14ac:dyDescent="0.35">
      <c r="A469" s="44">
        <v>38663</v>
      </c>
      <c r="B469" s="29">
        <v>105720</v>
      </c>
      <c r="C469" s="29">
        <v>544.1</v>
      </c>
      <c r="D469" s="29">
        <v>0.34820000000000001</v>
      </c>
      <c r="E469" s="29">
        <v>9.11</v>
      </c>
      <c r="F469" s="48">
        <v>7.65</v>
      </c>
      <c r="G469" s="29">
        <v>12.28</v>
      </c>
      <c r="H469" s="34" t="s">
        <v>112</v>
      </c>
      <c r="I469" s="29">
        <v>0.35</v>
      </c>
      <c r="J469" s="29">
        <v>8</v>
      </c>
      <c r="K469" s="40">
        <v>2909</v>
      </c>
    </row>
    <row r="470" spans="1:31" x14ac:dyDescent="0.35">
      <c r="A470" s="44">
        <v>38664</v>
      </c>
      <c r="B470" s="29">
        <v>101721</v>
      </c>
      <c r="C470" s="29">
        <v>565.70000000000005</v>
      </c>
      <c r="D470" s="29">
        <v>0.36199999999999999</v>
      </c>
      <c r="E470" s="29">
        <v>9.61</v>
      </c>
      <c r="F470" s="48">
        <v>7.7</v>
      </c>
      <c r="G470" s="29">
        <v>12.2</v>
      </c>
      <c r="H470" s="34" t="s">
        <v>112</v>
      </c>
      <c r="I470" s="29">
        <v>0.47</v>
      </c>
      <c r="J470" s="29">
        <v>7.8</v>
      </c>
      <c r="K470" s="40">
        <v>2755</v>
      </c>
    </row>
    <row r="471" spans="1:31" x14ac:dyDescent="0.35">
      <c r="A471" s="44">
        <v>38670</v>
      </c>
      <c r="B471" s="29">
        <v>114419</v>
      </c>
      <c r="C471" s="29">
        <v>661.9</v>
      </c>
      <c r="D471" s="29">
        <v>0.42359999999999998</v>
      </c>
      <c r="E471" s="29">
        <v>10.3</v>
      </c>
      <c r="F471" s="48">
        <v>7.44</v>
      </c>
      <c r="G471" s="29">
        <v>10.79</v>
      </c>
      <c r="H471" s="34" t="s">
        <v>112</v>
      </c>
      <c r="I471" s="29">
        <v>1.1599999999999999</v>
      </c>
      <c r="J471" s="29">
        <v>7.2</v>
      </c>
      <c r="K471" s="40">
        <v>161</v>
      </c>
    </row>
    <row r="472" spans="1:31" x14ac:dyDescent="0.35">
      <c r="A472" s="44">
        <v>38672</v>
      </c>
      <c r="B472" s="29">
        <v>95809</v>
      </c>
      <c r="C472" s="29">
        <v>486</v>
      </c>
      <c r="D472" s="29">
        <v>0.311</v>
      </c>
      <c r="E472" s="29">
        <v>11.25</v>
      </c>
      <c r="F472" s="48">
        <v>7.82</v>
      </c>
      <c r="G472" s="29">
        <v>10.31</v>
      </c>
      <c r="H472" s="34" t="s">
        <v>112</v>
      </c>
      <c r="I472" s="29">
        <v>0.4</v>
      </c>
      <c r="J472" s="29">
        <v>7.8</v>
      </c>
      <c r="K472" s="40">
        <v>5794</v>
      </c>
    </row>
    <row r="473" spans="1:31" x14ac:dyDescent="0.35">
      <c r="A473" s="44">
        <v>38686</v>
      </c>
      <c r="B473" s="29">
        <v>105605</v>
      </c>
      <c r="C473" s="29">
        <v>584</v>
      </c>
      <c r="D473" s="29">
        <v>0.374</v>
      </c>
      <c r="E473" s="29">
        <v>12.33</v>
      </c>
      <c r="F473" s="29">
        <v>8.11</v>
      </c>
      <c r="G473" s="29">
        <v>4.95</v>
      </c>
      <c r="H473" s="34" t="s">
        <v>112</v>
      </c>
      <c r="I473" s="29">
        <v>0.7</v>
      </c>
      <c r="J473" s="29">
        <v>7.5</v>
      </c>
      <c r="K473" s="40">
        <v>886</v>
      </c>
      <c r="L473" s="257">
        <f>AVERAGE(K469:K473)</f>
        <v>2501</v>
      </c>
      <c r="M473" s="46">
        <f>GEOMEAN(K469:K473)</f>
        <v>1459.5557313505983</v>
      </c>
      <c r="N473" s="47" t="s">
        <v>457</v>
      </c>
    </row>
    <row r="474" spans="1:31" x14ac:dyDescent="0.35">
      <c r="A474" s="44">
        <v>38691</v>
      </c>
      <c r="B474" s="29">
        <v>102348</v>
      </c>
      <c r="C474" s="29">
        <v>647.9</v>
      </c>
      <c r="D474" s="29">
        <v>0.41470000000000001</v>
      </c>
      <c r="E474" s="29">
        <v>12.35</v>
      </c>
      <c r="F474" s="48">
        <v>7.65</v>
      </c>
      <c r="G474" s="29">
        <v>2.34</v>
      </c>
      <c r="H474" s="34" t="s">
        <v>112</v>
      </c>
      <c r="I474" s="29">
        <v>0.7</v>
      </c>
      <c r="J474" s="29">
        <v>7.5</v>
      </c>
      <c r="K474" s="40">
        <v>231</v>
      </c>
    </row>
    <row r="475" spans="1:31" x14ac:dyDescent="0.35">
      <c r="A475" s="44">
        <v>38698</v>
      </c>
      <c r="B475" s="29">
        <v>94506</v>
      </c>
      <c r="C475" s="29">
        <v>682</v>
      </c>
      <c r="D475" s="29">
        <v>0.4365</v>
      </c>
      <c r="E475" s="29">
        <v>13.54</v>
      </c>
      <c r="F475" s="48">
        <v>7.52</v>
      </c>
      <c r="G475" s="29">
        <v>1.35</v>
      </c>
      <c r="H475" s="34" t="s">
        <v>112</v>
      </c>
      <c r="I475" s="29">
        <v>0.62</v>
      </c>
      <c r="J475" s="29">
        <v>7.5</v>
      </c>
      <c r="K475" s="40">
        <v>197</v>
      </c>
    </row>
    <row r="476" spans="1:31" x14ac:dyDescent="0.35">
      <c r="A476" s="44">
        <v>38701</v>
      </c>
      <c r="B476" s="29">
        <v>95136</v>
      </c>
      <c r="C476" s="29">
        <v>716</v>
      </c>
      <c r="D476" s="29">
        <v>0.4582</v>
      </c>
      <c r="E476" s="29">
        <v>12.21</v>
      </c>
      <c r="F476" s="48">
        <v>7.84</v>
      </c>
      <c r="G476" s="29">
        <v>2.5</v>
      </c>
      <c r="H476" s="34" t="s">
        <v>112</v>
      </c>
      <c r="I476" s="29">
        <v>0.09</v>
      </c>
      <c r="J476" s="29">
        <v>7.7</v>
      </c>
      <c r="K476" s="40">
        <v>148</v>
      </c>
    </row>
    <row r="477" spans="1:31" x14ac:dyDescent="0.35">
      <c r="A477" s="44">
        <v>38706</v>
      </c>
      <c r="B477" s="29">
        <v>103115</v>
      </c>
      <c r="C477" s="29">
        <v>721</v>
      </c>
      <c r="D477" s="29">
        <v>0.46100000000000002</v>
      </c>
      <c r="E477" s="29">
        <v>13</v>
      </c>
      <c r="F477" s="48">
        <v>6.99</v>
      </c>
      <c r="G477" s="29">
        <v>0.75</v>
      </c>
      <c r="H477" s="34" t="s">
        <v>112</v>
      </c>
      <c r="I477" s="29">
        <v>0.7</v>
      </c>
      <c r="J477" s="29">
        <v>7.7</v>
      </c>
      <c r="K477" s="40">
        <v>31</v>
      </c>
    </row>
    <row r="478" spans="1:31" x14ac:dyDescent="0.35">
      <c r="A478" s="44">
        <v>38707</v>
      </c>
      <c r="B478" s="29">
        <v>101038</v>
      </c>
      <c r="C478" s="29">
        <v>703</v>
      </c>
      <c r="D478" s="29">
        <v>0.45</v>
      </c>
      <c r="E478" s="29">
        <v>13.92</v>
      </c>
      <c r="F478" s="48">
        <v>6.97</v>
      </c>
      <c r="G478" s="29">
        <v>0.17</v>
      </c>
      <c r="H478" s="34" t="s">
        <v>112</v>
      </c>
      <c r="I478" s="29">
        <v>0.3</v>
      </c>
      <c r="J478" s="29">
        <v>7.7</v>
      </c>
      <c r="K478" s="40">
        <v>107</v>
      </c>
      <c r="L478" s="257">
        <f>AVERAGE(K474:K478)</f>
        <v>142.80000000000001</v>
      </c>
      <c r="M478" s="46">
        <f>GEOMEAN(K474:K478)</f>
        <v>117.44028015674066</v>
      </c>
      <c r="N478" s="47" t="s">
        <v>458</v>
      </c>
    </row>
    <row r="479" spans="1:31" x14ac:dyDescent="0.35">
      <c r="A479" s="44">
        <v>38722</v>
      </c>
      <c r="B479" s="29">
        <v>100838</v>
      </c>
      <c r="C479" s="29">
        <v>572.20000000000005</v>
      </c>
      <c r="D479" s="29">
        <v>0.36620000000000003</v>
      </c>
      <c r="E479" s="29">
        <v>12.35</v>
      </c>
      <c r="F479" s="48">
        <v>7.86</v>
      </c>
      <c r="G479" s="29">
        <v>4.29</v>
      </c>
      <c r="H479" s="34" t="s">
        <v>112</v>
      </c>
      <c r="I479" s="29">
        <v>0.7</v>
      </c>
      <c r="J479" s="29">
        <v>7.6</v>
      </c>
      <c r="K479" s="40">
        <v>201</v>
      </c>
    </row>
    <row r="480" spans="1:31" x14ac:dyDescent="0.35">
      <c r="A480" s="44">
        <v>38727</v>
      </c>
      <c r="B480" s="29">
        <v>113833</v>
      </c>
      <c r="C480" s="29">
        <v>612.4</v>
      </c>
      <c r="D480" s="29">
        <v>0.39190000000000003</v>
      </c>
      <c r="E480" s="29">
        <v>12.32</v>
      </c>
      <c r="F480" s="48">
        <v>7.85</v>
      </c>
      <c r="G480" s="29">
        <v>4.43</v>
      </c>
      <c r="H480" s="34" t="s">
        <v>112</v>
      </c>
      <c r="I480" s="29">
        <v>2.2999999999999998</v>
      </c>
      <c r="J480" s="29">
        <v>7.5</v>
      </c>
      <c r="K480" s="40">
        <v>108</v>
      </c>
    </row>
    <row r="481" spans="1:31" x14ac:dyDescent="0.35">
      <c r="A481" s="44">
        <v>38729</v>
      </c>
      <c r="B481" s="29">
        <v>104930</v>
      </c>
      <c r="C481" s="29">
        <v>502.5</v>
      </c>
      <c r="D481" s="29">
        <v>0.3216</v>
      </c>
      <c r="E481" s="29">
        <v>8.09</v>
      </c>
      <c r="F481" s="48">
        <v>8.1300000000000008</v>
      </c>
      <c r="G481" s="29">
        <v>12.72</v>
      </c>
      <c r="H481" s="34" t="s">
        <v>112</v>
      </c>
      <c r="I481" s="29">
        <v>0.1</v>
      </c>
      <c r="J481" s="29">
        <v>7.5</v>
      </c>
      <c r="K481" s="40">
        <v>169</v>
      </c>
    </row>
    <row r="482" spans="1:31" x14ac:dyDescent="0.35">
      <c r="A482" s="44">
        <v>38741</v>
      </c>
      <c r="B482" s="29">
        <v>101922</v>
      </c>
      <c r="C482" s="29">
        <v>609</v>
      </c>
      <c r="D482" s="29">
        <v>0.38979999999999998</v>
      </c>
      <c r="E482" s="29">
        <v>12.49</v>
      </c>
      <c r="F482" s="48">
        <v>8.0399999999999991</v>
      </c>
      <c r="G482" s="29">
        <v>3.83</v>
      </c>
      <c r="H482" s="34" t="s">
        <v>112</v>
      </c>
      <c r="I482" s="29">
        <v>0.61</v>
      </c>
      <c r="J482" s="29">
        <v>7.6</v>
      </c>
      <c r="K482" s="40">
        <v>108</v>
      </c>
    </row>
    <row r="483" spans="1:31" x14ac:dyDescent="0.35">
      <c r="A483" s="44">
        <v>38747</v>
      </c>
      <c r="B483" s="29">
        <v>110116</v>
      </c>
      <c r="C483" s="29">
        <v>577.4</v>
      </c>
      <c r="D483" s="29">
        <v>0.3695</v>
      </c>
      <c r="E483" s="29">
        <v>11.4</v>
      </c>
      <c r="F483" s="48">
        <v>8.09</v>
      </c>
      <c r="G483" s="29">
        <v>5.91</v>
      </c>
      <c r="H483" s="34" t="s">
        <v>112</v>
      </c>
      <c r="I483" s="29">
        <v>0.37</v>
      </c>
      <c r="J483" s="29">
        <v>7.3</v>
      </c>
      <c r="K483" s="40">
        <v>697</v>
      </c>
      <c r="L483" s="257">
        <f>AVERAGE(K479:K483)</f>
        <v>256.60000000000002</v>
      </c>
      <c r="M483" s="46">
        <f>GEOMEAN(K479:K483)</f>
        <v>194.19257038822471</v>
      </c>
      <c r="N483" s="47" t="s">
        <v>459</v>
      </c>
    </row>
    <row r="484" spans="1:31" x14ac:dyDescent="0.35">
      <c r="A484" s="44">
        <v>38756</v>
      </c>
      <c r="B484" s="29">
        <v>103657</v>
      </c>
      <c r="C484" s="29">
        <v>620.79999999999995</v>
      </c>
      <c r="D484" s="29">
        <v>0.39729999999999999</v>
      </c>
      <c r="E484" s="29">
        <v>10.76</v>
      </c>
      <c r="F484" s="48">
        <v>8.48</v>
      </c>
      <c r="G484" s="29">
        <v>3.41</v>
      </c>
      <c r="H484" s="34" t="s">
        <v>112</v>
      </c>
      <c r="I484" s="29">
        <v>0.1</v>
      </c>
      <c r="J484" s="29">
        <v>7.1</v>
      </c>
      <c r="K484" s="40">
        <v>158</v>
      </c>
    </row>
    <row r="485" spans="1:31" x14ac:dyDescent="0.35">
      <c r="A485" s="44">
        <v>38764</v>
      </c>
      <c r="B485" s="29">
        <v>103256</v>
      </c>
      <c r="C485" s="29">
        <v>681</v>
      </c>
      <c r="D485" s="29">
        <v>0.436</v>
      </c>
      <c r="E485" s="29">
        <v>12.88</v>
      </c>
      <c r="F485" s="48">
        <v>8.23</v>
      </c>
      <c r="G485" s="29">
        <v>5.7</v>
      </c>
      <c r="H485" s="34" t="s">
        <v>112</v>
      </c>
      <c r="I485" s="29">
        <v>0.8</v>
      </c>
      <c r="J485" s="29">
        <v>7.7</v>
      </c>
      <c r="K485" s="40">
        <v>41</v>
      </c>
    </row>
    <row r="486" spans="1:31" x14ac:dyDescent="0.35">
      <c r="A486" s="44">
        <v>38768</v>
      </c>
      <c r="B486" s="29">
        <v>112429</v>
      </c>
      <c r="C486" s="29">
        <v>646</v>
      </c>
      <c r="D486" s="29">
        <v>0.41399999999999998</v>
      </c>
      <c r="E486" s="29">
        <v>10.029999999999999</v>
      </c>
      <c r="F486" s="48">
        <v>8.77</v>
      </c>
      <c r="G486" s="29">
        <v>3.29</v>
      </c>
      <c r="H486" s="34" t="s">
        <v>112</v>
      </c>
      <c r="I486" s="29">
        <v>0.7</v>
      </c>
      <c r="J486" s="29">
        <v>7.6</v>
      </c>
      <c r="K486" s="40">
        <v>52</v>
      </c>
    </row>
    <row r="487" spans="1:31" x14ac:dyDescent="0.35">
      <c r="A487" s="44">
        <v>38770</v>
      </c>
      <c r="B487" s="29">
        <v>103453</v>
      </c>
      <c r="C487" s="29">
        <v>642.1</v>
      </c>
      <c r="D487" s="29">
        <v>0.41099999999999998</v>
      </c>
      <c r="E487" s="29">
        <v>12.42</v>
      </c>
      <c r="F487" s="48">
        <v>8.44</v>
      </c>
      <c r="G487" s="29">
        <v>3.54</v>
      </c>
      <c r="H487" s="34" t="s">
        <v>112</v>
      </c>
      <c r="I487" s="29">
        <v>0.96</v>
      </c>
      <c r="J487" s="29">
        <v>7.4</v>
      </c>
      <c r="K487" s="40">
        <v>97</v>
      </c>
    </row>
    <row r="488" spans="1:31" x14ac:dyDescent="0.35">
      <c r="A488" s="44">
        <v>38776</v>
      </c>
      <c r="B488" s="29">
        <v>102717</v>
      </c>
      <c r="C488" s="29">
        <v>656</v>
      </c>
      <c r="D488" s="29">
        <v>0.42</v>
      </c>
      <c r="E488" s="29">
        <v>12.31</v>
      </c>
      <c r="F488" s="48">
        <v>8.51</v>
      </c>
      <c r="G488" s="29">
        <v>4.3899999999999997</v>
      </c>
      <c r="H488" s="34" t="s">
        <v>112</v>
      </c>
      <c r="I488" s="29">
        <v>0.6</v>
      </c>
      <c r="J488" s="29">
        <v>7.7</v>
      </c>
      <c r="K488" s="40">
        <v>63</v>
      </c>
      <c r="L488" s="257">
        <f>AVERAGE(K484:K488)</f>
        <v>82.2</v>
      </c>
      <c r="M488" s="46">
        <f>GEOMEAN(K484:K488)</f>
        <v>72.897278375007218</v>
      </c>
      <c r="N488" s="47" t="s">
        <v>460</v>
      </c>
    </row>
    <row r="489" spans="1:31" x14ac:dyDescent="0.35">
      <c r="A489" s="44">
        <v>38777</v>
      </c>
      <c r="B489" s="29">
        <v>110207</v>
      </c>
      <c r="C489" s="29">
        <v>662</v>
      </c>
      <c r="D489" s="29">
        <v>0.42399999999999999</v>
      </c>
      <c r="E489" s="29">
        <v>11.99</v>
      </c>
      <c r="F489" s="48">
        <v>8.58</v>
      </c>
      <c r="G489" s="29">
        <v>5.24</v>
      </c>
      <c r="H489" s="34" t="s">
        <v>112</v>
      </c>
      <c r="I489" s="29">
        <v>0.7</v>
      </c>
      <c r="J489" s="29">
        <v>7.7</v>
      </c>
      <c r="K489" s="40">
        <v>122</v>
      </c>
    </row>
    <row r="490" spans="1:31" s="34" customFormat="1" x14ac:dyDescent="0.35">
      <c r="A490" s="44">
        <v>38783</v>
      </c>
      <c r="B490" s="39">
        <v>103056</v>
      </c>
      <c r="C490" s="39">
        <v>656</v>
      </c>
      <c r="D490" s="39">
        <v>0.42</v>
      </c>
      <c r="E490" s="39">
        <v>11.93</v>
      </c>
      <c r="F490" s="49">
        <v>8.58</v>
      </c>
      <c r="G490" s="39">
        <v>4.0199999999999996</v>
      </c>
      <c r="H490" s="34" t="s">
        <v>112</v>
      </c>
      <c r="I490" s="39">
        <v>1.2</v>
      </c>
      <c r="J490" s="39">
        <v>7.5</v>
      </c>
      <c r="K490" s="34">
        <v>10</v>
      </c>
      <c r="L490" s="35"/>
      <c r="M490" s="333"/>
      <c r="N490" s="38"/>
      <c r="O490" s="34" t="s">
        <v>115</v>
      </c>
      <c r="P490" s="34">
        <v>64.7</v>
      </c>
      <c r="Q490" s="34" t="s">
        <v>115</v>
      </c>
      <c r="R490" s="34" t="s">
        <v>115</v>
      </c>
      <c r="S490" s="34" t="s">
        <v>115</v>
      </c>
      <c r="T490" s="34" t="s">
        <v>115</v>
      </c>
      <c r="U490" s="34" t="s">
        <v>115</v>
      </c>
      <c r="V490" s="34" t="s">
        <v>115</v>
      </c>
      <c r="W490" s="34" t="s">
        <v>115</v>
      </c>
      <c r="X490" s="34">
        <v>42</v>
      </c>
      <c r="Y490" s="34" t="s">
        <v>115</v>
      </c>
      <c r="Z490" s="34">
        <v>2</v>
      </c>
      <c r="AA490" s="34" t="s">
        <v>115</v>
      </c>
      <c r="AB490" s="34">
        <v>21</v>
      </c>
      <c r="AC490" s="34" t="s">
        <v>115</v>
      </c>
      <c r="AD490" s="34">
        <v>307</v>
      </c>
      <c r="AE490" s="34" t="s">
        <v>115</v>
      </c>
    </row>
    <row r="491" spans="1:31" x14ac:dyDescent="0.35">
      <c r="A491" s="44">
        <v>38789</v>
      </c>
      <c r="B491" s="29">
        <v>112354</v>
      </c>
      <c r="C491" s="29">
        <v>487</v>
      </c>
      <c r="D491" s="29">
        <v>0.312</v>
      </c>
      <c r="E491" s="29">
        <v>9.36</v>
      </c>
      <c r="F491" s="48">
        <v>8.16</v>
      </c>
      <c r="G491" s="29">
        <v>10.6</v>
      </c>
      <c r="H491" s="34" t="s">
        <v>112</v>
      </c>
      <c r="I491" s="29">
        <v>0.3</v>
      </c>
      <c r="J491" s="29">
        <v>8.1</v>
      </c>
      <c r="K491" s="40">
        <v>4352</v>
      </c>
    </row>
    <row r="492" spans="1:31" x14ac:dyDescent="0.35">
      <c r="A492" s="44">
        <v>38798</v>
      </c>
      <c r="B492" s="29">
        <v>103735</v>
      </c>
      <c r="C492" s="29">
        <v>512</v>
      </c>
      <c r="D492" s="29">
        <v>0.32800000000000001</v>
      </c>
      <c r="E492" s="29">
        <v>11.37</v>
      </c>
      <c r="F492" s="48">
        <v>7.79</v>
      </c>
      <c r="G492" s="29">
        <v>5.34</v>
      </c>
      <c r="H492" s="34" t="s">
        <v>112</v>
      </c>
      <c r="I492" s="29">
        <v>0.8</v>
      </c>
      <c r="J492" s="29">
        <v>7.6</v>
      </c>
      <c r="K492" s="40">
        <v>73</v>
      </c>
    </row>
    <row r="493" spans="1:31" x14ac:dyDescent="0.35">
      <c r="A493" s="44">
        <v>38806</v>
      </c>
      <c r="B493" s="29">
        <v>101147</v>
      </c>
      <c r="C493" s="29">
        <v>530</v>
      </c>
      <c r="D493" s="29">
        <v>0.3392</v>
      </c>
      <c r="E493" s="29">
        <v>10.68</v>
      </c>
      <c r="F493" s="48">
        <v>8.5399999999999991</v>
      </c>
      <c r="G493" s="29">
        <v>8.15</v>
      </c>
      <c r="H493" s="34" t="s">
        <v>112</v>
      </c>
      <c r="I493" s="29">
        <v>1.76</v>
      </c>
      <c r="J493" s="29">
        <v>7.4</v>
      </c>
      <c r="K493" s="40">
        <v>63</v>
      </c>
      <c r="L493" s="257">
        <f>AVERAGE(K489:K493)</f>
        <v>924</v>
      </c>
      <c r="M493" s="46">
        <f>GEOMEAN(K489:K493)</f>
        <v>119.54803041279142</v>
      </c>
      <c r="N493" s="47" t="s">
        <v>461</v>
      </c>
    </row>
    <row r="494" spans="1:31" x14ac:dyDescent="0.35">
      <c r="A494" s="44">
        <v>38811</v>
      </c>
      <c r="B494" s="29">
        <v>120632</v>
      </c>
      <c r="C494" s="29">
        <v>492</v>
      </c>
      <c r="D494" s="29">
        <v>0.315</v>
      </c>
      <c r="E494" s="29">
        <v>11.2</v>
      </c>
      <c r="F494" s="48">
        <v>8.24</v>
      </c>
      <c r="G494" s="29">
        <v>9.01</v>
      </c>
      <c r="H494" s="34" t="s">
        <v>112</v>
      </c>
      <c r="I494" s="29">
        <v>0.3</v>
      </c>
      <c r="J494" s="29">
        <v>7.8</v>
      </c>
      <c r="K494" s="40">
        <v>121</v>
      </c>
    </row>
    <row r="495" spans="1:31" x14ac:dyDescent="0.35">
      <c r="A495" s="44">
        <v>38818</v>
      </c>
      <c r="B495" s="29">
        <v>101711</v>
      </c>
      <c r="C495" s="29">
        <v>581.79999999999995</v>
      </c>
      <c r="D495" s="29">
        <v>0.37230000000000002</v>
      </c>
      <c r="E495" s="29">
        <v>9.82</v>
      </c>
      <c r="F495" s="48">
        <v>8.06</v>
      </c>
      <c r="G495" s="29">
        <v>12.3</v>
      </c>
      <c r="H495" s="34" t="s">
        <v>112</v>
      </c>
      <c r="I495" s="29">
        <v>1.0900000000000001</v>
      </c>
      <c r="J495" s="29">
        <v>7.6</v>
      </c>
      <c r="K495" s="40">
        <v>187</v>
      </c>
    </row>
    <row r="496" spans="1:31" x14ac:dyDescent="0.35">
      <c r="A496" s="44">
        <v>38824</v>
      </c>
      <c r="B496" s="29">
        <v>105051</v>
      </c>
      <c r="C496" s="29">
        <v>835.7</v>
      </c>
      <c r="D496" s="29">
        <v>0.53480000000000005</v>
      </c>
      <c r="E496" s="29">
        <v>6.24</v>
      </c>
      <c r="F496" s="48">
        <v>8.24</v>
      </c>
      <c r="G496" s="29">
        <v>15.78</v>
      </c>
      <c r="H496" s="34" t="s">
        <v>112</v>
      </c>
      <c r="I496" s="29">
        <v>0.05</v>
      </c>
      <c r="J496" s="29">
        <v>7.5</v>
      </c>
      <c r="K496" s="40">
        <v>6488</v>
      </c>
    </row>
    <row r="497" spans="1:14" x14ac:dyDescent="0.35">
      <c r="A497" s="44">
        <v>38827</v>
      </c>
      <c r="B497" s="29">
        <v>91515</v>
      </c>
      <c r="C497" s="29">
        <v>588</v>
      </c>
      <c r="D497" s="29">
        <v>0.376</v>
      </c>
      <c r="E497" s="29">
        <v>8.11</v>
      </c>
      <c r="F497" s="48">
        <v>8.18</v>
      </c>
      <c r="G497" s="29">
        <v>16.86</v>
      </c>
      <c r="H497" s="34" t="s">
        <v>112</v>
      </c>
      <c r="I497" s="29">
        <v>0.8</v>
      </c>
      <c r="J497" s="29">
        <v>7.6</v>
      </c>
      <c r="K497" s="40">
        <v>203</v>
      </c>
    </row>
    <row r="498" spans="1:14" x14ac:dyDescent="0.35">
      <c r="A498" s="44">
        <v>38833</v>
      </c>
      <c r="B498" s="29">
        <v>103641</v>
      </c>
      <c r="C498" s="29">
        <v>576.79999999999995</v>
      </c>
      <c r="D498" s="29">
        <v>0.36909999999999998</v>
      </c>
      <c r="E498" s="29">
        <v>8.0500000000000007</v>
      </c>
      <c r="F498" s="48">
        <v>7.99</v>
      </c>
      <c r="G498" s="29">
        <v>14.39</v>
      </c>
      <c r="H498" s="34" t="s">
        <v>112</v>
      </c>
      <c r="I498" s="29">
        <v>1.03</v>
      </c>
      <c r="J498" s="29">
        <v>7.4</v>
      </c>
      <c r="K498" s="40">
        <v>816</v>
      </c>
      <c r="L498" s="257">
        <f>AVERAGE(K494:K498)</f>
        <v>1563</v>
      </c>
      <c r="M498" s="46">
        <f>GEOMEAN(K494:K498)</f>
        <v>475.53753577058194</v>
      </c>
      <c r="N498" s="47" t="s">
        <v>462</v>
      </c>
    </row>
    <row r="499" spans="1:14" x14ac:dyDescent="0.35">
      <c r="A499" s="44">
        <v>38838</v>
      </c>
      <c r="B499" s="29">
        <v>120321</v>
      </c>
      <c r="C499" s="29">
        <v>589</v>
      </c>
      <c r="D499" s="29">
        <v>0.37690000000000001</v>
      </c>
      <c r="E499" s="29">
        <v>9.3000000000000007</v>
      </c>
      <c r="F499" s="48">
        <v>8.4499999999999993</v>
      </c>
      <c r="G499" s="29">
        <v>14.94</v>
      </c>
      <c r="H499" s="34" t="s">
        <v>112</v>
      </c>
      <c r="I499" s="29">
        <v>1.22</v>
      </c>
      <c r="J499" s="29">
        <v>7.9</v>
      </c>
      <c r="K499" s="40">
        <v>148</v>
      </c>
    </row>
    <row r="500" spans="1:14" x14ac:dyDescent="0.35">
      <c r="A500" s="44">
        <v>38847</v>
      </c>
      <c r="B500" s="29">
        <v>103338</v>
      </c>
      <c r="C500" s="29">
        <v>603</v>
      </c>
      <c r="D500" s="29">
        <v>0.38600000000000001</v>
      </c>
      <c r="E500" s="29">
        <v>7.21</v>
      </c>
      <c r="F500" s="48">
        <v>8.01</v>
      </c>
      <c r="G500" s="29">
        <v>18.600000000000001</v>
      </c>
      <c r="H500" s="34" t="s">
        <v>112</v>
      </c>
      <c r="I500" s="29">
        <v>0.4</v>
      </c>
      <c r="J500" s="29">
        <v>7.6</v>
      </c>
      <c r="K500" s="40">
        <v>148</v>
      </c>
    </row>
    <row r="501" spans="1:14" x14ac:dyDescent="0.35">
      <c r="A501" s="44">
        <v>38855</v>
      </c>
      <c r="B501" s="29">
        <v>103005</v>
      </c>
      <c r="C501" s="29">
        <v>356.8</v>
      </c>
      <c r="D501" s="29">
        <v>0.22839999999999999</v>
      </c>
      <c r="E501" s="29">
        <v>9.49</v>
      </c>
      <c r="F501" s="48">
        <v>8.09</v>
      </c>
      <c r="G501" s="29">
        <v>14.36</v>
      </c>
      <c r="H501" s="34" t="s">
        <v>112</v>
      </c>
      <c r="I501" s="29">
        <v>0.22</v>
      </c>
      <c r="J501" s="29">
        <v>7.5</v>
      </c>
      <c r="K501" s="40">
        <v>3076</v>
      </c>
    </row>
    <row r="502" spans="1:14" x14ac:dyDescent="0.35">
      <c r="A502" s="44">
        <v>38859</v>
      </c>
      <c r="B502" s="29">
        <v>105633</v>
      </c>
      <c r="C502" s="29">
        <v>552</v>
      </c>
      <c r="D502" s="29">
        <v>0.35299999999999998</v>
      </c>
      <c r="E502" s="29">
        <v>9.4</v>
      </c>
      <c r="F502" s="48">
        <v>8.3000000000000007</v>
      </c>
      <c r="G502" s="29">
        <v>15.85</v>
      </c>
      <c r="H502" s="34" t="s">
        <v>112</v>
      </c>
      <c r="I502" s="29">
        <v>0.4</v>
      </c>
      <c r="J502" s="29">
        <v>7.6</v>
      </c>
      <c r="K502" s="40">
        <v>97</v>
      </c>
    </row>
    <row r="503" spans="1:14" x14ac:dyDescent="0.35">
      <c r="A503" s="44">
        <v>38861</v>
      </c>
      <c r="B503" s="29">
        <v>102002</v>
      </c>
      <c r="C503" s="29">
        <v>446.6</v>
      </c>
      <c r="D503" s="29">
        <v>0.2858</v>
      </c>
      <c r="E503" s="29">
        <v>8.15</v>
      </c>
      <c r="F503" s="48">
        <v>7.74</v>
      </c>
      <c r="G503" s="29">
        <v>17.170000000000002</v>
      </c>
      <c r="H503" s="34" t="s">
        <v>112</v>
      </c>
      <c r="I503" s="29">
        <v>0.66</v>
      </c>
      <c r="J503" s="29">
        <v>7.6</v>
      </c>
      <c r="K503" s="40">
        <v>479</v>
      </c>
      <c r="L503" s="257">
        <f>AVERAGE(K499:K503)</f>
        <v>789.6</v>
      </c>
      <c r="M503" s="46">
        <f>GEOMEAN(K499:K503)</f>
        <v>315.59012245587684</v>
      </c>
      <c r="N503" s="47" t="s">
        <v>463</v>
      </c>
    </row>
    <row r="504" spans="1:14" x14ac:dyDescent="0.35">
      <c r="A504" s="44">
        <v>38876</v>
      </c>
      <c r="B504" s="29">
        <v>100432</v>
      </c>
      <c r="C504" s="29">
        <v>593.4</v>
      </c>
      <c r="D504" s="29">
        <v>0.37969999999999998</v>
      </c>
      <c r="E504" s="29">
        <v>7.58</v>
      </c>
      <c r="F504" s="48">
        <v>7.88</v>
      </c>
      <c r="G504" s="29">
        <v>21.35</v>
      </c>
      <c r="H504" s="34" t="s">
        <v>112</v>
      </c>
      <c r="I504" s="29">
        <v>0.41</v>
      </c>
      <c r="J504" s="29">
        <v>7.6</v>
      </c>
      <c r="K504" s="40">
        <v>578</v>
      </c>
    </row>
    <row r="505" spans="1:14" x14ac:dyDescent="0.35">
      <c r="A505" s="44">
        <v>38880</v>
      </c>
      <c r="B505" s="29">
        <v>102332</v>
      </c>
      <c r="C505" s="29">
        <v>571</v>
      </c>
      <c r="D505" s="29">
        <v>0.3654</v>
      </c>
      <c r="E505" s="29">
        <v>6.55</v>
      </c>
      <c r="F505" s="48">
        <v>8.1</v>
      </c>
      <c r="G505" s="29">
        <v>20.39</v>
      </c>
      <c r="H505" s="34" t="s">
        <v>112</v>
      </c>
      <c r="I505" s="29">
        <v>0.31</v>
      </c>
      <c r="J505" s="29">
        <v>7</v>
      </c>
      <c r="K505" s="40">
        <v>275</v>
      </c>
    </row>
    <row r="506" spans="1:14" x14ac:dyDescent="0.35">
      <c r="A506" s="44">
        <v>38889</v>
      </c>
      <c r="B506" s="29">
        <v>95549</v>
      </c>
      <c r="C506" s="29">
        <v>554.70000000000005</v>
      </c>
      <c r="D506" s="29">
        <v>0.35499999999999998</v>
      </c>
      <c r="E506" s="29">
        <v>7.32</v>
      </c>
      <c r="F506" s="48">
        <v>7.91</v>
      </c>
      <c r="G506" s="29">
        <v>24.05</v>
      </c>
      <c r="H506" s="34" t="s">
        <v>112</v>
      </c>
      <c r="I506" s="29">
        <v>0.13</v>
      </c>
      <c r="J506" s="29">
        <v>7.6</v>
      </c>
      <c r="K506" s="40">
        <v>1467</v>
      </c>
    </row>
    <row r="507" spans="1:14" x14ac:dyDescent="0.35">
      <c r="A507" s="44">
        <v>38894</v>
      </c>
      <c r="B507" s="29">
        <v>120603</v>
      </c>
      <c r="C507" s="29">
        <v>545.5</v>
      </c>
      <c r="D507" s="29">
        <v>0.34910000000000002</v>
      </c>
      <c r="E507" s="29">
        <v>7.46</v>
      </c>
      <c r="F507" s="48">
        <v>7.84</v>
      </c>
      <c r="G507" s="29">
        <v>23.71</v>
      </c>
      <c r="H507" s="34" t="s">
        <v>112</v>
      </c>
      <c r="I507" s="29">
        <v>1.79</v>
      </c>
      <c r="J507" s="29">
        <v>7.7</v>
      </c>
      <c r="K507" s="40">
        <v>1918</v>
      </c>
    </row>
    <row r="508" spans="1:14" x14ac:dyDescent="0.35">
      <c r="A508" s="44">
        <v>38897</v>
      </c>
      <c r="B508" s="29">
        <v>100356</v>
      </c>
      <c r="C508" s="29">
        <v>566.5</v>
      </c>
      <c r="D508" s="29">
        <v>0.36259999999999998</v>
      </c>
      <c r="E508" s="29">
        <v>6.46</v>
      </c>
      <c r="F508" s="48">
        <v>7.6</v>
      </c>
      <c r="G508" s="29">
        <v>21.76</v>
      </c>
      <c r="H508" s="34" t="s">
        <v>112</v>
      </c>
      <c r="I508" s="29">
        <v>0.86</v>
      </c>
      <c r="J508" s="29">
        <v>7.8</v>
      </c>
      <c r="K508" s="40">
        <v>2187</v>
      </c>
      <c r="L508" s="257">
        <f>AVERAGE(K504:K508)</f>
        <v>1285</v>
      </c>
      <c r="M508" s="46">
        <f>GEOMEAN(K504:K508)</f>
        <v>995.58330753895711</v>
      </c>
      <c r="N508" s="47" t="s">
        <v>464</v>
      </c>
    </row>
    <row r="509" spans="1:14" x14ac:dyDescent="0.35">
      <c r="A509" s="44">
        <v>38909</v>
      </c>
      <c r="B509" s="29">
        <v>110922</v>
      </c>
      <c r="C509" s="29">
        <v>375.7</v>
      </c>
      <c r="D509" s="29">
        <v>0.2404</v>
      </c>
      <c r="E509" s="29">
        <v>5.44</v>
      </c>
      <c r="F509" s="48">
        <v>7.56</v>
      </c>
      <c r="G509" s="29">
        <v>23.33</v>
      </c>
      <c r="H509" s="34" t="s">
        <v>112</v>
      </c>
      <c r="I509" s="29">
        <v>0.08</v>
      </c>
      <c r="J509" s="29">
        <v>7.8</v>
      </c>
      <c r="K509" s="40">
        <v>24192</v>
      </c>
    </row>
    <row r="510" spans="1:14" x14ac:dyDescent="0.35">
      <c r="A510" s="44">
        <v>38916</v>
      </c>
      <c r="B510" s="29">
        <v>100845</v>
      </c>
      <c r="C510" s="29">
        <v>664.9</v>
      </c>
      <c r="D510" s="29">
        <v>0.42549999999999999</v>
      </c>
      <c r="E510" s="29">
        <v>6.36</v>
      </c>
      <c r="F510" s="48">
        <v>7.63</v>
      </c>
      <c r="G510" s="29">
        <v>22.97</v>
      </c>
      <c r="H510" s="34" t="s">
        <v>112</v>
      </c>
      <c r="I510" s="29">
        <v>0.4</v>
      </c>
      <c r="J510" s="29">
        <v>7.4</v>
      </c>
      <c r="K510" s="40">
        <v>512</v>
      </c>
    </row>
    <row r="511" spans="1:14" x14ac:dyDescent="0.35">
      <c r="A511" s="44">
        <v>38917</v>
      </c>
      <c r="B511" s="29">
        <v>100248</v>
      </c>
      <c r="C511" s="39" t="s">
        <v>119</v>
      </c>
      <c r="D511" s="39" t="s">
        <v>119</v>
      </c>
      <c r="E511" s="39" t="s">
        <v>119</v>
      </c>
      <c r="F511" s="39" t="s">
        <v>119</v>
      </c>
      <c r="G511" s="39" t="s">
        <v>119</v>
      </c>
      <c r="H511" s="34" t="s">
        <v>112</v>
      </c>
      <c r="I511" s="39" t="s">
        <v>119</v>
      </c>
      <c r="J511" s="29">
        <v>8.1</v>
      </c>
      <c r="K511" s="40">
        <v>450</v>
      </c>
    </row>
    <row r="512" spans="1:14" x14ac:dyDescent="0.35">
      <c r="A512" s="44">
        <v>38923</v>
      </c>
      <c r="B512" s="29">
        <v>103115</v>
      </c>
      <c r="C512" s="29">
        <v>655</v>
      </c>
      <c r="D512" s="29">
        <v>0.42</v>
      </c>
      <c r="E512" s="29">
        <v>4.33</v>
      </c>
      <c r="F512" s="48">
        <v>7.35</v>
      </c>
      <c r="G512" s="29">
        <v>23.39</v>
      </c>
      <c r="H512" s="34" t="s">
        <v>112</v>
      </c>
      <c r="I512" s="29">
        <v>0.5</v>
      </c>
      <c r="J512" s="29">
        <v>7.5</v>
      </c>
      <c r="K512" s="40">
        <v>12997</v>
      </c>
    </row>
    <row r="513" spans="1:31" x14ac:dyDescent="0.35">
      <c r="A513" s="44">
        <v>38924</v>
      </c>
      <c r="B513" s="29">
        <v>95316</v>
      </c>
      <c r="C513" s="29">
        <v>601</v>
      </c>
      <c r="D513" s="29">
        <v>0.38500000000000001</v>
      </c>
      <c r="E513" s="29">
        <v>6.28</v>
      </c>
      <c r="F513" s="48">
        <v>7.76</v>
      </c>
      <c r="G513" s="29">
        <v>24.19</v>
      </c>
      <c r="H513" s="34" t="s">
        <v>112</v>
      </c>
      <c r="I513" s="29">
        <v>0.2</v>
      </c>
      <c r="J513" s="29">
        <v>7.8</v>
      </c>
      <c r="K513" s="40">
        <v>556</v>
      </c>
      <c r="L513" s="257">
        <f>AVERAGE(K509:K513)</f>
        <v>7741.4</v>
      </c>
      <c r="M513" s="46">
        <f>GEOMEAN(K509:K513)</f>
        <v>2094.1820453898108</v>
      </c>
      <c r="N513" s="47" t="s">
        <v>465</v>
      </c>
      <c r="O513" s="34">
        <v>2.5</v>
      </c>
      <c r="P513" s="34">
        <v>66.7</v>
      </c>
      <c r="Q513" s="34" t="s">
        <v>115</v>
      </c>
      <c r="R513" s="34" t="s">
        <v>115</v>
      </c>
      <c r="S513" s="34" t="s">
        <v>115</v>
      </c>
      <c r="T513" s="34" t="s">
        <v>115</v>
      </c>
      <c r="U513" s="34" t="s">
        <v>115</v>
      </c>
      <c r="V513" s="34" t="s">
        <v>115</v>
      </c>
      <c r="W513" s="34" t="s">
        <v>115</v>
      </c>
      <c r="X513" s="34">
        <v>45.8</v>
      </c>
      <c r="Y513" s="34" t="s">
        <v>115</v>
      </c>
      <c r="Z513" s="34">
        <v>0.45</v>
      </c>
      <c r="AA513" s="34" t="s">
        <v>115</v>
      </c>
      <c r="AB513" s="34">
        <v>31.4</v>
      </c>
      <c r="AC513" s="34" t="s">
        <v>115</v>
      </c>
      <c r="AD513" s="34">
        <v>247</v>
      </c>
      <c r="AE513" s="34" t="s">
        <v>115</v>
      </c>
    </row>
    <row r="514" spans="1:31" x14ac:dyDescent="0.35">
      <c r="A514" s="44">
        <v>38932</v>
      </c>
      <c r="B514" s="29">
        <v>92220</v>
      </c>
      <c r="C514" s="29">
        <v>622.70000000000005</v>
      </c>
      <c r="D514" s="29">
        <v>0.39850000000000002</v>
      </c>
      <c r="E514" s="29">
        <v>4.22</v>
      </c>
      <c r="F514" s="48">
        <v>7.76</v>
      </c>
      <c r="G514" s="29">
        <v>26.55</v>
      </c>
      <c r="H514" s="34" t="s">
        <v>112</v>
      </c>
      <c r="I514" s="29">
        <v>7.0000000000000007E-2</v>
      </c>
      <c r="J514" s="29">
        <v>7.8</v>
      </c>
      <c r="K514" s="40">
        <v>265</v>
      </c>
    </row>
    <row r="515" spans="1:31" x14ac:dyDescent="0.35">
      <c r="A515" s="44">
        <v>38938</v>
      </c>
      <c r="B515" s="29">
        <v>103152</v>
      </c>
      <c r="C515" s="29">
        <v>667</v>
      </c>
      <c r="D515" s="29">
        <v>0.42699999999999999</v>
      </c>
      <c r="E515" s="29">
        <v>5.6</v>
      </c>
      <c r="F515" s="48">
        <v>7.6</v>
      </c>
      <c r="G515" s="29">
        <v>23.56</v>
      </c>
      <c r="H515" s="34" t="s">
        <v>112</v>
      </c>
      <c r="I515" s="29">
        <v>0.2</v>
      </c>
      <c r="J515" s="29">
        <v>7.7</v>
      </c>
      <c r="K515" s="40">
        <v>259</v>
      </c>
    </row>
    <row r="516" spans="1:31" x14ac:dyDescent="0.35">
      <c r="A516" s="44">
        <v>38943</v>
      </c>
      <c r="B516" s="29">
        <v>102807</v>
      </c>
      <c r="C516" s="29">
        <v>564.79999999999995</v>
      </c>
      <c r="D516" s="29">
        <v>0.36149999999999999</v>
      </c>
      <c r="E516" s="29">
        <v>6.23</v>
      </c>
      <c r="F516" s="48">
        <v>7.93</v>
      </c>
      <c r="G516" s="29">
        <v>23.44</v>
      </c>
      <c r="H516" s="34" t="s">
        <v>112</v>
      </c>
      <c r="I516" s="29">
        <v>0.42</v>
      </c>
      <c r="J516" s="29">
        <v>7.3</v>
      </c>
      <c r="K516" s="40">
        <v>683</v>
      </c>
    </row>
    <row r="517" spans="1:31" x14ac:dyDescent="0.35">
      <c r="A517" s="44">
        <v>38952</v>
      </c>
      <c r="B517" s="29">
        <v>94857</v>
      </c>
      <c r="C517" s="29">
        <v>708.1</v>
      </c>
      <c r="D517" s="29">
        <v>0.45319999999999999</v>
      </c>
      <c r="E517" s="29">
        <v>5.86</v>
      </c>
      <c r="F517" s="48">
        <v>7.45</v>
      </c>
      <c r="G517" s="29">
        <v>21.54</v>
      </c>
      <c r="H517" s="34" t="s">
        <v>112</v>
      </c>
      <c r="I517" s="29">
        <v>0.61</v>
      </c>
      <c r="J517" s="29">
        <v>7.1</v>
      </c>
      <c r="K517" s="40">
        <v>285</v>
      </c>
    </row>
    <row r="518" spans="1:31" x14ac:dyDescent="0.35">
      <c r="A518" s="44">
        <v>38959</v>
      </c>
      <c r="B518" s="29">
        <v>102036</v>
      </c>
      <c r="C518" s="29">
        <v>577.70000000000005</v>
      </c>
      <c r="D518" s="29">
        <v>0.36969999999999997</v>
      </c>
      <c r="E518" s="29">
        <v>5.13</v>
      </c>
      <c r="F518" s="48">
        <v>7.72</v>
      </c>
      <c r="G518" s="29">
        <v>21.43</v>
      </c>
      <c r="H518" s="34" t="s">
        <v>112</v>
      </c>
      <c r="I518" s="29">
        <v>0.02</v>
      </c>
      <c r="J518" s="29">
        <v>7.4</v>
      </c>
      <c r="K518" s="40">
        <v>865</v>
      </c>
      <c r="L518" s="257">
        <f>AVERAGE(K514:K518)</f>
        <v>471.4</v>
      </c>
      <c r="M518" s="46">
        <f>GEOMEAN(K514:K518)</f>
        <v>409.79387398108423</v>
      </c>
      <c r="N518" s="47" t="s">
        <v>466</v>
      </c>
    </row>
    <row r="519" spans="1:31" x14ac:dyDescent="0.35">
      <c r="A519" s="44">
        <v>38967</v>
      </c>
      <c r="B519" s="29">
        <v>95914</v>
      </c>
      <c r="C519" s="29">
        <v>696</v>
      </c>
      <c r="D519" s="29">
        <v>0.44540000000000002</v>
      </c>
      <c r="E519" s="29">
        <v>5.25</v>
      </c>
      <c r="F519" s="48">
        <v>7.68</v>
      </c>
      <c r="G519" s="29">
        <v>20.54</v>
      </c>
      <c r="H519" s="34" t="s">
        <v>112</v>
      </c>
      <c r="I519" s="29">
        <v>0.38</v>
      </c>
      <c r="J519" s="29">
        <v>7.8</v>
      </c>
      <c r="K519" s="40">
        <v>9208</v>
      </c>
    </row>
    <row r="520" spans="1:31" x14ac:dyDescent="0.35">
      <c r="A520" s="44">
        <v>38971</v>
      </c>
      <c r="B520" s="29">
        <v>110927</v>
      </c>
      <c r="C520" s="29">
        <v>732.2</v>
      </c>
      <c r="D520" s="29">
        <v>0.46860000000000002</v>
      </c>
      <c r="E520" s="29">
        <v>7.35</v>
      </c>
      <c r="F520" s="48">
        <v>7.59</v>
      </c>
      <c r="G520" s="29">
        <v>21.02</v>
      </c>
      <c r="H520" s="34" t="s">
        <v>112</v>
      </c>
      <c r="I520" s="29">
        <v>0.74</v>
      </c>
      <c r="J520" s="29">
        <v>7.4</v>
      </c>
      <c r="K520" s="40">
        <v>228</v>
      </c>
    </row>
    <row r="521" spans="1:31" x14ac:dyDescent="0.35">
      <c r="A521" s="44">
        <v>38973</v>
      </c>
      <c r="B521" s="29">
        <v>104845</v>
      </c>
      <c r="C521" s="29">
        <v>514.5</v>
      </c>
      <c r="D521" s="29">
        <v>0.32929999999999998</v>
      </c>
      <c r="E521" s="29">
        <v>4.95</v>
      </c>
      <c r="F521" s="48">
        <v>7.86</v>
      </c>
      <c r="G521" s="29">
        <v>19.95</v>
      </c>
      <c r="H521" s="34" t="s">
        <v>112</v>
      </c>
      <c r="I521" s="29">
        <v>0.16</v>
      </c>
      <c r="J521" s="29">
        <v>7.5</v>
      </c>
      <c r="K521" s="40">
        <v>24192</v>
      </c>
    </row>
    <row r="522" spans="1:31" x14ac:dyDescent="0.35">
      <c r="A522" s="44">
        <v>38987</v>
      </c>
      <c r="B522" s="29">
        <v>101224</v>
      </c>
      <c r="C522" s="29">
        <v>629</v>
      </c>
      <c r="D522" s="29">
        <v>0.40300000000000002</v>
      </c>
      <c r="E522" s="29">
        <v>7.38</v>
      </c>
      <c r="F522" s="48">
        <v>7.81</v>
      </c>
      <c r="G522" s="29">
        <v>17.14</v>
      </c>
      <c r="H522" s="34" t="s">
        <v>112</v>
      </c>
      <c r="I522" s="29">
        <v>0.2</v>
      </c>
      <c r="J522" s="29">
        <v>7.8</v>
      </c>
      <c r="K522" s="40">
        <v>496</v>
      </c>
    </row>
    <row r="523" spans="1:31" x14ac:dyDescent="0.35">
      <c r="A523" s="44">
        <v>38988</v>
      </c>
      <c r="B523" s="29">
        <v>101745</v>
      </c>
      <c r="C523" s="29">
        <v>566</v>
      </c>
      <c r="D523" s="29">
        <v>0.36299999999999999</v>
      </c>
      <c r="E523" s="29">
        <v>6.05</v>
      </c>
      <c r="F523" s="48">
        <v>7.62</v>
      </c>
      <c r="G523" s="29">
        <v>17.3</v>
      </c>
      <c r="H523" s="34" t="s">
        <v>112</v>
      </c>
      <c r="I523" s="29">
        <v>0.5</v>
      </c>
      <c r="J523" s="29">
        <v>7.7</v>
      </c>
      <c r="K523" s="40">
        <v>12997</v>
      </c>
      <c r="L523" s="257">
        <f>AVERAGE(K519:K523)</f>
        <v>9424.2000000000007</v>
      </c>
      <c r="M523" s="46">
        <f>GEOMEAN(K519:K523)</f>
        <v>3184.3393629585562</v>
      </c>
      <c r="N523" s="47" t="s">
        <v>467</v>
      </c>
    </row>
    <row r="524" spans="1:31" x14ac:dyDescent="0.35">
      <c r="A524" s="44">
        <v>38995</v>
      </c>
      <c r="B524" s="29">
        <v>104752</v>
      </c>
      <c r="C524" s="29">
        <v>563.79999999999995</v>
      </c>
      <c r="D524" s="29">
        <v>0.36080000000000001</v>
      </c>
      <c r="E524" s="29">
        <v>7.6</v>
      </c>
      <c r="F524" s="48">
        <v>7.83</v>
      </c>
      <c r="G524" s="29">
        <v>18.16</v>
      </c>
      <c r="H524" s="34" t="s">
        <v>112</v>
      </c>
      <c r="I524" s="29">
        <v>0.43</v>
      </c>
      <c r="J524" s="29">
        <v>7.3</v>
      </c>
      <c r="K524" s="40">
        <v>3654</v>
      </c>
    </row>
    <row r="525" spans="1:31" x14ac:dyDescent="0.35">
      <c r="A525" s="44">
        <v>38999</v>
      </c>
      <c r="B525" s="29">
        <v>112526</v>
      </c>
      <c r="C525" s="29">
        <v>574</v>
      </c>
      <c r="D525" s="29">
        <v>0.36699999999999999</v>
      </c>
      <c r="E525" s="29">
        <v>8.66</v>
      </c>
      <c r="F525" s="48">
        <v>7.77</v>
      </c>
      <c r="G525" s="29">
        <v>16.77</v>
      </c>
      <c r="H525" s="34" t="s">
        <v>112</v>
      </c>
      <c r="I525" s="29">
        <v>0.5</v>
      </c>
      <c r="J525" s="29">
        <v>7.6</v>
      </c>
      <c r="K525" s="40">
        <v>435</v>
      </c>
    </row>
    <row r="526" spans="1:31" x14ac:dyDescent="0.35">
      <c r="A526" s="44">
        <v>39008</v>
      </c>
      <c r="B526" s="29">
        <v>104130</v>
      </c>
      <c r="C526" s="29">
        <v>465.3</v>
      </c>
      <c r="D526" s="29">
        <v>0.29780000000000001</v>
      </c>
      <c r="E526" s="29">
        <v>7.4</v>
      </c>
      <c r="F526" s="48">
        <v>7.87</v>
      </c>
      <c r="G526" s="29">
        <v>13.66</v>
      </c>
      <c r="H526" s="34" t="s">
        <v>112</v>
      </c>
      <c r="I526" s="29">
        <v>0.15</v>
      </c>
      <c r="J526" s="29">
        <v>7.3</v>
      </c>
      <c r="K526" s="40">
        <v>4352</v>
      </c>
    </row>
    <row r="527" spans="1:31" x14ac:dyDescent="0.35">
      <c r="A527" s="44">
        <v>39014</v>
      </c>
      <c r="B527" s="29">
        <v>103611</v>
      </c>
      <c r="C527" s="29">
        <v>596.1</v>
      </c>
      <c r="D527" s="29">
        <v>0.38150000000000001</v>
      </c>
      <c r="E527" s="29">
        <v>9.27</v>
      </c>
      <c r="F527" s="48">
        <v>7.58</v>
      </c>
      <c r="G527" s="29">
        <v>9.5500000000000007</v>
      </c>
      <c r="H527" s="34" t="s">
        <v>112</v>
      </c>
      <c r="I527" s="29">
        <v>0.86</v>
      </c>
      <c r="J527" s="29">
        <v>7.3</v>
      </c>
      <c r="K527" s="40">
        <v>213</v>
      </c>
      <c r="O527" s="34">
        <v>1.4</v>
      </c>
      <c r="P527" s="34">
        <v>61.2</v>
      </c>
      <c r="Q527" s="34" t="s">
        <v>115</v>
      </c>
      <c r="R527" s="34" t="s">
        <v>115</v>
      </c>
      <c r="S527" s="34" t="s">
        <v>115</v>
      </c>
      <c r="T527" s="34" t="s">
        <v>115</v>
      </c>
      <c r="U527" s="34" t="s">
        <v>115</v>
      </c>
      <c r="V527" s="34" t="s">
        <v>115</v>
      </c>
      <c r="W527" s="34" t="s">
        <v>115</v>
      </c>
      <c r="X527" s="34">
        <v>44.1</v>
      </c>
      <c r="Y527" s="34" t="s">
        <v>115</v>
      </c>
      <c r="Z527" s="34">
        <v>0.81</v>
      </c>
      <c r="AA527" s="34" t="s">
        <v>115</v>
      </c>
      <c r="AB527" s="34">
        <v>36</v>
      </c>
      <c r="AC527" s="34" t="s">
        <v>115</v>
      </c>
      <c r="AD527" s="34">
        <v>266</v>
      </c>
    </row>
    <row r="528" spans="1:31" x14ac:dyDescent="0.35">
      <c r="A528" s="44">
        <v>39020</v>
      </c>
      <c r="B528" s="29">
        <v>95014</v>
      </c>
      <c r="C528" s="29">
        <v>523</v>
      </c>
      <c r="D528" s="29">
        <v>0.33500000000000002</v>
      </c>
      <c r="E528" s="29">
        <v>10.71</v>
      </c>
      <c r="F528" s="48">
        <v>8.09</v>
      </c>
      <c r="G528" s="29">
        <v>9.39</v>
      </c>
      <c r="H528" s="34" t="s">
        <v>112</v>
      </c>
      <c r="I528" s="29">
        <v>0.8</v>
      </c>
      <c r="J528" s="29">
        <v>7.4</v>
      </c>
      <c r="K528" s="40">
        <v>459</v>
      </c>
      <c r="L528" s="257">
        <f>AVERAGE(K524:K528)</f>
        <v>1822.6</v>
      </c>
      <c r="M528" s="46">
        <f>GEOMEAN(K524:K528)</f>
        <v>924.75735711269738</v>
      </c>
      <c r="N528" s="47" t="s">
        <v>468</v>
      </c>
    </row>
    <row r="529" spans="1:14" x14ac:dyDescent="0.35">
      <c r="A529" s="44">
        <v>39023</v>
      </c>
      <c r="B529" s="29">
        <v>113820</v>
      </c>
      <c r="C529" s="29">
        <v>579.5</v>
      </c>
      <c r="D529" s="29">
        <v>0.37090000000000001</v>
      </c>
      <c r="E529" s="29">
        <v>11.3</v>
      </c>
      <c r="F529" s="48">
        <v>8.06</v>
      </c>
      <c r="G529" s="29">
        <v>8.09</v>
      </c>
      <c r="H529" s="34" t="s">
        <v>112</v>
      </c>
      <c r="I529" s="29">
        <v>1.49</v>
      </c>
      <c r="J529" s="29">
        <v>7.5</v>
      </c>
      <c r="K529" s="40">
        <v>109</v>
      </c>
    </row>
    <row r="530" spans="1:14" x14ac:dyDescent="0.35">
      <c r="A530" s="44">
        <v>39028</v>
      </c>
      <c r="B530" s="29">
        <v>102536</v>
      </c>
      <c r="C530" s="29">
        <v>550.70000000000005</v>
      </c>
      <c r="D530" s="29">
        <v>0.35239999999999999</v>
      </c>
      <c r="E530" s="29">
        <v>9.44</v>
      </c>
      <c r="F530" s="48">
        <v>7.81</v>
      </c>
      <c r="G530" s="29">
        <v>10.220000000000001</v>
      </c>
      <c r="H530" s="34" t="s">
        <v>112</v>
      </c>
      <c r="I530" s="29">
        <v>0.57999999999999996</v>
      </c>
      <c r="J530" s="29">
        <v>7.9</v>
      </c>
      <c r="K530" s="40">
        <v>24192</v>
      </c>
    </row>
    <row r="531" spans="1:14" x14ac:dyDescent="0.35">
      <c r="A531" s="44">
        <v>39034</v>
      </c>
      <c r="B531" s="29">
        <v>105603</v>
      </c>
      <c r="C531" s="29">
        <v>561</v>
      </c>
      <c r="D531" s="29">
        <v>0.35899999999999999</v>
      </c>
      <c r="E531" s="29">
        <v>9.43</v>
      </c>
      <c r="F531" s="48">
        <v>8.16</v>
      </c>
      <c r="G531" s="29">
        <v>8.1300000000000008</v>
      </c>
      <c r="H531" s="34" t="s">
        <v>112</v>
      </c>
      <c r="I531" s="29">
        <v>0.3</v>
      </c>
      <c r="J531" s="29">
        <v>7.6</v>
      </c>
      <c r="K531" s="40">
        <v>2224</v>
      </c>
    </row>
    <row r="532" spans="1:14" x14ac:dyDescent="0.35">
      <c r="A532" s="44">
        <v>39036</v>
      </c>
      <c r="B532" s="29">
        <v>100424</v>
      </c>
      <c r="C532" s="29">
        <v>603.5</v>
      </c>
      <c r="D532" s="29">
        <v>0.38629999999999998</v>
      </c>
      <c r="E532" s="29">
        <v>11.06</v>
      </c>
      <c r="F532" s="48">
        <v>7.74</v>
      </c>
      <c r="G532" s="29">
        <v>8.67</v>
      </c>
      <c r="H532" s="34" t="s">
        <v>112</v>
      </c>
      <c r="I532" s="29">
        <v>0.18</v>
      </c>
      <c r="J532" s="29">
        <v>7.7</v>
      </c>
      <c r="K532" s="40">
        <v>173</v>
      </c>
    </row>
    <row r="533" spans="1:14" x14ac:dyDescent="0.35">
      <c r="A533" s="44">
        <v>39050</v>
      </c>
      <c r="B533" s="29">
        <v>100431</v>
      </c>
      <c r="C533" s="29">
        <v>640.1</v>
      </c>
      <c r="D533" s="29">
        <v>0.40970000000000001</v>
      </c>
      <c r="E533" s="29">
        <v>9.15</v>
      </c>
      <c r="F533" s="48">
        <v>7.92</v>
      </c>
      <c r="G533" s="29">
        <v>10.41</v>
      </c>
      <c r="H533" s="34" t="s">
        <v>112</v>
      </c>
      <c r="I533" s="29">
        <v>0.67</v>
      </c>
      <c r="J533" s="29">
        <v>7.8</v>
      </c>
      <c r="K533" s="40">
        <v>41</v>
      </c>
      <c r="L533" s="257">
        <f>AVERAGE(K529:K533)</f>
        <v>5347.8</v>
      </c>
      <c r="M533" s="46">
        <f>GEOMEAN(K529:K533)</f>
        <v>529.43494460429361</v>
      </c>
      <c r="N533" s="47" t="s">
        <v>469</v>
      </c>
    </row>
    <row r="534" spans="1:14" x14ac:dyDescent="0.35">
      <c r="A534" s="44">
        <v>39055</v>
      </c>
      <c r="B534" s="29">
        <v>102507</v>
      </c>
      <c r="C534" s="29">
        <v>490.8</v>
      </c>
      <c r="D534" s="29">
        <v>0.31409999999999999</v>
      </c>
      <c r="E534" s="29">
        <v>11.87</v>
      </c>
      <c r="F534" s="48">
        <v>7.95</v>
      </c>
      <c r="G534" s="29">
        <v>4.58</v>
      </c>
      <c r="H534" s="34" t="s">
        <v>112</v>
      </c>
      <c r="I534" s="29">
        <v>1.08</v>
      </c>
      <c r="J534" s="29">
        <v>7.4</v>
      </c>
      <c r="K534" s="40">
        <v>1014</v>
      </c>
    </row>
    <row r="535" spans="1:14" x14ac:dyDescent="0.35">
      <c r="A535" s="44">
        <v>39057</v>
      </c>
      <c r="B535" s="29">
        <v>102018</v>
      </c>
      <c r="C535" s="29">
        <v>487.1</v>
      </c>
      <c r="D535" s="29">
        <v>0.31169999999999998</v>
      </c>
      <c r="E535" s="29">
        <v>11.81</v>
      </c>
      <c r="F535" s="48">
        <v>7.97</v>
      </c>
      <c r="G535" s="29">
        <v>3.95</v>
      </c>
      <c r="H535" s="34" t="s">
        <v>112</v>
      </c>
      <c r="I535" s="29">
        <v>0.19</v>
      </c>
      <c r="J535" s="29">
        <v>7</v>
      </c>
      <c r="K535" s="40">
        <v>1354</v>
      </c>
    </row>
    <row r="536" spans="1:14" x14ac:dyDescent="0.35">
      <c r="A536" s="44">
        <v>39065</v>
      </c>
      <c r="B536" s="29">
        <v>93302</v>
      </c>
      <c r="C536" s="29">
        <v>431.9</v>
      </c>
      <c r="D536" s="29">
        <v>0.27639999999999998</v>
      </c>
      <c r="E536" s="29">
        <v>11.89</v>
      </c>
      <c r="F536" s="48">
        <v>8.08</v>
      </c>
      <c r="G536" s="29">
        <v>3.84</v>
      </c>
      <c r="H536" s="34" t="s">
        <v>112</v>
      </c>
      <c r="I536" s="29">
        <v>0.54</v>
      </c>
      <c r="J536" s="29">
        <v>7.3</v>
      </c>
      <c r="K536" s="40">
        <v>379</v>
      </c>
    </row>
    <row r="537" spans="1:14" x14ac:dyDescent="0.35">
      <c r="A537" s="44">
        <v>39070</v>
      </c>
      <c r="B537" s="29">
        <v>103715</v>
      </c>
      <c r="C537" s="29">
        <v>511</v>
      </c>
      <c r="D537" s="29">
        <v>0.32700000000000001</v>
      </c>
      <c r="E537" s="29">
        <v>9.34</v>
      </c>
      <c r="F537" s="48">
        <v>8.07</v>
      </c>
      <c r="G537" s="29">
        <v>5.69</v>
      </c>
      <c r="H537" s="34" t="s">
        <v>112</v>
      </c>
      <c r="I537" s="29">
        <v>0.7</v>
      </c>
      <c r="J537" s="29">
        <v>7.8</v>
      </c>
      <c r="K537" s="40">
        <v>97</v>
      </c>
    </row>
    <row r="538" spans="1:14" x14ac:dyDescent="0.35">
      <c r="A538" s="44">
        <v>39071</v>
      </c>
      <c r="B538" s="29">
        <v>100925</v>
      </c>
      <c r="C538" s="29">
        <v>526.1</v>
      </c>
      <c r="D538" s="29">
        <v>0.3367</v>
      </c>
      <c r="E538" s="29">
        <v>11.6</v>
      </c>
      <c r="F538" s="48">
        <v>7.91</v>
      </c>
      <c r="G538" s="29">
        <v>4.1399999999999997</v>
      </c>
      <c r="H538" s="34" t="s">
        <v>112</v>
      </c>
      <c r="I538" s="29">
        <v>0.69</v>
      </c>
      <c r="J538" s="29">
        <v>7.2</v>
      </c>
      <c r="K538" s="40">
        <v>52</v>
      </c>
      <c r="L538" s="257">
        <f>AVERAGE(K534:K538)</f>
        <v>579.20000000000005</v>
      </c>
      <c r="M538" s="46">
        <f>GEOMEAN(K534:K538)</f>
        <v>304.65911869592628</v>
      </c>
      <c r="N538" s="47" t="s">
        <v>470</v>
      </c>
    </row>
    <row r="539" spans="1:14" x14ac:dyDescent="0.35">
      <c r="A539" s="44">
        <v>39086</v>
      </c>
      <c r="B539" s="29">
        <v>113645</v>
      </c>
      <c r="C539" s="29">
        <v>546.9</v>
      </c>
      <c r="D539" s="29">
        <v>0.35</v>
      </c>
      <c r="E539" s="29">
        <v>11.46</v>
      </c>
      <c r="F539" s="48">
        <v>8.1</v>
      </c>
      <c r="G539" s="29">
        <v>5.81</v>
      </c>
      <c r="H539" s="34" t="s">
        <v>112</v>
      </c>
      <c r="I539" s="29">
        <v>0.55000000000000004</v>
      </c>
      <c r="J539" s="29">
        <v>7.5</v>
      </c>
      <c r="K539" s="40">
        <v>120</v>
      </c>
    </row>
    <row r="540" spans="1:14" x14ac:dyDescent="0.35">
      <c r="A540" s="44">
        <v>39091</v>
      </c>
      <c r="B540" s="29">
        <v>101812</v>
      </c>
      <c r="C540" s="29">
        <v>504.9</v>
      </c>
      <c r="D540" s="29">
        <v>0.3231</v>
      </c>
      <c r="E540" s="29">
        <v>11.6</v>
      </c>
      <c r="F540" s="48">
        <v>8.14</v>
      </c>
      <c r="G540" s="29">
        <v>5.63</v>
      </c>
      <c r="H540" s="34" t="s">
        <v>112</v>
      </c>
      <c r="I540" s="29">
        <v>0.38</v>
      </c>
      <c r="J540" s="29">
        <v>7.4</v>
      </c>
      <c r="K540" s="40">
        <v>218</v>
      </c>
    </row>
    <row r="541" spans="1:14" x14ac:dyDescent="0.35">
      <c r="A541" s="44">
        <v>39093</v>
      </c>
      <c r="B541" s="29">
        <v>104110</v>
      </c>
      <c r="C541" s="29">
        <v>509</v>
      </c>
      <c r="D541" s="29">
        <v>0.32600000000000001</v>
      </c>
      <c r="E541" s="29">
        <v>10.29</v>
      </c>
      <c r="F541" s="48">
        <v>8.2200000000000006</v>
      </c>
      <c r="G541" s="29">
        <v>5.5</v>
      </c>
      <c r="H541" s="34" t="s">
        <v>112</v>
      </c>
      <c r="I541" s="29">
        <v>0.3</v>
      </c>
      <c r="J541" s="29">
        <v>7.8</v>
      </c>
      <c r="K541" s="40">
        <v>97</v>
      </c>
    </row>
    <row r="542" spans="1:14" x14ac:dyDescent="0.35">
      <c r="A542" s="44">
        <v>39100</v>
      </c>
      <c r="B542" s="29">
        <v>103823</v>
      </c>
      <c r="C542" s="29">
        <v>403.6</v>
      </c>
      <c r="D542" s="29">
        <v>0.25829999999999997</v>
      </c>
      <c r="E542" s="29">
        <v>10.5</v>
      </c>
      <c r="F542" s="48">
        <v>8.1</v>
      </c>
      <c r="G542" s="29">
        <v>4.67</v>
      </c>
      <c r="H542" s="34" t="s">
        <v>112</v>
      </c>
      <c r="I542" s="29">
        <v>0.5</v>
      </c>
      <c r="J542" s="29">
        <v>7.4</v>
      </c>
      <c r="K542" s="40">
        <v>364</v>
      </c>
    </row>
    <row r="543" spans="1:14" x14ac:dyDescent="0.35">
      <c r="A543" s="44">
        <v>39105</v>
      </c>
      <c r="B543" s="29">
        <v>101017</v>
      </c>
      <c r="C543" s="29">
        <v>466</v>
      </c>
      <c r="D543" s="29">
        <v>0.29899999999999999</v>
      </c>
      <c r="E543" s="29">
        <v>12.31</v>
      </c>
      <c r="F543" s="48">
        <v>8.01</v>
      </c>
      <c r="G543" s="29">
        <v>3.12</v>
      </c>
      <c r="H543" s="34" t="s">
        <v>112</v>
      </c>
      <c r="I543" s="29">
        <v>0.6</v>
      </c>
      <c r="J543" s="29">
        <v>7.4</v>
      </c>
      <c r="K543" s="40">
        <v>96</v>
      </c>
      <c r="L543" s="257">
        <f>AVERAGE(K539:K543)</f>
        <v>179</v>
      </c>
      <c r="M543" s="46">
        <f>GEOMEAN(K539:K543)</f>
        <v>154.72354884263837</v>
      </c>
      <c r="N543" s="47" t="s">
        <v>471</v>
      </c>
    </row>
    <row r="544" spans="1:14" x14ac:dyDescent="0.35">
      <c r="A544" s="44">
        <v>39120</v>
      </c>
      <c r="B544" s="29"/>
      <c r="C544" s="29"/>
      <c r="F544" s="29" t="s">
        <v>472</v>
      </c>
      <c r="G544" s="29"/>
    </row>
    <row r="545" spans="1:31" x14ac:dyDescent="0.35">
      <c r="A545" s="44">
        <v>39128</v>
      </c>
      <c r="F545" s="29" t="s">
        <v>472</v>
      </c>
    </row>
    <row r="546" spans="1:31" x14ac:dyDescent="0.35">
      <c r="A546" s="44">
        <v>39132</v>
      </c>
      <c r="F546" s="29" t="s">
        <v>472</v>
      </c>
    </row>
    <row r="547" spans="1:31" x14ac:dyDescent="0.35">
      <c r="A547" s="44">
        <v>39134</v>
      </c>
      <c r="F547" s="29" t="s">
        <v>472</v>
      </c>
    </row>
    <row r="548" spans="1:31" x14ac:dyDescent="0.35">
      <c r="A548" s="44">
        <v>39140</v>
      </c>
      <c r="B548" s="29">
        <v>102756</v>
      </c>
      <c r="C548" s="29">
        <v>534</v>
      </c>
      <c r="D548" s="29">
        <v>0.34200000000000003</v>
      </c>
      <c r="E548" s="29">
        <v>13.38</v>
      </c>
      <c r="F548" s="48">
        <v>7.99</v>
      </c>
      <c r="G548" s="29">
        <v>1.49</v>
      </c>
      <c r="H548" s="34" t="s">
        <v>112</v>
      </c>
      <c r="I548" s="29">
        <v>0.4</v>
      </c>
      <c r="J548" s="29">
        <v>7.7</v>
      </c>
      <c r="K548" s="40">
        <v>259</v>
      </c>
      <c r="L548" s="257">
        <f>AVERAGE(K544:K548)</f>
        <v>259</v>
      </c>
      <c r="M548" s="46">
        <f>GEOMEAN(K544:K548)</f>
        <v>259</v>
      </c>
      <c r="N548" s="47" t="s">
        <v>473</v>
      </c>
    </row>
    <row r="549" spans="1:31" x14ac:dyDescent="0.35">
      <c r="A549" s="44">
        <v>39147</v>
      </c>
      <c r="B549" s="29">
        <v>95748</v>
      </c>
      <c r="C549" s="29">
        <v>375.4</v>
      </c>
      <c r="D549" s="29">
        <v>0.24030000000000001</v>
      </c>
      <c r="E549" s="29">
        <v>13.88</v>
      </c>
      <c r="F549" s="48">
        <v>7.72</v>
      </c>
      <c r="G549" s="29">
        <v>1.07</v>
      </c>
      <c r="H549" s="34" t="s">
        <v>112</v>
      </c>
      <c r="I549" s="29">
        <v>0.98</v>
      </c>
      <c r="J549" s="29">
        <v>7.3</v>
      </c>
      <c r="K549" s="40">
        <v>211</v>
      </c>
      <c r="O549" s="34" t="s">
        <v>115</v>
      </c>
      <c r="P549" s="34">
        <v>42.8</v>
      </c>
      <c r="Q549" s="34" t="s">
        <v>115</v>
      </c>
      <c r="R549" s="34" t="s">
        <v>115</v>
      </c>
      <c r="S549" s="34" t="s">
        <v>115</v>
      </c>
      <c r="T549" s="34" t="s">
        <v>115</v>
      </c>
      <c r="U549" s="34" t="s">
        <v>115</v>
      </c>
      <c r="V549" s="34" t="s">
        <v>115</v>
      </c>
      <c r="W549" s="34" t="s">
        <v>115</v>
      </c>
      <c r="X549" s="34">
        <v>29.3</v>
      </c>
      <c r="Y549" s="34" t="s">
        <v>115</v>
      </c>
      <c r="Z549" s="34">
        <v>1.3</v>
      </c>
      <c r="AA549" s="34" t="s">
        <v>115</v>
      </c>
      <c r="AB549" s="34">
        <v>18</v>
      </c>
      <c r="AC549" s="34" t="s">
        <v>115</v>
      </c>
      <c r="AD549" s="34">
        <v>163</v>
      </c>
      <c r="AE549" s="34" t="s">
        <v>115</v>
      </c>
    </row>
    <row r="550" spans="1:31" x14ac:dyDescent="0.35">
      <c r="A550" s="44">
        <v>39153</v>
      </c>
      <c r="B550" s="29">
        <v>105709</v>
      </c>
      <c r="C550" s="29">
        <v>455.2</v>
      </c>
      <c r="D550" s="29">
        <v>0.2913</v>
      </c>
      <c r="E550" s="29">
        <v>12.37</v>
      </c>
      <c r="F550" s="48">
        <v>7.68</v>
      </c>
      <c r="G550" s="29">
        <v>4.21</v>
      </c>
      <c r="H550" s="34" t="s">
        <v>112</v>
      </c>
      <c r="I550" s="29">
        <v>0.75</v>
      </c>
      <c r="J550" s="29">
        <v>7.2</v>
      </c>
      <c r="K550" s="40">
        <v>63</v>
      </c>
    </row>
    <row r="551" spans="1:31" x14ac:dyDescent="0.35">
      <c r="A551" s="44">
        <v>39160</v>
      </c>
      <c r="B551" s="29">
        <v>113010</v>
      </c>
      <c r="C551" s="29">
        <v>443.2</v>
      </c>
      <c r="D551" s="29">
        <v>0.28310000000000002</v>
      </c>
      <c r="E551" s="29">
        <v>11.51</v>
      </c>
      <c r="F551" s="48">
        <v>7.77</v>
      </c>
      <c r="G551" s="29">
        <v>6.06</v>
      </c>
      <c r="H551" s="34" t="s">
        <v>112</v>
      </c>
      <c r="I551" s="29">
        <v>1.1000000000000001</v>
      </c>
      <c r="J551" s="29">
        <v>7.2</v>
      </c>
      <c r="K551" s="40">
        <v>24192</v>
      </c>
    </row>
    <row r="552" spans="1:31" x14ac:dyDescent="0.35">
      <c r="A552" s="44">
        <v>39162</v>
      </c>
      <c r="B552" s="29">
        <v>102705</v>
      </c>
      <c r="C552" s="29">
        <v>445.1</v>
      </c>
      <c r="D552" s="29">
        <v>0.28489999999999999</v>
      </c>
      <c r="E552" s="29">
        <v>10.76</v>
      </c>
      <c r="F552" s="48">
        <v>7.82</v>
      </c>
      <c r="G552" s="29">
        <v>7.91</v>
      </c>
      <c r="H552" s="34" t="s">
        <v>112</v>
      </c>
      <c r="I552" s="29">
        <v>0.45</v>
      </c>
      <c r="J552" s="29">
        <v>7</v>
      </c>
      <c r="K552" s="40">
        <v>246</v>
      </c>
    </row>
    <row r="553" spans="1:31" x14ac:dyDescent="0.35">
      <c r="A553" s="44">
        <v>39170</v>
      </c>
      <c r="B553" s="29">
        <v>94918</v>
      </c>
      <c r="C553" s="29">
        <v>452.6</v>
      </c>
      <c r="D553" s="29">
        <v>0.28970000000000001</v>
      </c>
      <c r="E553" s="29">
        <v>8.3800000000000008</v>
      </c>
      <c r="F553" s="48">
        <v>7.56</v>
      </c>
      <c r="G553" s="29">
        <v>13.87</v>
      </c>
      <c r="H553" s="34" t="s">
        <v>112</v>
      </c>
      <c r="I553" s="29">
        <v>0.06</v>
      </c>
      <c r="J553" s="29">
        <v>7.6</v>
      </c>
      <c r="K553" s="40">
        <v>399</v>
      </c>
      <c r="L553" s="257">
        <f>AVERAGE(K549:K553)</f>
        <v>5022.2</v>
      </c>
      <c r="M553" s="46">
        <f>GEOMEAN(K549:K553)</f>
        <v>501.00326515236497</v>
      </c>
      <c r="N553" s="47" t="s">
        <v>474</v>
      </c>
    </row>
    <row r="554" spans="1:31" x14ac:dyDescent="0.35">
      <c r="A554" s="44">
        <v>39175</v>
      </c>
      <c r="B554" s="29">
        <v>104722</v>
      </c>
      <c r="C554" s="29">
        <v>521.79999999999995</v>
      </c>
      <c r="D554" s="29">
        <v>0.33389999999999997</v>
      </c>
      <c r="E554" s="29">
        <v>8.64</v>
      </c>
      <c r="F554" s="48">
        <v>7.58</v>
      </c>
      <c r="G554" s="29">
        <v>15.26</v>
      </c>
      <c r="H554" s="34" t="s">
        <v>112</v>
      </c>
      <c r="I554" s="29">
        <v>0.27</v>
      </c>
      <c r="J554" s="29">
        <v>7.3</v>
      </c>
      <c r="K554" s="40">
        <v>359</v>
      </c>
    </row>
    <row r="555" spans="1:31" x14ac:dyDescent="0.35">
      <c r="A555" s="44">
        <v>39182</v>
      </c>
      <c r="B555" s="29">
        <v>103910</v>
      </c>
      <c r="C555" s="29">
        <v>538.79999999999995</v>
      </c>
      <c r="D555" s="29">
        <v>0.3448</v>
      </c>
      <c r="E555" s="29">
        <v>8.76</v>
      </c>
      <c r="F555" s="48">
        <v>7.57</v>
      </c>
      <c r="G555" s="29">
        <v>11.8</v>
      </c>
      <c r="H555" s="34" t="s">
        <v>112</v>
      </c>
      <c r="I555" s="29">
        <v>0.05</v>
      </c>
      <c r="J555" s="29">
        <v>7.1</v>
      </c>
      <c r="K555" s="40">
        <v>231</v>
      </c>
    </row>
    <row r="556" spans="1:31" x14ac:dyDescent="0.35">
      <c r="A556" s="44">
        <v>39191</v>
      </c>
      <c r="B556" s="29">
        <v>93032</v>
      </c>
      <c r="C556" s="29">
        <v>522.79999999999995</v>
      </c>
      <c r="D556" s="29">
        <v>0.33460000000000001</v>
      </c>
      <c r="E556" s="29">
        <v>6.91</v>
      </c>
      <c r="F556" s="48">
        <v>8.1999999999999993</v>
      </c>
      <c r="G556" s="29">
        <v>9.6199999999999992</v>
      </c>
      <c r="H556" s="34" t="s">
        <v>112</v>
      </c>
      <c r="I556" s="29">
        <v>0.41</v>
      </c>
      <c r="J556" s="29">
        <v>7.8</v>
      </c>
      <c r="K556" s="40">
        <v>318</v>
      </c>
    </row>
    <row r="557" spans="1:31" x14ac:dyDescent="0.35">
      <c r="A557" s="44">
        <v>39197</v>
      </c>
      <c r="B557" s="29">
        <v>103023</v>
      </c>
      <c r="C557" s="29">
        <v>604.1</v>
      </c>
      <c r="D557" s="29">
        <v>0.3866</v>
      </c>
      <c r="E557" s="29">
        <v>8.02</v>
      </c>
      <c r="F557" s="48">
        <v>7.59</v>
      </c>
      <c r="G557" s="29">
        <v>16.61</v>
      </c>
      <c r="H557" s="34" t="s">
        <v>112</v>
      </c>
      <c r="I557" s="29">
        <v>0.49</v>
      </c>
      <c r="J557" s="29">
        <v>7.2</v>
      </c>
      <c r="K557" s="40">
        <v>496</v>
      </c>
    </row>
    <row r="558" spans="1:31" x14ac:dyDescent="0.35">
      <c r="A558" s="44">
        <v>39202</v>
      </c>
      <c r="B558" s="29">
        <v>110748</v>
      </c>
      <c r="C558" s="29">
        <v>550.9</v>
      </c>
      <c r="D558" s="29">
        <v>0.3528</v>
      </c>
      <c r="E558" s="29">
        <v>8.2799999999999994</v>
      </c>
      <c r="F558" s="48">
        <v>8.08</v>
      </c>
      <c r="G558" s="29">
        <v>16.18</v>
      </c>
      <c r="H558" s="34" t="s">
        <v>112</v>
      </c>
      <c r="I558" s="29">
        <v>0.48</v>
      </c>
      <c r="J558" s="29">
        <v>7.7</v>
      </c>
      <c r="K558" s="40">
        <v>203</v>
      </c>
      <c r="L558" s="257">
        <f>AVERAGE(K554:K558)</f>
        <v>321.39999999999998</v>
      </c>
      <c r="M558" s="46">
        <f>GEOMEAN(K554:K558)</f>
        <v>305.36710552723366</v>
      </c>
      <c r="N558" s="47" t="s">
        <v>475</v>
      </c>
    </row>
    <row r="559" spans="1:31" x14ac:dyDescent="0.35">
      <c r="A559" s="44">
        <v>39211</v>
      </c>
      <c r="B559" s="29">
        <v>100636</v>
      </c>
      <c r="C559" s="29">
        <v>586</v>
      </c>
      <c r="D559" s="29">
        <v>0.375</v>
      </c>
      <c r="E559" s="29">
        <v>6.97</v>
      </c>
      <c r="F559" s="48">
        <v>7.84</v>
      </c>
      <c r="G559" s="29">
        <v>20.67</v>
      </c>
      <c r="H559" s="34" t="s">
        <v>112</v>
      </c>
      <c r="I559" s="29">
        <v>0.3</v>
      </c>
      <c r="J559" s="29">
        <v>7.8</v>
      </c>
      <c r="K559" s="40">
        <v>3282</v>
      </c>
    </row>
    <row r="560" spans="1:31" x14ac:dyDescent="0.35">
      <c r="A560" s="44">
        <v>39219</v>
      </c>
      <c r="B560" s="29">
        <v>103713</v>
      </c>
      <c r="C560" s="29">
        <v>710.3</v>
      </c>
      <c r="D560" s="29">
        <v>0.4546</v>
      </c>
      <c r="E560" s="29">
        <v>5.63</v>
      </c>
      <c r="F560" s="48">
        <v>7.23</v>
      </c>
      <c r="G560" s="29">
        <v>16.260000000000002</v>
      </c>
      <c r="H560" s="34" t="s">
        <v>112</v>
      </c>
      <c r="I560" s="29">
        <v>0.7</v>
      </c>
      <c r="J560" s="29">
        <v>7.5</v>
      </c>
      <c r="K560" s="40">
        <v>2987</v>
      </c>
    </row>
    <row r="561" spans="1:31" x14ac:dyDescent="0.35">
      <c r="A561" s="44">
        <v>39223</v>
      </c>
      <c r="B561" s="29">
        <v>111602</v>
      </c>
      <c r="C561" s="29">
        <v>965.1</v>
      </c>
      <c r="D561" s="29">
        <v>0.61760000000000004</v>
      </c>
      <c r="E561" s="29">
        <v>5.76</v>
      </c>
      <c r="F561" s="48">
        <v>7.12</v>
      </c>
      <c r="G561" s="29">
        <v>17.91</v>
      </c>
      <c r="H561" s="34" t="s">
        <v>112</v>
      </c>
      <c r="I561" s="29">
        <v>0.9</v>
      </c>
      <c r="J561" s="29">
        <v>7.7</v>
      </c>
      <c r="K561" s="40">
        <v>457</v>
      </c>
    </row>
    <row r="562" spans="1:31" x14ac:dyDescent="0.35">
      <c r="A562" s="44">
        <v>39225</v>
      </c>
      <c r="B562" s="29">
        <v>105249</v>
      </c>
      <c r="C562" s="29">
        <v>1041</v>
      </c>
      <c r="D562" s="29">
        <v>0.6663</v>
      </c>
      <c r="E562" s="29">
        <v>5</v>
      </c>
      <c r="F562" s="48">
        <v>6.87</v>
      </c>
      <c r="G562" s="29">
        <v>17.850000000000001</v>
      </c>
      <c r="H562" s="34" t="s">
        <v>112</v>
      </c>
      <c r="I562" s="29">
        <v>1.24</v>
      </c>
      <c r="J562" s="29">
        <v>7.6</v>
      </c>
      <c r="K562" s="40">
        <v>146</v>
      </c>
    </row>
    <row r="563" spans="1:31" x14ac:dyDescent="0.35">
      <c r="A563" s="44">
        <v>39240</v>
      </c>
      <c r="B563" s="29">
        <v>104800</v>
      </c>
      <c r="C563" s="29">
        <v>688.8</v>
      </c>
      <c r="D563" s="29">
        <v>0.44080000000000003</v>
      </c>
      <c r="E563" s="29">
        <v>8.06</v>
      </c>
      <c r="F563" s="48">
        <v>7.74</v>
      </c>
      <c r="G563" s="29">
        <v>21.6</v>
      </c>
      <c r="H563" s="34" t="s">
        <v>112</v>
      </c>
      <c r="I563" s="29">
        <v>0.43</v>
      </c>
      <c r="J563" s="29">
        <v>7.2</v>
      </c>
      <c r="K563" s="40">
        <v>160</v>
      </c>
      <c r="L563" s="257">
        <f>AVERAGE(K559:K563)</f>
        <v>1406.4</v>
      </c>
      <c r="M563" s="46">
        <f>GEOMEAN(K559:K563)</f>
        <v>636.72597567256184</v>
      </c>
      <c r="N563" s="47" t="s">
        <v>476</v>
      </c>
    </row>
    <row r="564" spans="1:31" x14ac:dyDescent="0.35">
      <c r="A564" s="44">
        <v>39244</v>
      </c>
      <c r="B564" s="29">
        <v>120320</v>
      </c>
      <c r="C564" s="29">
        <v>730.5</v>
      </c>
      <c r="D564" s="29">
        <v>0.46750000000000003</v>
      </c>
      <c r="E564" s="29">
        <v>9.24</v>
      </c>
      <c r="F564" s="48">
        <v>7.49</v>
      </c>
      <c r="G564" s="29">
        <v>23.24</v>
      </c>
      <c r="H564" s="34" t="s">
        <v>112</v>
      </c>
      <c r="I564" s="29">
        <v>0.83</v>
      </c>
      <c r="J564" s="29">
        <v>7.8</v>
      </c>
      <c r="K564" s="40">
        <v>345</v>
      </c>
    </row>
    <row r="565" spans="1:31" x14ac:dyDescent="0.35">
      <c r="A565" s="44">
        <v>39253</v>
      </c>
      <c r="B565" s="29">
        <v>104053</v>
      </c>
      <c r="C565" s="29">
        <v>972.4</v>
      </c>
      <c r="D565" s="29">
        <v>0.62239999999999995</v>
      </c>
      <c r="E565" s="29">
        <v>5.79</v>
      </c>
      <c r="F565" s="48">
        <v>7.03</v>
      </c>
      <c r="G565" s="29">
        <v>18.41</v>
      </c>
      <c r="H565" s="34" t="s">
        <v>112</v>
      </c>
      <c r="I565" s="29">
        <v>0.52</v>
      </c>
      <c r="J565" s="29">
        <v>7.4</v>
      </c>
      <c r="K565" s="40">
        <v>10462</v>
      </c>
    </row>
    <row r="566" spans="1:31" x14ac:dyDescent="0.35">
      <c r="A566" s="44">
        <v>39258</v>
      </c>
      <c r="B566" s="29">
        <v>120737</v>
      </c>
      <c r="C566" s="29">
        <v>592</v>
      </c>
      <c r="D566" s="29">
        <v>0.379</v>
      </c>
      <c r="E566" s="29">
        <v>5.46</v>
      </c>
      <c r="F566" s="48">
        <v>7.24</v>
      </c>
      <c r="G566" s="29">
        <v>21.56</v>
      </c>
      <c r="H566" s="34" t="s">
        <v>112</v>
      </c>
      <c r="I566" s="29">
        <v>0.9</v>
      </c>
      <c r="J566" s="29">
        <v>7.7</v>
      </c>
      <c r="K566" s="40">
        <v>149</v>
      </c>
    </row>
    <row r="567" spans="1:31" x14ac:dyDescent="0.35">
      <c r="A567" s="44">
        <v>39261</v>
      </c>
      <c r="B567" s="29">
        <v>104408</v>
      </c>
      <c r="C567" s="29">
        <v>507</v>
      </c>
      <c r="D567" s="29">
        <v>0.32400000000000001</v>
      </c>
      <c r="E567" s="29">
        <v>7.04</v>
      </c>
      <c r="F567" s="48">
        <v>7.72</v>
      </c>
      <c r="G567" s="29">
        <v>24.56</v>
      </c>
      <c r="H567" s="34" t="s">
        <v>112</v>
      </c>
      <c r="I567" s="29">
        <v>1.1000000000000001</v>
      </c>
      <c r="J567" s="29">
        <v>7.7</v>
      </c>
      <c r="K567" s="40">
        <v>1935</v>
      </c>
    </row>
    <row r="568" spans="1:31" x14ac:dyDescent="0.35">
      <c r="A568" s="44">
        <v>39268</v>
      </c>
      <c r="B568" s="29">
        <v>93529</v>
      </c>
      <c r="C568" s="29">
        <v>631.29999999999995</v>
      </c>
      <c r="D568" s="29">
        <v>0.40400000000000003</v>
      </c>
      <c r="E568" s="29">
        <v>4.6100000000000003</v>
      </c>
      <c r="F568" s="48">
        <v>7.68</v>
      </c>
      <c r="G568" s="29">
        <v>22.44</v>
      </c>
      <c r="H568" s="34" t="s">
        <v>112</v>
      </c>
      <c r="I568" s="29">
        <v>0.79</v>
      </c>
      <c r="J568" s="29">
        <v>7.2</v>
      </c>
      <c r="K568" s="40">
        <v>24192</v>
      </c>
      <c r="L568" s="257">
        <f>AVERAGE(K563:K567)</f>
        <v>2610.1999999999998</v>
      </c>
      <c r="M568" s="46">
        <f>GEOMEAN(K563:K567)</f>
        <v>698.68948322062658</v>
      </c>
      <c r="N568" s="47" t="s">
        <v>477</v>
      </c>
    </row>
    <row r="569" spans="1:31" x14ac:dyDescent="0.35">
      <c r="A569" s="44">
        <v>39273</v>
      </c>
      <c r="B569" s="29">
        <v>94042</v>
      </c>
      <c r="C569" s="29">
        <v>926.7</v>
      </c>
      <c r="D569" s="29">
        <v>0.59309999999999996</v>
      </c>
      <c r="E569" s="29">
        <v>3.38</v>
      </c>
      <c r="F569" s="48">
        <v>7</v>
      </c>
      <c r="G569" s="29">
        <v>17.13</v>
      </c>
      <c r="H569" s="34" t="s">
        <v>112</v>
      </c>
      <c r="I569" s="29">
        <v>0.82</v>
      </c>
      <c r="J569" s="29">
        <v>7.1</v>
      </c>
      <c r="K569" s="40">
        <v>41</v>
      </c>
    </row>
    <row r="570" spans="1:31" x14ac:dyDescent="0.35">
      <c r="A570" s="44">
        <v>39281</v>
      </c>
      <c r="B570" s="29">
        <v>101449</v>
      </c>
      <c r="C570" s="29">
        <v>638.70000000000005</v>
      </c>
      <c r="D570" s="29">
        <v>0.4088</v>
      </c>
      <c r="E570" s="29">
        <v>4.75</v>
      </c>
      <c r="F570" s="48">
        <v>7.69</v>
      </c>
      <c r="G570" s="29">
        <v>21.93</v>
      </c>
      <c r="H570" s="34" t="s">
        <v>112</v>
      </c>
      <c r="I570" s="29">
        <v>0.11</v>
      </c>
      <c r="J570" s="29">
        <v>7.4</v>
      </c>
      <c r="K570" s="40">
        <v>12997</v>
      </c>
    </row>
    <row r="571" spans="1:31" x14ac:dyDescent="0.35">
      <c r="A571" s="44">
        <v>39287</v>
      </c>
      <c r="B571" s="29">
        <v>104433</v>
      </c>
      <c r="C571" s="29">
        <v>762.7</v>
      </c>
      <c r="D571" s="29">
        <v>0.48809999999999998</v>
      </c>
      <c r="E571" s="29">
        <v>6.44</v>
      </c>
      <c r="F571" s="48">
        <v>7.43</v>
      </c>
      <c r="G571" s="29">
        <v>20.72</v>
      </c>
      <c r="H571" s="34" t="s">
        <v>112</v>
      </c>
      <c r="I571" s="29">
        <v>0.6</v>
      </c>
      <c r="J571" s="29">
        <v>7.5</v>
      </c>
      <c r="K571" s="40">
        <v>211</v>
      </c>
    </row>
    <row r="572" spans="1:31" x14ac:dyDescent="0.35">
      <c r="A572" s="44">
        <v>39288</v>
      </c>
      <c r="B572" s="29">
        <v>104416</v>
      </c>
      <c r="C572" s="29">
        <v>724</v>
      </c>
      <c r="D572" s="29">
        <v>0.46300000000000002</v>
      </c>
      <c r="E572" s="29">
        <v>7.65</v>
      </c>
      <c r="F572" s="48">
        <v>7.73</v>
      </c>
      <c r="G572" s="29">
        <v>21.65</v>
      </c>
      <c r="H572" s="34" t="s">
        <v>112</v>
      </c>
      <c r="I572" s="29">
        <v>0.6</v>
      </c>
      <c r="J572" s="29">
        <v>7.6</v>
      </c>
      <c r="K572" s="40">
        <v>226</v>
      </c>
      <c r="L572" s="257">
        <f>AVERAGE(K568:K572)</f>
        <v>7533.4</v>
      </c>
      <c r="M572" s="46">
        <f>GEOMEAN(K568:K572)</f>
        <v>907.27287905544131</v>
      </c>
      <c r="N572" s="47" t="s">
        <v>478</v>
      </c>
      <c r="O572" s="34">
        <v>3</v>
      </c>
      <c r="P572" s="34">
        <v>78.599999999999994</v>
      </c>
      <c r="Q572" s="34" t="s">
        <v>115</v>
      </c>
      <c r="R572" s="34" t="s">
        <v>115</v>
      </c>
      <c r="S572" s="34" t="s">
        <v>115</v>
      </c>
      <c r="T572" s="34">
        <v>2.8</v>
      </c>
      <c r="U572" s="34" t="s">
        <v>115</v>
      </c>
      <c r="V572" s="34" t="s">
        <v>115</v>
      </c>
      <c r="W572" s="34" t="s">
        <v>115</v>
      </c>
      <c r="X572" s="34">
        <v>62</v>
      </c>
      <c r="Y572" s="34" t="s">
        <v>115</v>
      </c>
      <c r="Z572" s="34">
        <v>0.23</v>
      </c>
      <c r="AA572" s="34" t="s">
        <v>115</v>
      </c>
      <c r="AB572" s="34">
        <v>50.8</v>
      </c>
      <c r="AC572" s="34" t="s">
        <v>115</v>
      </c>
      <c r="AD572" s="34">
        <v>314</v>
      </c>
      <c r="AE572" s="34" t="s">
        <v>115</v>
      </c>
    </row>
    <row r="573" spans="1:31" x14ac:dyDescent="0.35">
      <c r="A573" s="44">
        <v>39296</v>
      </c>
      <c r="B573" s="29">
        <v>103759</v>
      </c>
      <c r="C573" s="29">
        <v>724.1</v>
      </c>
      <c r="D573" s="29">
        <v>0.46339999999999998</v>
      </c>
      <c r="E573" s="29">
        <v>7.15</v>
      </c>
      <c r="F573" s="48">
        <v>7.77</v>
      </c>
      <c r="G573" s="29">
        <v>24.52</v>
      </c>
      <c r="H573" s="34" t="s">
        <v>112</v>
      </c>
      <c r="I573" s="29">
        <v>0.39</v>
      </c>
      <c r="J573" s="29">
        <v>7.3</v>
      </c>
      <c r="K573" s="40">
        <v>223</v>
      </c>
    </row>
    <row r="574" spans="1:31" x14ac:dyDescent="0.35">
      <c r="A574" s="44">
        <v>39302</v>
      </c>
      <c r="B574" s="29">
        <v>103916</v>
      </c>
      <c r="C574" s="29">
        <v>682.4</v>
      </c>
      <c r="D574" s="29">
        <v>0.43669999999999998</v>
      </c>
      <c r="E574" s="29">
        <v>5.35</v>
      </c>
      <c r="F574" s="48">
        <v>7.75</v>
      </c>
      <c r="G574" s="29">
        <v>26.84</v>
      </c>
      <c r="H574" s="34" t="s">
        <v>112</v>
      </c>
      <c r="I574" s="29">
        <v>0.49</v>
      </c>
      <c r="J574" s="29">
        <v>7.3</v>
      </c>
      <c r="K574" s="40">
        <v>708</v>
      </c>
    </row>
    <row r="575" spans="1:31" x14ac:dyDescent="0.35">
      <c r="A575" s="44">
        <v>39307</v>
      </c>
      <c r="B575" s="29">
        <v>94101</v>
      </c>
      <c r="C575" s="29">
        <v>798.9</v>
      </c>
      <c r="D575" s="29">
        <v>0.51129999999999998</v>
      </c>
      <c r="E575" s="29">
        <v>5.42</v>
      </c>
      <c r="F575" s="48">
        <v>7.59</v>
      </c>
      <c r="G575" s="29">
        <v>25.3</v>
      </c>
      <c r="H575" s="34" t="s">
        <v>112</v>
      </c>
      <c r="I575" s="29">
        <v>0.54</v>
      </c>
      <c r="J575" s="29">
        <v>7.1</v>
      </c>
      <c r="K575" s="40">
        <v>413</v>
      </c>
    </row>
    <row r="576" spans="1:31" x14ac:dyDescent="0.35">
      <c r="A576" s="44">
        <v>39316</v>
      </c>
      <c r="B576" s="29">
        <v>100209</v>
      </c>
      <c r="C576" s="29">
        <v>461.5</v>
      </c>
      <c r="D576" s="29">
        <v>0.2954</v>
      </c>
      <c r="E576" s="29">
        <v>4.63</v>
      </c>
      <c r="F576" s="48">
        <v>7.58</v>
      </c>
      <c r="G576" s="29">
        <v>24.59</v>
      </c>
      <c r="H576" s="34" t="s">
        <v>112</v>
      </c>
      <c r="I576" s="29">
        <v>0.51</v>
      </c>
      <c r="J576" s="29">
        <v>7.2</v>
      </c>
      <c r="K576" s="40">
        <v>3076</v>
      </c>
    </row>
    <row r="577" spans="1:31" x14ac:dyDescent="0.35">
      <c r="A577" s="44">
        <v>39323</v>
      </c>
      <c r="B577" s="29">
        <v>100408</v>
      </c>
      <c r="C577" s="29">
        <v>651.29999999999995</v>
      </c>
      <c r="D577" s="29">
        <v>0.41689999999999999</v>
      </c>
      <c r="E577" s="29">
        <v>4.97</v>
      </c>
      <c r="F577" s="48">
        <v>7.68</v>
      </c>
      <c r="G577" s="29">
        <v>23.9</v>
      </c>
      <c r="H577" s="34" t="s">
        <v>112</v>
      </c>
      <c r="I577" s="29">
        <v>0.85</v>
      </c>
      <c r="J577" s="29">
        <v>7.6</v>
      </c>
      <c r="K577" s="40">
        <v>450</v>
      </c>
      <c r="L577" s="257">
        <f>AVERAGE(K573:K577)</f>
        <v>974</v>
      </c>
      <c r="M577" s="46">
        <f>GEOMEAN(K573:K577)</f>
        <v>618.15502424967065</v>
      </c>
      <c r="N577" s="47" t="s">
        <v>479</v>
      </c>
    </row>
    <row r="578" spans="1:31" x14ac:dyDescent="0.35">
      <c r="A578" s="44">
        <v>39331</v>
      </c>
      <c r="B578" s="29">
        <v>102524</v>
      </c>
      <c r="C578" s="29">
        <v>740.8</v>
      </c>
      <c r="D578" s="29">
        <v>0.47410000000000002</v>
      </c>
      <c r="E578" s="29">
        <v>5.61</v>
      </c>
      <c r="F578" s="48">
        <v>7.6</v>
      </c>
      <c r="G578" s="29">
        <v>22.91</v>
      </c>
      <c r="H578" s="34" t="s">
        <v>112</v>
      </c>
      <c r="I578" s="29">
        <v>0.61</v>
      </c>
      <c r="J578" s="29">
        <v>7.2</v>
      </c>
      <c r="K578" s="40">
        <v>235</v>
      </c>
    </row>
    <row r="579" spans="1:31" x14ac:dyDescent="0.35">
      <c r="A579" s="44">
        <v>39335</v>
      </c>
      <c r="B579" s="29">
        <v>104116</v>
      </c>
      <c r="C579" s="29">
        <v>605</v>
      </c>
      <c r="D579" s="29">
        <v>0.38700000000000001</v>
      </c>
      <c r="E579" s="29">
        <v>4.9800000000000004</v>
      </c>
      <c r="F579" s="48">
        <v>7.68</v>
      </c>
      <c r="G579" s="29">
        <v>22.59</v>
      </c>
      <c r="H579" s="34" t="s">
        <v>112</v>
      </c>
      <c r="I579" s="29">
        <v>0.8</v>
      </c>
      <c r="J579" s="29">
        <v>7.6</v>
      </c>
      <c r="K579" s="40">
        <v>2481</v>
      </c>
    </row>
    <row r="580" spans="1:31" x14ac:dyDescent="0.35">
      <c r="A580" s="44">
        <v>39337</v>
      </c>
      <c r="B580" s="29">
        <v>93044</v>
      </c>
      <c r="C580" s="29">
        <v>704</v>
      </c>
      <c r="D580" s="29">
        <v>0.45100000000000001</v>
      </c>
      <c r="E580" s="29">
        <v>6.21</v>
      </c>
      <c r="F580" s="48">
        <v>7.5</v>
      </c>
      <c r="G580" s="29">
        <v>19.46</v>
      </c>
      <c r="H580" s="34" t="s">
        <v>112</v>
      </c>
      <c r="I580" s="29">
        <v>0.8</v>
      </c>
      <c r="J580" s="29">
        <v>7.7</v>
      </c>
      <c r="K580" s="40">
        <v>860</v>
      </c>
    </row>
    <row r="581" spans="1:31" x14ac:dyDescent="0.35">
      <c r="A581" s="44">
        <v>39351</v>
      </c>
      <c r="B581" s="29">
        <v>101536</v>
      </c>
      <c r="C581" s="29">
        <v>516</v>
      </c>
      <c r="D581" s="29">
        <v>0.33029999999999998</v>
      </c>
      <c r="E581" s="29">
        <v>4.6100000000000003</v>
      </c>
      <c r="F581" s="48">
        <v>7.52</v>
      </c>
      <c r="G581" s="29">
        <v>22.66</v>
      </c>
      <c r="H581" s="34" t="s">
        <v>112</v>
      </c>
      <c r="I581" s="29">
        <v>0.72</v>
      </c>
      <c r="J581" s="29">
        <v>6.8</v>
      </c>
      <c r="K581" s="40">
        <v>24192</v>
      </c>
    </row>
    <row r="582" spans="1:31" x14ac:dyDescent="0.35">
      <c r="A582" s="44">
        <v>39352</v>
      </c>
      <c r="B582" s="29"/>
      <c r="C582" s="29">
        <v>613.6</v>
      </c>
      <c r="D582" s="29">
        <v>0.39269999999999999</v>
      </c>
      <c r="E582" s="29">
        <v>4.4400000000000004</v>
      </c>
      <c r="F582" s="48">
        <v>7.98</v>
      </c>
      <c r="G582" s="29">
        <v>20.47</v>
      </c>
      <c r="H582" s="34" t="s">
        <v>112</v>
      </c>
      <c r="I582" s="29">
        <v>0.36</v>
      </c>
      <c r="J582" s="29">
        <v>7.3</v>
      </c>
      <c r="K582" s="40">
        <v>6131</v>
      </c>
      <c r="L582" s="257">
        <f>AVERAGE(K578:K582)</f>
        <v>6779.8</v>
      </c>
      <c r="M582" s="46">
        <f>GEOMEAN(K578:K582)</f>
        <v>2367.441375992089</v>
      </c>
      <c r="N582" s="47" t="s">
        <v>480</v>
      </c>
    </row>
    <row r="583" spans="1:31" x14ac:dyDescent="0.35">
      <c r="A583" s="44">
        <v>39359</v>
      </c>
      <c r="B583" s="29">
        <v>103839</v>
      </c>
      <c r="C583" s="29">
        <v>633.20000000000005</v>
      </c>
      <c r="D583" s="29">
        <v>0.40529999999999999</v>
      </c>
      <c r="E583" s="29">
        <v>7.15</v>
      </c>
      <c r="F583" s="48">
        <v>7.71</v>
      </c>
      <c r="G583" s="29">
        <v>20.13</v>
      </c>
      <c r="H583" s="34" t="s">
        <v>112</v>
      </c>
      <c r="I583" s="29">
        <v>0.36</v>
      </c>
      <c r="J583" s="29">
        <v>7.3</v>
      </c>
      <c r="K583" s="40">
        <v>529</v>
      </c>
    </row>
    <row r="584" spans="1:31" x14ac:dyDescent="0.35">
      <c r="A584" s="44">
        <v>39363</v>
      </c>
      <c r="B584" s="29">
        <v>103548</v>
      </c>
      <c r="C584" s="29">
        <v>701.5</v>
      </c>
      <c r="D584" s="29">
        <v>0.44900000000000001</v>
      </c>
      <c r="E584" s="29">
        <v>6.33</v>
      </c>
      <c r="F584" s="48">
        <v>7.52</v>
      </c>
      <c r="G584" s="29">
        <v>21.59</v>
      </c>
      <c r="H584" s="34" t="s">
        <v>112</v>
      </c>
      <c r="I584" s="29">
        <v>1.02</v>
      </c>
      <c r="J584" s="29">
        <v>7.4</v>
      </c>
      <c r="K584" s="40">
        <v>189</v>
      </c>
    </row>
    <row r="585" spans="1:31" x14ac:dyDescent="0.35">
      <c r="A585" s="44">
        <v>39372</v>
      </c>
      <c r="B585" s="29">
        <v>101551</v>
      </c>
      <c r="C585" s="29">
        <v>668.8</v>
      </c>
      <c r="D585" s="29">
        <v>0.42799999999999999</v>
      </c>
      <c r="E585" s="29">
        <v>6.67</v>
      </c>
      <c r="F585" s="48">
        <v>7.11</v>
      </c>
      <c r="G585" s="29">
        <v>16.71</v>
      </c>
      <c r="H585" s="34" t="s">
        <v>112</v>
      </c>
      <c r="I585" s="29">
        <v>0.92</v>
      </c>
      <c r="J585" s="29">
        <v>7.3</v>
      </c>
      <c r="K585" s="40">
        <v>19863</v>
      </c>
    </row>
    <row r="586" spans="1:31" x14ac:dyDescent="0.35">
      <c r="A586" s="44">
        <v>39378</v>
      </c>
      <c r="B586" s="29">
        <v>104721</v>
      </c>
      <c r="C586" s="29">
        <v>457.7</v>
      </c>
      <c r="D586" s="29">
        <v>0.29289999999999999</v>
      </c>
      <c r="E586" s="29">
        <v>6.98</v>
      </c>
      <c r="F586" s="48">
        <v>7.25</v>
      </c>
      <c r="G586" s="29">
        <v>15.26</v>
      </c>
      <c r="H586" s="34" t="s">
        <v>112</v>
      </c>
      <c r="I586" s="29">
        <v>0.45</v>
      </c>
      <c r="J586" s="29">
        <v>6.5</v>
      </c>
      <c r="K586" s="40">
        <v>24192</v>
      </c>
      <c r="O586" s="34">
        <v>2.5</v>
      </c>
      <c r="P586" s="34">
        <v>41.5</v>
      </c>
      <c r="Q586" s="34" t="s">
        <v>115</v>
      </c>
      <c r="R586" s="34" t="s">
        <v>115</v>
      </c>
      <c r="S586" s="34" t="s">
        <v>115</v>
      </c>
      <c r="T586" s="34" t="s">
        <v>115</v>
      </c>
      <c r="U586" s="34" t="s">
        <v>115</v>
      </c>
      <c r="V586" s="34" t="s">
        <v>115</v>
      </c>
      <c r="W586" s="34" t="s">
        <v>115</v>
      </c>
      <c r="X586" s="34">
        <v>38.200000000000003</v>
      </c>
      <c r="Y586" s="34" t="s">
        <v>115</v>
      </c>
      <c r="Z586" s="34">
        <v>0.43</v>
      </c>
      <c r="AA586" s="34" t="s">
        <v>115</v>
      </c>
      <c r="AB586" s="34">
        <v>26.4</v>
      </c>
      <c r="AC586" s="34" t="s">
        <v>115</v>
      </c>
      <c r="AD586" s="34">
        <v>179</v>
      </c>
      <c r="AE586" s="34" t="s">
        <v>115</v>
      </c>
    </row>
    <row r="587" spans="1:31" x14ac:dyDescent="0.35">
      <c r="A587" s="44">
        <v>39384</v>
      </c>
      <c r="B587" s="29">
        <v>104151</v>
      </c>
      <c r="C587" s="29">
        <v>621</v>
      </c>
      <c r="D587" s="29">
        <v>0.39800000000000002</v>
      </c>
      <c r="E587" s="29">
        <v>7.87</v>
      </c>
      <c r="F587" s="48">
        <v>7.49</v>
      </c>
      <c r="G587" s="29">
        <v>12.77</v>
      </c>
      <c r="H587" s="34" t="s">
        <v>112</v>
      </c>
      <c r="I587" s="29">
        <v>0</v>
      </c>
      <c r="J587" s="29">
        <v>7.6</v>
      </c>
      <c r="K587" s="40">
        <v>278</v>
      </c>
      <c r="L587" s="257">
        <f>AVERAGE(K583:K587)</f>
        <v>9010.2000000000007</v>
      </c>
      <c r="M587" s="46">
        <f>GEOMEAN(K583:K587)</f>
        <v>1679.328961012842</v>
      </c>
      <c r="N587" s="47" t="s">
        <v>482</v>
      </c>
    </row>
    <row r="588" spans="1:31" x14ac:dyDescent="0.35">
      <c r="A588" s="44">
        <v>39387</v>
      </c>
      <c r="B588" s="29">
        <v>101518</v>
      </c>
      <c r="C588" s="29">
        <v>774.9</v>
      </c>
      <c r="D588" s="29">
        <v>0.49590000000000001</v>
      </c>
      <c r="E588" s="29">
        <v>7.94</v>
      </c>
      <c r="F588" s="48">
        <v>7.42</v>
      </c>
      <c r="G588" s="29">
        <v>11.49</v>
      </c>
      <c r="H588" s="34" t="s">
        <v>112</v>
      </c>
      <c r="I588" s="29">
        <v>0.18</v>
      </c>
      <c r="J588" s="29">
        <v>7.2</v>
      </c>
      <c r="K588" s="40">
        <v>845</v>
      </c>
    </row>
    <row r="589" spans="1:31" x14ac:dyDescent="0.35">
      <c r="A589" s="44">
        <v>39392</v>
      </c>
      <c r="B589" s="29">
        <v>103928</v>
      </c>
      <c r="C589" s="29">
        <v>779.2</v>
      </c>
      <c r="D589" s="29">
        <v>0.49869999999999998</v>
      </c>
      <c r="E589" s="29">
        <v>9.17</v>
      </c>
      <c r="F589" s="48">
        <v>7.51</v>
      </c>
      <c r="G589" s="29">
        <v>9.14</v>
      </c>
      <c r="H589" s="34" t="s">
        <v>112</v>
      </c>
      <c r="I589" s="29">
        <v>0.32</v>
      </c>
      <c r="J589" s="29">
        <v>7.5</v>
      </c>
      <c r="K589" s="40">
        <v>285</v>
      </c>
    </row>
    <row r="590" spans="1:31" x14ac:dyDescent="0.35">
      <c r="A590" s="44">
        <v>39398</v>
      </c>
      <c r="B590" s="29">
        <v>111816</v>
      </c>
      <c r="C590" s="29">
        <v>493.9</v>
      </c>
      <c r="D590" s="29">
        <v>0.31609999999999999</v>
      </c>
      <c r="E590" s="29">
        <v>9.6199999999999992</v>
      </c>
      <c r="F590" s="48">
        <v>7.68</v>
      </c>
      <c r="G590" s="29">
        <v>10.5</v>
      </c>
      <c r="H590" s="34" t="s">
        <v>112</v>
      </c>
      <c r="I590" s="29">
        <v>0.33</v>
      </c>
      <c r="J590" s="29">
        <v>7.1</v>
      </c>
      <c r="K590" s="40">
        <v>4611</v>
      </c>
    </row>
    <row r="591" spans="1:31" x14ac:dyDescent="0.35">
      <c r="A591" s="44">
        <v>39400</v>
      </c>
      <c r="B591" s="29">
        <v>104012</v>
      </c>
      <c r="C591" s="29">
        <v>536.20000000000005</v>
      </c>
      <c r="D591" s="29">
        <v>0.34320000000000001</v>
      </c>
      <c r="E591" s="29">
        <v>7.28</v>
      </c>
      <c r="F591" s="48">
        <v>7.46</v>
      </c>
      <c r="G591" s="29">
        <v>12.83</v>
      </c>
      <c r="H591" s="34" t="s">
        <v>112</v>
      </c>
      <c r="I591" s="29">
        <v>0.31</v>
      </c>
      <c r="J591" s="29">
        <v>7.2</v>
      </c>
      <c r="K591" s="40">
        <v>2359</v>
      </c>
    </row>
    <row r="592" spans="1:31" x14ac:dyDescent="0.35">
      <c r="A592" s="44">
        <v>39414</v>
      </c>
      <c r="B592" s="29">
        <v>112008</v>
      </c>
      <c r="C592" s="29">
        <v>603.29999999999995</v>
      </c>
      <c r="D592" s="29">
        <v>0.3861</v>
      </c>
      <c r="E592" s="29">
        <v>11.37</v>
      </c>
      <c r="F592" s="48">
        <v>7.36</v>
      </c>
      <c r="G592" s="29">
        <v>5.69</v>
      </c>
      <c r="H592" s="34" t="s">
        <v>112</v>
      </c>
      <c r="I592" s="29">
        <v>0.28000000000000003</v>
      </c>
      <c r="J592" s="29">
        <v>6.8</v>
      </c>
      <c r="K592" s="40">
        <v>345</v>
      </c>
      <c r="L592" s="257">
        <f>AVERAGE(K588:K592)</f>
        <v>1689</v>
      </c>
      <c r="M592" s="46">
        <f>GEOMEAN(K588:K592)</f>
        <v>979.96089445814846</v>
      </c>
      <c r="N592" s="47" t="s">
        <v>483</v>
      </c>
    </row>
    <row r="593" spans="1:31" x14ac:dyDescent="0.35">
      <c r="A593" s="44">
        <v>39419</v>
      </c>
      <c r="B593" s="29"/>
      <c r="C593" s="39" t="s">
        <v>119</v>
      </c>
      <c r="D593" s="39" t="s">
        <v>119</v>
      </c>
      <c r="E593" s="39" t="s">
        <v>119</v>
      </c>
      <c r="F593" s="39" t="s">
        <v>119</v>
      </c>
      <c r="G593" s="39" t="s">
        <v>119</v>
      </c>
      <c r="H593" s="34" t="s">
        <v>112</v>
      </c>
      <c r="I593" s="39" t="s">
        <v>119</v>
      </c>
      <c r="J593" s="39" t="s">
        <v>119</v>
      </c>
      <c r="K593" s="40">
        <v>12033</v>
      </c>
    </row>
    <row r="594" spans="1:31" x14ac:dyDescent="0.35">
      <c r="A594" s="44">
        <v>39421</v>
      </c>
      <c r="B594" s="29">
        <v>110049</v>
      </c>
      <c r="C594" s="29">
        <v>575.9</v>
      </c>
      <c r="D594" s="29">
        <v>0.36859999999999998</v>
      </c>
      <c r="E594" s="29">
        <v>11.92</v>
      </c>
      <c r="F594" s="48">
        <v>7.48</v>
      </c>
      <c r="G594" s="29">
        <v>3.17</v>
      </c>
      <c r="H594" s="34" t="s">
        <v>112</v>
      </c>
      <c r="I594" s="29">
        <v>0.01</v>
      </c>
      <c r="J594" s="29">
        <v>7</v>
      </c>
      <c r="K594" s="40">
        <v>1106</v>
      </c>
    </row>
    <row r="595" spans="1:31" x14ac:dyDescent="0.35">
      <c r="A595" s="44">
        <v>39429</v>
      </c>
      <c r="B595" s="29">
        <v>92516</v>
      </c>
      <c r="C595" s="29">
        <v>526.20000000000005</v>
      </c>
      <c r="D595" s="29">
        <v>0.33679999999999999</v>
      </c>
      <c r="E595" s="29">
        <v>11.17</v>
      </c>
      <c r="F595" s="48">
        <v>7.84</v>
      </c>
      <c r="G595" s="29">
        <v>5.32</v>
      </c>
      <c r="H595" s="34" t="s">
        <v>112</v>
      </c>
      <c r="I595" s="29">
        <v>0.46</v>
      </c>
      <c r="J595" s="29">
        <v>7.4</v>
      </c>
      <c r="K595" s="40">
        <v>8664</v>
      </c>
    </row>
    <row r="596" spans="1:31" x14ac:dyDescent="0.35">
      <c r="A596" s="44">
        <v>39434</v>
      </c>
      <c r="B596" s="29">
        <v>105328</v>
      </c>
      <c r="C596" s="29">
        <v>635.4</v>
      </c>
      <c r="D596" s="29">
        <v>0.40670000000000001</v>
      </c>
      <c r="E596" s="29">
        <v>12.9</v>
      </c>
      <c r="F596" s="48">
        <v>8.07</v>
      </c>
      <c r="G596" s="29">
        <v>1.82</v>
      </c>
      <c r="H596" s="34" t="s">
        <v>112</v>
      </c>
      <c r="I596" s="29">
        <v>0.13</v>
      </c>
      <c r="J596" s="29">
        <v>7</v>
      </c>
      <c r="K596" s="40">
        <v>98</v>
      </c>
    </row>
    <row r="597" spans="1:31" x14ac:dyDescent="0.35">
      <c r="A597" s="44">
        <v>39435</v>
      </c>
      <c r="B597" s="29">
        <v>105317</v>
      </c>
      <c r="C597" s="29">
        <v>654.5</v>
      </c>
      <c r="D597" s="29">
        <v>0.41889999999999999</v>
      </c>
      <c r="E597" s="29">
        <v>13.39</v>
      </c>
      <c r="F597" s="48">
        <v>8.4499999999999993</v>
      </c>
      <c r="G597" s="29">
        <v>2.95</v>
      </c>
      <c r="H597" s="34" t="s">
        <v>112</v>
      </c>
      <c r="I597" s="29">
        <v>0.45</v>
      </c>
      <c r="J597" s="29">
        <v>7.3</v>
      </c>
      <c r="K597" s="29">
        <v>148</v>
      </c>
      <c r="L597" s="257">
        <f>AVERAGE(K593:K597)</f>
        <v>4409.8</v>
      </c>
      <c r="M597" s="46">
        <f>GEOMEAN(K593:K597)</f>
        <v>1108.3248115078541</v>
      </c>
      <c r="N597" s="47" t="s">
        <v>484</v>
      </c>
    </row>
    <row r="598" spans="1:31" x14ac:dyDescent="0.35">
      <c r="A598" s="44">
        <v>39450</v>
      </c>
      <c r="B598" s="29">
        <v>111830</v>
      </c>
      <c r="C598" s="29">
        <v>647.29999999999995</v>
      </c>
      <c r="D598" s="29">
        <v>0.4143</v>
      </c>
      <c r="E598" s="29">
        <v>12.8</v>
      </c>
      <c r="F598" s="48">
        <v>7.78</v>
      </c>
      <c r="G598" s="29">
        <v>0.06</v>
      </c>
      <c r="H598" s="34" t="s">
        <v>112</v>
      </c>
      <c r="I598" s="29">
        <v>0.38</v>
      </c>
      <c r="J598" s="29">
        <v>7.6</v>
      </c>
      <c r="K598" s="29">
        <v>86</v>
      </c>
    </row>
    <row r="599" spans="1:31" x14ac:dyDescent="0.35">
      <c r="A599" s="44">
        <v>39455</v>
      </c>
      <c r="B599" s="29">
        <v>104329</v>
      </c>
      <c r="C599" s="29">
        <v>572.9</v>
      </c>
      <c r="D599" s="29">
        <v>0.36670000000000003</v>
      </c>
      <c r="E599" s="29">
        <v>8.82</v>
      </c>
      <c r="F599" s="48">
        <v>8.32</v>
      </c>
      <c r="G599" s="29">
        <v>11.74</v>
      </c>
      <c r="H599" s="34" t="s">
        <v>112</v>
      </c>
      <c r="I599" s="29">
        <v>0.04</v>
      </c>
      <c r="J599" s="29">
        <v>7.3</v>
      </c>
      <c r="K599" s="29">
        <v>122</v>
      </c>
    </row>
    <row r="600" spans="1:31" x14ac:dyDescent="0.35">
      <c r="A600" s="44">
        <v>39457</v>
      </c>
      <c r="B600" s="29">
        <v>103739</v>
      </c>
      <c r="C600" s="29">
        <v>7</v>
      </c>
      <c r="D600" s="29">
        <v>4.0000000000000001E-3</v>
      </c>
      <c r="E600" s="29">
        <v>11.78</v>
      </c>
      <c r="F600" s="48">
        <v>8.64</v>
      </c>
      <c r="G600" s="29">
        <v>5.39</v>
      </c>
      <c r="H600" s="34" t="s">
        <v>112</v>
      </c>
      <c r="I600" s="29">
        <v>0.1</v>
      </c>
      <c r="J600" s="29">
        <v>7.5</v>
      </c>
      <c r="K600" s="29">
        <v>278</v>
      </c>
    </row>
    <row r="601" spans="1:31" x14ac:dyDescent="0.35">
      <c r="A601" s="44">
        <v>39464</v>
      </c>
      <c r="B601" s="29">
        <v>111459</v>
      </c>
      <c r="C601" s="29">
        <v>616.5</v>
      </c>
      <c r="D601" s="29">
        <v>0.39450000000000002</v>
      </c>
      <c r="E601" s="29">
        <v>11.02</v>
      </c>
      <c r="F601" s="48">
        <v>8.1999999999999993</v>
      </c>
      <c r="G601" s="29">
        <v>3.94</v>
      </c>
      <c r="H601" s="34" t="s">
        <v>112</v>
      </c>
      <c r="I601" s="29">
        <v>0.15</v>
      </c>
      <c r="J601" s="29">
        <v>7.2</v>
      </c>
      <c r="K601" s="29">
        <v>41</v>
      </c>
    </row>
    <row r="602" spans="1:31" x14ac:dyDescent="0.35">
      <c r="A602" s="44">
        <v>39477</v>
      </c>
      <c r="B602" s="29">
        <v>111952</v>
      </c>
      <c r="C602" s="29">
        <v>651</v>
      </c>
      <c r="D602" s="29">
        <v>0.41699999999999998</v>
      </c>
      <c r="E602" s="29">
        <v>11.59</v>
      </c>
      <c r="F602" s="48">
        <v>7.89</v>
      </c>
      <c r="G602" s="29">
        <v>1.37</v>
      </c>
      <c r="H602" s="34" t="s">
        <v>112</v>
      </c>
      <c r="I602" s="29">
        <v>0.8</v>
      </c>
      <c r="J602" s="29">
        <v>7.8</v>
      </c>
      <c r="K602" s="29">
        <v>2224</v>
      </c>
      <c r="L602" s="257">
        <f>AVERAGE(K598:K602)</f>
        <v>550.20000000000005</v>
      </c>
      <c r="M602" s="46">
        <f>GEOMEAN(K598:K602)</f>
        <v>192.73666657651285</v>
      </c>
      <c r="N602" s="47" t="s">
        <v>485</v>
      </c>
    </row>
    <row r="603" spans="1:31" x14ac:dyDescent="0.35">
      <c r="A603" s="44">
        <v>39484</v>
      </c>
      <c r="B603" s="29">
        <v>102938</v>
      </c>
      <c r="C603" s="29">
        <v>467.6</v>
      </c>
      <c r="D603" s="29">
        <v>0.29920000000000002</v>
      </c>
      <c r="E603" s="29">
        <v>11.82</v>
      </c>
      <c r="F603" s="48">
        <v>7.76</v>
      </c>
      <c r="G603" s="29">
        <v>3.71</v>
      </c>
      <c r="H603" s="34" t="s">
        <v>112</v>
      </c>
      <c r="I603" s="29">
        <v>0.03</v>
      </c>
      <c r="J603" s="29">
        <v>7</v>
      </c>
      <c r="K603" s="29">
        <v>12033</v>
      </c>
    </row>
    <row r="604" spans="1:31" x14ac:dyDescent="0.35">
      <c r="A604" s="44">
        <v>39492</v>
      </c>
      <c r="B604" s="29">
        <v>104207</v>
      </c>
      <c r="C604" s="29">
        <v>482.1</v>
      </c>
      <c r="D604" s="29">
        <v>0.3085</v>
      </c>
      <c r="E604" s="29">
        <v>12.58</v>
      </c>
      <c r="F604" s="48">
        <v>8.02</v>
      </c>
      <c r="G604" s="29">
        <v>0.89</v>
      </c>
      <c r="H604" s="34" t="s">
        <v>112</v>
      </c>
      <c r="I604" s="29">
        <v>0.32</v>
      </c>
      <c r="J604" s="29">
        <v>7</v>
      </c>
      <c r="K604" s="29">
        <v>228</v>
      </c>
    </row>
    <row r="605" spans="1:31" x14ac:dyDescent="0.35">
      <c r="A605" s="44">
        <v>39496</v>
      </c>
      <c r="B605" s="29">
        <v>110134</v>
      </c>
      <c r="C605" s="29">
        <v>502.7</v>
      </c>
      <c r="D605" s="29">
        <v>0.32169999999999999</v>
      </c>
      <c r="E605" s="29">
        <v>11.22</v>
      </c>
      <c r="F605" s="48">
        <v>8.1</v>
      </c>
      <c r="G605" s="29">
        <v>3.45</v>
      </c>
      <c r="H605" s="34" t="s">
        <v>112</v>
      </c>
      <c r="I605" s="29">
        <v>0.2</v>
      </c>
      <c r="J605" s="29">
        <v>7</v>
      </c>
      <c r="K605" s="29">
        <v>259</v>
      </c>
    </row>
    <row r="606" spans="1:31" x14ac:dyDescent="0.35">
      <c r="A606" s="44">
        <v>39498</v>
      </c>
      <c r="B606" s="29">
        <v>111259</v>
      </c>
      <c r="C606" s="29">
        <v>466.7</v>
      </c>
      <c r="D606" s="29">
        <v>0.29870000000000002</v>
      </c>
      <c r="E606" s="29">
        <v>12.68</v>
      </c>
      <c r="F606" s="48">
        <v>7.9</v>
      </c>
      <c r="G606" s="29">
        <v>1.49</v>
      </c>
      <c r="H606" s="34" t="s">
        <v>112</v>
      </c>
      <c r="I606" s="29">
        <v>0.26</v>
      </c>
      <c r="J606" s="29">
        <v>7</v>
      </c>
      <c r="K606" s="29">
        <v>31</v>
      </c>
    </row>
    <row r="607" spans="1:31" x14ac:dyDescent="0.35">
      <c r="A607" s="44">
        <v>39504</v>
      </c>
      <c r="B607" s="29">
        <v>101921</v>
      </c>
      <c r="C607" s="29">
        <v>681</v>
      </c>
      <c r="D607" s="29">
        <v>0.436</v>
      </c>
      <c r="E607" s="29">
        <v>15.22</v>
      </c>
      <c r="F607" s="48">
        <v>8.0299999999999994</v>
      </c>
      <c r="G607" s="29">
        <v>2.29</v>
      </c>
      <c r="H607" s="34" t="s">
        <v>112</v>
      </c>
      <c r="I607" s="29">
        <v>0.3</v>
      </c>
      <c r="J607" s="29">
        <v>7.5</v>
      </c>
      <c r="K607" s="40">
        <v>24192</v>
      </c>
      <c r="L607" s="257">
        <f>AVERAGE(K603:K607)</f>
        <v>7348.6</v>
      </c>
      <c r="M607" s="46">
        <f>GEOMEAN(K603:K607)</f>
        <v>881.71534490380782</v>
      </c>
      <c r="N607" s="47" t="s">
        <v>486</v>
      </c>
    </row>
    <row r="608" spans="1:31" s="34" customFormat="1" x14ac:dyDescent="0.35">
      <c r="A608" s="44">
        <v>39511</v>
      </c>
      <c r="B608" s="39">
        <v>111041</v>
      </c>
      <c r="C608" s="39" t="s">
        <v>119</v>
      </c>
      <c r="D608" s="39" t="s">
        <v>119</v>
      </c>
      <c r="E608" s="39">
        <v>11.38</v>
      </c>
      <c r="F608" s="49">
        <v>7.82</v>
      </c>
      <c r="G608" s="39">
        <v>3.96</v>
      </c>
      <c r="H608" s="34" t="s">
        <v>112</v>
      </c>
      <c r="I608" s="39">
        <v>1.56</v>
      </c>
      <c r="J608" s="39">
        <v>7.4</v>
      </c>
      <c r="K608" s="40">
        <v>7270</v>
      </c>
      <c r="L608" s="35"/>
      <c r="M608" s="333"/>
      <c r="N608" s="38"/>
      <c r="O608" s="34" t="s">
        <v>115</v>
      </c>
      <c r="P608" s="34">
        <v>39.1</v>
      </c>
      <c r="Q608" s="34" t="s">
        <v>115</v>
      </c>
      <c r="R608" s="34" t="s">
        <v>115</v>
      </c>
      <c r="S608" s="34" t="s">
        <v>115</v>
      </c>
      <c r="T608" s="34" t="s">
        <v>115</v>
      </c>
      <c r="U608" s="34" t="s">
        <v>115</v>
      </c>
      <c r="V608" s="34" t="s">
        <v>115</v>
      </c>
      <c r="W608" s="34" t="s">
        <v>115</v>
      </c>
      <c r="X608" s="34">
        <v>57.4</v>
      </c>
      <c r="Y608" s="34" t="s">
        <v>115</v>
      </c>
      <c r="Z608" s="34">
        <v>2.8</v>
      </c>
      <c r="AA608" s="34" t="s">
        <v>115</v>
      </c>
      <c r="AB608" s="34">
        <v>29</v>
      </c>
      <c r="AC608" s="34" t="s">
        <v>115</v>
      </c>
      <c r="AD608" s="34">
        <v>201</v>
      </c>
      <c r="AE608" s="34" t="s">
        <v>115</v>
      </c>
    </row>
    <row r="609" spans="1:14" x14ac:dyDescent="0.35">
      <c r="A609" s="44">
        <v>39517</v>
      </c>
      <c r="B609" s="29">
        <v>102737</v>
      </c>
      <c r="C609" s="29">
        <v>542.70000000000005</v>
      </c>
      <c r="D609" s="29">
        <v>0.3473</v>
      </c>
      <c r="E609" s="29">
        <v>12.72</v>
      </c>
      <c r="F609" s="48">
        <v>7.94</v>
      </c>
      <c r="G609" s="29">
        <v>3.21</v>
      </c>
      <c r="H609" s="34" t="s">
        <v>112</v>
      </c>
      <c r="I609" s="29">
        <v>0.1</v>
      </c>
      <c r="J609" s="29">
        <v>7.2</v>
      </c>
      <c r="K609" s="40">
        <v>195</v>
      </c>
    </row>
    <row r="610" spans="1:14" x14ac:dyDescent="0.35">
      <c r="A610" s="44">
        <v>39524</v>
      </c>
      <c r="B610" s="29">
        <v>105836</v>
      </c>
      <c r="C610" s="29">
        <v>549.4</v>
      </c>
      <c r="D610" s="29">
        <v>0.35160000000000002</v>
      </c>
      <c r="E610" s="29">
        <v>12.15</v>
      </c>
      <c r="F610" s="48">
        <v>7.77</v>
      </c>
      <c r="G610" s="29">
        <v>5.17</v>
      </c>
      <c r="H610" s="34" t="s">
        <v>112</v>
      </c>
      <c r="I610" s="29">
        <v>0.65</v>
      </c>
      <c r="J610" s="29">
        <v>6.7</v>
      </c>
      <c r="K610" s="40">
        <v>31</v>
      </c>
    </row>
    <row r="611" spans="1:14" x14ac:dyDescent="0.35">
      <c r="A611" s="44">
        <v>39526</v>
      </c>
      <c r="B611" s="29">
        <v>110640</v>
      </c>
      <c r="C611" s="29">
        <v>417</v>
      </c>
      <c r="D611" s="29">
        <v>0.26700000000000002</v>
      </c>
      <c r="E611" s="29">
        <v>13.03</v>
      </c>
      <c r="F611" s="48">
        <v>7.74</v>
      </c>
      <c r="G611" s="29">
        <v>6.95</v>
      </c>
      <c r="H611" s="34" t="s">
        <v>112</v>
      </c>
      <c r="I611" s="29">
        <v>0.5</v>
      </c>
      <c r="J611" s="29">
        <v>7.5</v>
      </c>
      <c r="K611" s="40">
        <v>14136</v>
      </c>
    </row>
    <row r="612" spans="1:14" x14ac:dyDescent="0.35">
      <c r="A612" s="44">
        <v>39534</v>
      </c>
      <c r="B612" s="29">
        <v>102203</v>
      </c>
      <c r="C612" s="29">
        <v>302.39999999999998</v>
      </c>
      <c r="D612" s="29">
        <v>0.19350000000000001</v>
      </c>
      <c r="E612" s="29">
        <v>11.14</v>
      </c>
      <c r="F612" s="48">
        <v>7.77</v>
      </c>
      <c r="G612" s="29">
        <v>7.37</v>
      </c>
      <c r="H612" s="34" t="s">
        <v>112</v>
      </c>
      <c r="I612" s="29">
        <v>0.39</v>
      </c>
      <c r="J612" s="29">
        <v>7.2</v>
      </c>
      <c r="K612" s="40">
        <v>1723</v>
      </c>
      <c r="L612" s="257">
        <f>AVERAGE(K608:K612)</f>
        <v>4671</v>
      </c>
      <c r="M612" s="46">
        <f>GEOMEAN(K608:K612)</f>
        <v>1013.6978047665314</v>
      </c>
      <c r="N612" s="47" t="s">
        <v>487</v>
      </c>
    </row>
    <row r="613" spans="1:14" x14ac:dyDescent="0.35">
      <c r="A613" s="44">
        <v>39541</v>
      </c>
      <c r="B613" s="29">
        <v>105224</v>
      </c>
      <c r="C613" s="29">
        <v>448.3</v>
      </c>
      <c r="D613" s="29">
        <v>0.28689999999999999</v>
      </c>
      <c r="E613" s="29">
        <v>10.119999999999999</v>
      </c>
      <c r="F613" s="48">
        <v>7.73</v>
      </c>
      <c r="G613" s="29">
        <v>7.6</v>
      </c>
      <c r="H613" s="34" t="s">
        <v>112</v>
      </c>
      <c r="I613" s="29">
        <v>0.28000000000000003</v>
      </c>
      <c r="J613" s="29">
        <v>7.1</v>
      </c>
      <c r="K613" s="36">
        <v>98</v>
      </c>
    </row>
    <row r="614" spans="1:14" x14ac:dyDescent="0.35">
      <c r="A614" s="44">
        <v>39546</v>
      </c>
      <c r="B614" s="29">
        <v>102911</v>
      </c>
      <c r="C614" s="29">
        <v>532</v>
      </c>
      <c r="D614" s="29">
        <v>0.34100000000000003</v>
      </c>
      <c r="E614" s="29">
        <v>10.49</v>
      </c>
      <c r="F614" s="48">
        <v>8.27</v>
      </c>
      <c r="G614" s="29">
        <v>9.5500000000000007</v>
      </c>
      <c r="H614" s="34" t="s">
        <v>112</v>
      </c>
      <c r="I614" s="29">
        <v>0.2</v>
      </c>
      <c r="J614" s="29">
        <v>7.7</v>
      </c>
      <c r="K614" s="36">
        <v>108</v>
      </c>
    </row>
    <row r="615" spans="1:14" x14ac:dyDescent="0.35">
      <c r="A615" s="44">
        <v>39555</v>
      </c>
      <c r="B615" s="29">
        <v>103935</v>
      </c>
      <c r="C615" s="29">
        <v>562</v>
      </c>
      <c r="D615" s="29">
        <v>0.36</v>
      </c>
      <c r="E615" s="29">
        <v>10.33</v>
      </c>
      <c r="F615" s="48">
        <v>8.1999999999999993</v>
      </c>
      <c r="G615" s="29">
        <v>12.41</v>
      </c>
      <c r="H615" s="34" t="s">
        <v>112</v>
      </c>
      <c r="I615" s="29">
        <v>0.3</v>
      </c>
      <c r="J615" s="29">
        <v>7.6</v>
      </c>
      <c r="K615" s="36">
        <v>203</v>
      </c>
    </row>
    <row r="616" spans="1:14" x14ac:dyDescent="0.35">
      <c r="A616" s="44">
        <v>39560</v>
      </c>
      <c r="B616" s="29">
        <v>111133</v>
      </c>
      <c r="C616" s="29">
        <v>595.29999999999995</v>
      </c>
      <c r="D616" s="29">
        <v>0.38100000000000001</v>
      </c>
      <c r="E616" s="29">
        <v>9.1</v>
      </c>
      <c r="F616" s="48">
        <v>8.23</v>
      </c>
      <c r="G616" s="29">
        <v>16.03</v>
      </c>
      <c r="H616" s="34" t="s">
        <v>112</v>
      </c>
      <c r="I616" s="29">
        <v>0.28000000000000003</v>
      </c>
      <c r="J616" s="29">
        <v>7</v>
      </c>
      <c r="K616" s="36">
        <v>73</v>
      </c>
    </row>
    <row r="617" spans="1:14" x14ac:dyDescent="0.35">
      <c r="A617" s="44">
        <v>39566</v>
      </c>
      <c r="B617" s="29">
        <v>103447</v>
      </c>
      <c r="C617" s="29">
        <v>625</v>
      </c>
      <c r="D617" s="29">
        <v>0.4</v>
      </c>
      <c r="E617" s="29">
        <v>9.5299999999999994</v>
      </c>
      <c r="F617" s="48">
        <v>8.27</v>
      </c>
      <c r="G617" s="29">
        <v>15.04</v>
      </c>
      <c r="H617" s="34" t="s">
        <v>112</v>
      </c>
      <c r="I617" s="29">
        <v>0.1</v>
      </c>
      <c r="J617" s="29">
        <v>7.5</v>
      </c>
      <c r="K617" s="36">
        <v>120</v>
      </c>
      <c r="L617" s="257">
        <f>AVERAGE(K613:K617)</f>
        <v>120.4</v>
      </c>
      <c r="M617" s="46">
        <f>GEOMEAN(K613:K617)</f>
        <v>113.48278753570729</v>
      </c>
      <c r="N617" s="47" t="s">
        <v>488</v>
      </c>
    </row>
    <row r="618" spans="1:14" x14ac:dyDescent="0.35">
      <c r="A618" s="44">
        <v>39581</v>
      </c>
      <c r="B618" s="29">
        <v>110653</v>
      </c>
      <c r="C618" s="29">
        <v>519</v>
      </c>
      <c r="D618" s="29">
        <v>0.33200000000000002</v>
      </c>
      <c r="E618" s="29">
        <v>11.9</v>
      </c>
      <c r="F618" s="48">
        <v>8.1999999999999993</v>
      </c>
      <c r="G618" s="29">
        <v>15.55</v>
      </c>
      <c r="H618" s="34" t="s">
        <v>112</v>
      </c>
      <c r="I618" s="29">
        <v>0.3</v>
      </c>
      <c r="J618" s="29">
        <v>7.7</v>
      </c>
      <c r="K618" s="36">
        <v>373</v>
      </c>
    </row>
    <row r="619" spans="1:14" x14ac:dyDescent="0.35">
      <c r="A619" s="44">
        <v>39583</v>
      </c>
      <c r="B619" s="29">
        <v>100450</v>
      </c>
      <c r="C619" s="29">
        <v>511.3</v>
      </c>
      <c r="D619" s="29">
        <v>0.32719999999999999</v>
      </c>
      <c r="E619" s="29">
        <v>9.3800000000000008</v>
      </c>
      <c r="F619" s="48">
        <v>8.1199999999999992</v>
      </c>
      <c r="G619" s="29">
        <v>14.99</v>
      </c>
      <c r="H619" s="34" t="s">
        <v>112</v>
      </c>
      <c r="I619" s="29">
        <v>0.18</v>
      </c>
      <c r="J619" s="29">
        <v>7.7</v>
      </c>
      <c r="K619" s="36">
        <v>727</v>
      </c>
    </row>
    <row r="620" spans="1:14" x14ac:dyDescent="0.35">
      <c r="A620" s="44">
        <v>39587</v>
      </c>
      <c r="B620" s="29">
        <v>104118</v>
      </c>
      <c r="C620" s="29">
        <v>585</v>
      </c>
      <c r="D620" s="29">
        <v>0.374</v>
      </c>
      <c r="E620" s="29">
        <v>9.75</v>
      </c>
      <c r="F620" s="48">
        <v>8.1300000000000008</v>
      </c>
      <c r="G620" s="29">
        <v>15</v>
      </c>
      <c r="H620" s="34" t="s">
        <v>112</v>
      </c>
      <c r="I620" s="29">
        <v>0.3</v>
      </c>
      <c r="J620" s="29">
        <v>7.6</v>
      </c>
      <c r="K620" s="36">
        <v>86</v>
      </c>
    </row>
    <row r="621" spans="1:14" x14ac:dyDescent="0.35">
      <c r="A621" s="44">
        <v>39589</v>
      </c>
      <c r="B621" s="29">
        <v>105854</v>
      </c>
      <c r="C621" s="29">
        <v>604</v>
      </c>
      <c r="D621" s="29">
        <v>0.38600000000000001</v>
      </c>
      <c r="E621" s="29">
        <v>9.1300000000000008</v>
      </c>
      <c r="F621" s="48">
        <v>8.01</v>
      </c>
      <c r="G621" s="29">
        <v>15.37</v>
      </c>
      <c r="H621" s="34" t="s">
        <v>112</v>
      </c>
      <c r="I621" s="29">
        <v>0.1</v>
      </c>
      <c r="J621" s="29">
        <v>7.6</v>
      </c>
      <c r="K621" s="36">
        <v>146</v>
      </c>
    </row>
    <row r="622" spans="1:14" x14ac:dyDescent="0.35">
      <c r="A622" s="44">
        <v>39597</v>
      </c>
      <c r="B622" s="29">
        <v>110707</v>
      </c>
      <c r="C622" s="29">
        <v>630.70000000000005</v>
      </c>
      <c r="D622" s="29">
        <v>0.40360000000000001</v>
      </c>
      <c r="E622" s="29">
        <v>8.31</v>
      </c>
      <c r="F622" s="48">
        <v>7.86</v>
      </c>
      <c r="G622" s="29">
        <v>18</v>
      </c>
      <c r="H622" s="34" t="s">
        <v>112</v>
      </c>
      <c r="I622" s="29">
        <v>0.5</v>
      </c>
      <c r="J622" s="29">
        <v>6.9</v>
      </c>
      <c r="K622" s="36">
        <v>97</v>
      </c>
      <c r="L622" s="257">
        <f>AVERAGE(K618:K622)</f>
        <v>285.8</v>
      </c>
      <c r="M622" s="46">
        <f>GEOMEAN(K618:K622)</f>
        <v>201.26731678398363</v>
      </c>
      <c r="N622" s="47" t="s">
        <v>489</v>
      </c>
    </row>
    <row r="623" spans="1:14" x14ac:dyDescent="0.35">
      <c r="A623" s="44">
        <v>39604</v>
      </c>
      <c r="B623" s="29">
        <v>104846</v>
      </c>
      <c r="C623" s="29">
        <v>450.8</v>
      </c>
      <c r="D623" s="29">
        <v>0.28849999999999998</v>
      </c>
      <c r="E623" s="29">
        <v>7.48</v>
      </c>
      <c r="F623" s="48">
        <v>7.9</v>
      </c>
      <c r="G623" s="29">
        <v>22.23</v>
      </c>
      <c r="H623" s="34" t="s">
        <v>112</v>
      </c>
      <c r="I623" s="29">
        <v>0.41</v>
      </c>
      <c r="J623" s="29">
        <v>7</v>
      </c>
      <c r="K623" s="36">
        <v>5475</v>
      </c>
    </row>
    <row r="624" spans="1:14" x14ac:dyDescent="0.35">
      <c r="A624" s="44">
        <v>39608</v>
      </c>
      <c r="B624" s="29">
        <v>105248</v>
      </c>
      <c r="C624" s="29">
        <v>386</v>
      </c>
      <c r="D624" s="29">
        <v>0.247</v>
      </c>
      <c r="E624" s="29">
        <v>6.77</v>
      </c>
      <c r="F624" s="48">
        <v>7.81</v>
      </c>
      <c r="G624" s="29">
        <v>23.82</v>
      </c>
      <c r="H624" s="34" t="s">
        <v>112</v>
      </c>
      <c r="I624" s="29">
        <v>0.5</v>
      </c>
      <c r="J624" s="29">
        <v>7.7</v>
      </c>
      <c r="K624" s="36">
        <v>399</v>
      </c>
    </row>
    <row r="625" spans="1:31" x14ac:dyDescent="0.35">
      <c r="A625" s="44">
        <v>39617</v>
      </c>
      <c r="B625" s="29">
        <v>100336</v>
      </c>
      <c r="C625" s="29">
        <v>499</v>
      </c>
      <c r="D625" s="29">
        <v>0.31900000000000001</v>
      </c>
      <c r="E625" s="29">
        <v>7.13</v>
      </c>
      <c r="F625" s="48">
        <v>7.92</v>
      </c>
      <c r="G625" s="29">
        <v>21.52</v>
      </c>
      <c r="H625" s="34" t="s">
        <v>112</v>
      </c>
      <c r="I625" s="29">
        <v>0.2</v>
      </c>
      <c r="J625" s="29">
        <v>7.7</v>
      </c>
      <c r="K625" s="36">
        <v>135</v>
      </c>
    </row>
    <row r="626" spans="1:31" x14ac:dyDescent="0.35">
      <c r="A626" s="44">
        <v>39622</v>
      </c>
      <c r="B626" s="29">
        <v>110757</v>
      </c>
      <c r="C626" s="29">
        <v>547</v>
      </c>
      <c r="D626" s="29">
        <v>0.35010000000000002</v>
      </c>
      <c r="E626" s="29">
        <v>7.42</v>
      </c>
      <c r="F626" s="48">
        <v>7.77</v>
      </c>
      <c r="G626" s="29">
        <v>21.88</v>
      </c>
      <c r="H626" s="34" t="s">
        <v>112</v>
      </c>
      <c r="I626" s="29">
        <v>0.3</v>
      </c>
      <c r="J626" s="29">
        <v>7.2</v>
      </c>
      <c r="K626" s="36">
        <v>581</v>
      </c>
    </row>
    <row r="627" spans="1:31" x14ac:dyDescent="0.35">
      <c r="A627" s="44">
        <v>39625</v>
      </c>
      <c r="B627" s="29">
        <v>104254</v>
      </c>
      <c r="C627" s="29">
        <v>223</v>
      </c>
      <c r="D627" s="29">
        <v>0.14299999999999999</v>
      </c>
      <c r="E627" s="29">
        <v>7.19</v>
      </c>
      <c r="F627" s="48">
        <v>7.87</v>
      </c>
      <c r="G627" s="29">
        <v>25.89</v>
      </c>
      <c r="H627" s="34" t="s">
        <v>112</v>
      </c>
      <c r="I627" s="29">
        <v>0.2</v>
      </c>
      <c r="J627" s="29">
        <v>7.6</v>
      </c>
      <c r="K627" s="36">
        <v>379</v>
      </c>
      <c r="L627" s="45">
        <f>AVERAGE(K623:K627)</f>
        <v>1393.8</v>
      </c>
      <c r="M627" s="46">
        <f>GEOMEAN(K623:K627)</f>
        <v>578.76362219270891</v>
      </c>
      <c r="N627" s="47" t="s">
        <v>490</v>
      </c>
    </row>
    <row r="628" spans="1:31" x14ac:dyDescent="0.35">
      <c r="A628" s="44">
        <v>39631</v>
      </c>
      <c r="B628" s="29">
        <v>114239</v>
      </c>
      <c r="C628" s="29">
        <v>488</v>
      </c>
      <c r="D628" s="29">
        <v>0.312</v>
      </c>
      <c r="E628" s="29">
        <v>7.1</v>
      </c>
      <c r="F628" s="48">
        <v>8.07</v>
      </c>
      <c r="G628" s="29">
        <v>23.95</v>
      </c>
      <c r="H628" s="34" t="s">
        <v>112</v>
      </c>
      <c r="I628" s="29">
        <v>0.6</v>
      </c>
      <c r="J628" s="29">
        <v>7.3</v>
      </c>
      <c r="K628" s="36">
        <v>317</v>
      </c>
    </row>
    <row r="629" spans="1:31" x14ac:dyDescent="0.35">
      <c r="A629" s="44">
        <v>39637</v>
      </c>
      <c r="B629" s="29">
        <v>103602</v>
      </c>
      <c r="C629" s="29">
        <v>530.20000000000005</v>
      </c>
      <c r="D629" s="29">
        <v>0.33929999999999999</v>
      </c>
      <c r="E629" s="29">
        <v>6.82</v>
      </c>
      <c r="F629" s="48">
        <v>7.83</v>
      </c>
      <c r="G629" s="29">
        <v>23.74</v>
      </c>
      <c r="H629" s="34" t="s">
        <v>112</v>
      </c>
      <c r="I629" s="29">
        <v>0.39</v>
      </c>
      <c r="J629" s="29">
        <v>6.7</v>
      </c>
      <c r="K629" s="36">
        <v>213</v>
      </c>
    </row>
    <row r="630" spans="1:31" x14ac:dyDescent="0.35">
      <c r="A630" s="44">
        <v>39645</v>
      </c>
      <c r="B630" s="29">
        <v>104123</v>
      </c>
      <c r="C630" s="29">
        <v>522.6</v>
      </c>
      <c r="D630" s="29">
        <v>0.33450000000000002</v>
      </c>
      <c r="E630" s="29">
        <v>7.71</v>
      </c>
      <c r="F630" s="48">
        <v>8.01</v>
      </c>
      <c r="G630" s="29">
        <v>25.22</v>
      </c>
      <c r="H630" s="34" t="s">
        <v>112</v>
      </c>
      <c r="I630" s="29">
        <v>0.14000000000000001</v>
      </c>
      <c r="J630" s="29">
        <v>6.9</v>
      </c>
      <c r="K630" s="36">
        <v>520</v>
      </c>
    </row>
    <row r="631" spans="1:31" x14ac:dyDescent="0.35">
      <c r="A631" s="44">
        <v>39651</v>
      </c>
      <c r="B631" s="29">
        <v>115520</v>
      </c>
      <c r="C631" s="29">
        <v>415</v>
      </c>
      <c r="D631" s="29">
        <v>0.26500000000000001</v>
      </c>
      <c r="E631" s="29">
        <v>5.26</v>
      </c>
      <c r="F631" s="48">
        <v>7.78</v>
      </c>
      <c r="G631" s="29">
        <v>24.64</v>
      </c>
      <c r="H631" s="34" t="s">
        <v>112</v>
      </c>
      <c r="I631" s="29">
        <v>0.4</v>
      </c>
      <c r="J631" s="29">
        <v>7.7</v>
      </c>
      <c r="K631" s="36">
        <v>19863</v>
      </c>
    </row>
    <row r="632" spans="1:31" x14ac:dyDescent="0.35">
      <c r="A632" s="44">
        <v>39658</v>
      </c>
      <c r="B632" s="29">
        <v>102842</v>
      </c>
      <c r="C632" s="29">
        <v>377.3</v>
      </c>
      <c r="D632" s="29">
        <v>0.24149999999999999</v>
      </c>
      <c r="E632" s="29">
        <v>6.58</v>
      </c>
      <c r="F632" s="48">
        <v>7.79</v>
      </c>
      <c r="G632" s="29">
        <v>25.86</v>
      </c>
      <c r="H632" s="34" t="s">
        <v>112</v>
      </c>
      <c r="I632" s="29">
        <v>0.49</v>
      </c>
      <c r="J632" s="29">
        <v>6.7</v>
      </c>
      <c r="K632" s="36">
        <v>2247</v>
      </c>
      <c r="L632" s="257">
        <f>AVERAGE(K628:K632)</f>
        <v>4632</v>
      </c>
      <c r="M632" s="46">
        <f>GEOMEAN(K628:K632)</f>
        <v>1094.0017705377786</v>
      </c>
      <c r="N632" s="47" t="s">
        <v>491</v>
      </c>
      <c r="O632" s="34">
        <v>2.7</v>
      </c>
      <c r="P632" s="34">
        <v>50.3</v>
      </c>
      <c r="Q632" s="34" t="s">
        <v>115</v>
      </c>
      <c r="R632" s="34" t="s">
        <v>115</v>
      </c>
      <c r="S632" s="34" t="s">
        <v>115</v>
      </c>
      <c r="T632" s="34" t="s">
        <v>115</v>
      </c>
      <c r="U632" s="34" t="s">
        <v>115</v>
      </c>
      <c r="V632" s="34" t="s">
        <v>115</v>
      </c>
      <c r="W632" s="34" t="s">
        <v>115</v>
      </c>
      <c r="X632" s="34">
        <v>40.4</v>
      </c>
      <c r="Y632" s="34" t="s">
        <v>115</v>
      </c>
      <c r="Z632" s="34">
        <v>0.43</v>
      </c>
      <c r="AA632" s="34" t="s">
        <v>115</v>
      </c>
      <c r="AB632" s="34">
        <v>33</v>
      </c>
      <c r="AC632" s="34" t="s">
        <v>115</v>
      </c>
      <c r="AD632" s="34">
        <v>193</v>
      </c>
      <c r="AE632" s="34" t="s">
        <v>115</v>
      </c>
    </row>
    <row r="633" spans="1:31" x14ac:dyDescent="0.35">
      <c r="A633" s="44">
        <v>39666</v>
      </c>
      <c r="C633" s="39" t="s">
        <v>119</v>
      </c>
      <c r="D633" s="39" t="s">
        <v>119</v>
      </c>
      <c r="E633" s="39" t="s">
        <v>119</v>
      </c>
      <c r="F633" s="39" t="s">
        <v>119</v>
      </c>
      <c r="G633" s="39" t="s">
        <v>119</v>
      </c>
      <c r="H633" s="34" t="s">
        <v>112</v>
      </c>
      <c r="I633" s="39" t="s">
        <v>119</v>
      </c>
      <c r="J633" s="39" t="s">
        <v>119</v>
      </c>
      <c r="K633" s="36">
        <v>5172</v>
      </c>
    </row>
    <row r="634" spans="1:31" x14ac:dyDescent="0.35">
      <c r="A634" s="44">
        <v>39671</v>
      </c>
      <c r="B634" s="29">
        <v>104312</v>
      </c>
      <c r="C634" s="29">
        <v>575.4</v>
      </c>
      <c r="D634" s="29">
        <v>0.36830000000000002</v>
      </c>
      <c r="E634" s="29">
        <v>8.34</v>
      </c>
      <c r="F634" s="48">
        <v>7.75</v>
      </c>
      <c r="G634" s="29">
        <v>21.52</v>
      </c>
      <c r="H634" s="34" t="s">
        <v>112</v>
      </c>
      <c r="I634" s="29">
        <v>0.05</v>
      </c>
      <c r="J634" s="29">
        <v>6.8</v>
      </c>
      <c r="K634" s="36">
        <v>663</v>
      </c>
    </row>
    <row r="635" spans="1:31" x14ac:dyDescent="0.35">
      <c r="A635" s="44">
        <v>39673</v>
      </c>
      <c r="B635" s="29">
        <v>120014</v>
      </c>
      <c r="C635" s="29">
        <v>618</v>
      </c>
      <c r="D635" s="29">
        <v>0.39500000000000002</v>
      </c>
      <c r="E635" s="29">
        <v>8.0399999999999991</v>
      </c>
      <c r="F635" s="48">
        <v>7.61</v>
      </c>
      <c r="G635" s="29">
        <v>23.25</v>
      </c>
      <c r="H635" s="34" t="s">
        <v>112</v>
      </c>
      <c r="I635" s="29">
        <v>0.1</v>
      </c>
      <c r="J635" s="29">
        <v>7.5</v>
      </c>
      <c r="K635" s="36">
        <v>393</v>
      </c>
    </row>
    <row r="636" spans="1:31" x14ac:dyDescent="0.35">
      <c r="A636" s="44">
        <v>39678</v>
      </c>
      <c r="B636" s="29">
        <v>110029</v>
      </c>
      <c r="C636" s="29">
        <v>609.6</v>
      </c>
      <c r="D636" s="29">
        <v>0.3901</v>
      </c>
      <c r="E636" s="29">
        <v>8.17</v>
      </c>
      <c r="F636" s="48">
        <v>7.42</v>
      </c>
      <c r="G636" s="29">
        <v>21.94</v>
      </c>
      <c r="H636" s="34" t="s">
        <v>112</v>
      </c>
      <c r="I636" s="29">
        <v>0.24</v>
      </c>
      <c r="J636" s="29">
        <v>7.6</v>
      </c>
      <c r="K636" s="36">
        <v>488</v>
      </c>
    </row>
    <row r="637" spans="1:31" x14ac:dyDescent="0.35">
      <c r="A637" s="44">
        <v>39681</v>
      </c>
      <c r="B637" s="29">
        <v>104941</v>
      </c>
      <c r="C637" s="29">
        <v>712.7</v>
      </c>
      <c r="D637" s="29">
        <v>0.45610000000000001</v>
      </c>
      <c r="E637" s="29">
        <v>10.69</v>
      </c>
      <c r="F637" s="48">
        <v>7.67</v>
      </c>
      <c r="G637" s="29">
        <v>22.5</v>
      </c>
      <c r="H637" s="34" t="s">
        <v>112</v>
      </c>
      <c r="I637" s="29">
        <v>0.17</v>
      </c>
      <c r="J637" s="29">
        <v>7.5</v>
      </c>
      <c r="K637" s="36">
        <v>156</v>
      </c>
      <c r="L637" s="257">
        <f>AVERAGE(K633:K637)</f>
        <v>1374.4</v>
      </c>
      <c r="M637" s="46">
        <f>GEOMEAN(K633:K637)</f>
        <v>634.19352415703509</v>
      </c>
      <c r="N637" s="47" t="s">
        <v>492</v>
      </c>
    </row>
    <row r="638" spans="1:31" x14ac:dyDescent="0.35">
      <c r="A638" s="44">
        <v>39699</v>
      </c>
      <c r="B638" s="29">
        <v>112858</v>
      </c>
      <c r="C638" s="29">
        <v>656.6</v>
      </c>
      <c r="D638" s="29">
        <v>0.42020000000000002</v>
      </c>
      <c r="E638" s="29">
        <v>5.87</v>
      </c>
      <c r="F638" s="48">
        <v>7.61</v>
      </c>
      <c r="G638" s="29">
        <v>20.38</v>
      </c>
      <c r="H638" s="34" t="s">
        <v>112</v>
      </c>
      <c r="I638" s="29">
        <v>0.39</v>
      </c>
      <c r="J638" s="29">
        <v>7.5</v>
      </c>
      <c r="K638" s="36">
        <v>465</v>
      </c>
    </row>
    <row r="639" spans="1:31" x14ac:dyDescent="0.35">
      <c r="A639" s="44">
        <v>39707</v>
      </c>
      <c r="B639" s="29">
        <v>110241</v>
      </c>
      <c r="C639" s="29">
        <v>717</v>
      </c>
      <c r="D639" s="29">
        <v>0.45900000000000002</v>
      </c>
      <c r="E639" s="29">
        <v>9.32</v>
      </c>
      <c r="F639" s="48">
        <v>7.46</v>
      </c>
      <c r="G639" s="29">
        <v>20.010000000000002</v>
      </c>
      <c r="H639" s="34" t="s">
        <v>112</v>
      </c>
      <c r="I639" s="29">
        <v>0.5</v>
      </c>
      <c r="J639" s="29">
        <v>7.8</v>
      </c>
      <c r="K639" s="36">
        <v>1145</v>
      </c>
    </row>
    <row r="640" spans="1:31" x14ac:dyDescent="0.35">
      <c r="A640" s="44">
        <v>39709</v>
      </c>
      <c r="B640" s="29">
        <v>102933</v>
      </c>
      <c r="C640" s="29">
        <v>686</v>
      </c>
      <c r="D640" s="29">
        <v>0.439</v>
      </c>
      <c r="E640" s="29">
        <v>6.32</v>
      </c>
      <c r="F640" s="48">
        <v>7.54</v>
      </c>
      <c r="G640" s="29">
        <v>18.5</v>
      </c>
      <c r="H640" s="34" t="s">
        <v>112</v>
      </c>
      <c r="I640" s="29">
        <v>0.39</v>
      </c>
      <c r="J640" s="29">
        <v>7.5</v>
      </c>
      <c r="K640" s="36">
        <v>465</v>
      </c>
    </row>
    <row r="641" spans="1:31" x14ac:dyDescent="0.35">
      <c r="A641" s="44">
        <v>39714</v>
      </c>
      <c r="B641" s="29">
        <v>120651</v>
      </c>
      <c r="C641" s="29">
        <v>656.8</v>
      </c>
      <c r="D641" s="29">
        <v>0.4204</v>
      </c>
      <c r="E641" s="29">
        <v>7.78</v>
      </c>
      <c r="F641" s="48">
        <v>7.38</v>
      </c>
      <c r="G641" s="29">
        <v>20.13</v>
      </c>
      <c r="H641" s="34" t="s">
        <v>112</v>
      </c>
      <c r="I641" s="29">
        <v>0.68</v>
      </c>
      <c r="J641" s="29">
        <v>7.4</v>
      </c>
      <c r="K641" s="36">
        <v>1313</v>
      </c>
    </row>
    <row r="642" spans="1:31" x14ac:dyDescent="0.35">
      <c r="A642" s="44">
        <v>39720</v>
      </c>
      <c r="B642" s="29">
        <v>104012</v>
      </c>
      <c r="C642" s="29">
        <v>648</v>
      </c>
      <c r="D642" s="29">
        <v>0.41499999999999998</v>
      </c>
      <c r="E642" s="29">
        <v>7.18</v>
      </c>
      <c r="F642" s="48">
        <v>7.7</v>
      </c>
      <c r="G642" s="29">
        <v>18.89</v>
      </c>
      <c r="H642" s="34" t="s">
        <v>112</v>
      </c>
      <c r="I642" s="29">
        <v>0.1</v>
      </c>
      <c r="J642" s="29">
        <v>7.6</v>
      </c>
      <c r="K642" s="36">
        <v>160</v>
      </c>
      <c r="L642" s="257">
        <f>AVERAGE(K638:K642)</f>
        <v>709.6</v>
      </c>
      <c r="M642" s="46">
        <f>GEOMEAN(K638:K642)</f>
        <v>553.62949606034658</v>
      </c>
      <c r="N642" s="47" t="s">
        <v>493</v>
      </c>
    </row>
    <row r="643" spans="1:31" x14ac:dyDescent="0.35">
      <c r="A643" s="44">
        <v>39723</v>
      </c>
      <c r="B643" s="29">
        <v>100409</v>
      </c>
      <c r="C643" s="29">
        <v>641.5</v>
      </c>
      <c r="D643" s="29">
        <v>0.41060000000000002</v>
      </c>
      <c r="E643" s="29">
        <v>8.58</v>
      </c>
      <c r="F643" s="48">
        <v>7.74</v>
      </c>
      <c r="G643" s="29">
        <v>14.72</v>
      </c>
      <c r="H643" s="34" t="s">
        <v>112</v>
      </c>
      <c r="I643" s="29">
        <v>0.11</v>
      </c>
      <c r="J643" s="29">
        <v>7.4</v>
      </c>
      <c r="K643" s="36">
        <v>259</v>
      </c>
    </row>
    <row r="644" spans="1:31" x14ac:dyDescent="0.35">
      <c r="A644" s="44">
        <v>39729</v>
      </c>
      <c r="B644" s="29">
        <v>103920</v>
      </c>
      <c r="C644" s="29">
        <v>491</v>
      </c>
      <c r="D644" s="29">
        <v>0.314</v>
      </c>
      <c r="E644" s="29">
        <v>6.76</v>
      </c>
      <c r="F644" s="48">
        <v>7.75</v>
      </c>
      <c r="G644" s="29">
        <v>17.079999999999998</v>
      </c>
      <c r="H644" s="34" t="s">
        <v>112</v>
      </c>
      <c r="I644" s="29">
        <v>0</v>
      </c>
      <c r="J644" s="29">
        <v>7.6</v>
      </c>
      <c r="K644" s="36">
        <v>24192</v>
      </c>
    </row>
    <row r="645" spans="1:31" x14ac:dyDescent="0.35">
      <c r="A645" s="44">
        <v>39734</v>
      </c>
      <c r="B645" s="29">
        <v>111506</v>
      </c>
      <c r="C645" s="29">
        <v>725</v>
      </c>
      <c r="D645" s="29">
        <v>0.46400000000000002</v>
      </c>
      <c r="E645" s="29">
        <v>9.85</v>
      </c>
      <c r="F645" s="48">
        <v>7.58</v>
      </c>
      <c r="G645" s="29">
        <v>18.489999999999998</v>
      </c>
      <c r="H645" s="34" t="s">
        <v>112</v>
      </c>
      <c r="I645" s="29">
        <v>0.6</v>
      </c>
      <c r="J645" s="29">
        <v>7.8</v>
      </c>
      <c r="K645" s="36">
        <v>341</v>
      </c>
    </row>
    <row r="646" spans="1:31" x14ac:dyDescent="0.35">
      <c r="A646" s="44">
        <v>39742</v>
      </c>
      <c r="B646" s="29">
        <v>104958</v>
      </c>
      <c r="C646" s="29">
        <v>697.4</v>
      </c>
      <c r="D646" s="29">
        <v>0.44629999999999997</v>
      </c>
      <c r="E646" s="29">
        <v>8.23</v>
      </c>
      <c r="F646" s="48">
        <v>7.62</v>
      </c>
      <c r="G646" s="29">
        <v>12.39</v>
      </c>
      <c r="H646" s="34" t="s">
        <v>112</v>
      </c>
      <c r="I646" s="29">
        <v>0.45</v>
      </c>
      <c r="J646" s="29">
        <v>7.4</v>
      </c>
      <c r="K646" s="36">
        <v>84</v>
      </c>
      <c r="O646" s="34">
        <v>1.9</v>
      </c>
      <c r="P646" s="34">
        <v>79.400000000000006</v>
      </c>
      <c r="Q646" s="34" t="s">
        <v>115</v>
      </c>
      <c r="R646" s="34" t="s">
        <v>115</v>
      </c>
      <c r="S646" s="34" t="s">
        <v>115</v>
      </c>
      <c r="T646" s="34" t="s">
        <v>115</v>
      </c>
      <c r="U646" s="34" t="s">
        <v>115</v>
      </c>
      <c r="V646" s="34" t="s">
        <v>115</v>
      </c>
      <c r="W646" s="34" t="s">
        <v>115</v>
      </c>
      <c r="X646" s="34">
        <v>61.5</v>
      </c>
      <c r="Y646" s="34" t="s">
        <v>115</v>
      </c>
      <c r="Z646" s="34">
        <v>0.42</v>
      </c>
      <c r="AA646" s="34" t="s">
        <v>115</v>
      </c>
      <c r="AB646" s="34">
        <v>45.3</v>
      </c>
      <c r="AC646" s="34" t="s">
        <v>115</v>
      </c>
      <c r="AD646" s="34">
        <v>275</v>
      </c>
      <c r="AE646" s="34" t="s">
        <v>115</v>
      </c>
    </row>
    <row r="647" spans="1:31" x14ac:dyDescent="0.35">
      <c r="A647" s="44">
        <v>39751</v>
      </c>
      <c r="B647" s="29">
        <v>105450</v>
      </c>
      <c r="C647" s="29">
        <v>732.8</v>
      </c>
      <c r="D647" s="29">
        <v>0.46899999999999997</v>
      </c>
      <c r="E647" s="29">
        <v>10.56</v>
      </c>
      <c r="F647" s="48">
        <v>7.49</v>
      </c>
      <c r="G647" s="29">
        <v>9.2200000000000006</v>
      </c>
      <c r="H647" s="34" t="s">
        <v>112</v>
      </c>
      <c r="I647" s="29">
        <v>0.71</v>
      </c>
      <c r="J647" s="29">
        <v>7.2</v>
      </c>
      <c r="K647" s="36">
        <v>228</v>
      </c>
      <c r="L647" s="257">
        <f>AVERAGE(K643:K647)</f>
        <v>5020.8</v>
      </c>
      <c r="M647" s="46">
        <f>GEOMEAN(K643:K647)</f>
        <v>527.70111278347792</v>
      </c>
      <c r="N647" s="47" t="s">
        <v>494</v>
      </c>
    </row>
    <row r="648" spans="1:31" x14ac:dyDescent="0.35">
      <c r="A648" s="44">
        <v>39755</v>
      </c>
      <c r="B648" s="29">
        <v>104508</v>
      </c>
      <c r="C648" s="29">
        <v>684.9</v>
      </c>
      <c r="D648" s="29">
        <v>0.43840000000000001</v>
      </c>
      <c r="E648" s="29">
        <v>8.14</v>
      </c>
      <c r="F648" s="48">
        <v>7.69</v>
      </c>
      <c r="G648" s="29">
        <v>13.1</v>
      </c>
      <c r="H648" s="34" t="s">
        <v>112</v>
      </c>
      <c r="I648" s="29">
        <v>0.33</v>
      </c>
      <c r="J648" s="29">
        <v>7.4</v>
      </c>
      <c r="K648" s="36">
        <v>195</v>
      </c>
    </row>
    <row r="649" spans="1:31" x14ac:dyDescent="0.35">
      <c r="A649" s="44">
        <v>39763</v>
      </c>
      <c r="B649" s="29">
        <v>111537</v>
      </c>
      <c r="C649" s="29">
        <v>681</v>
      </c>
      <c r="D649" s="29">
        <v>0.436</v>
      </c>
      <c r="E649" s="29">
        <v>9.09</v>
      </c>
      <c r="F649" s="48">
        <v>7.67</v>
      </c>
      <c r="G649" s="29">
        <v>7.1</v>
      </c>
      <c r="H649" s="34" t="s">
        <v>112</v>
      </c>
      <c r="I649" s="29">
        <v>0.6</v>
      </c>
      <c r="J649" s="29">
        <v>7.6</v>
      </c>
      <c r="K649" s="36">
        <v>41</v>
      </c>
    </row>
    <row r="650" spans="1:31" x14ac:dyDescent="0.35">
      <c r="A650" s="44">
        <v>39765</v>
      </c>
      <c r="B650" s="29">
        <v>105807</v>
      </c>
      <c r="C650" s="29">
        <v>539.29999999999995</v>
      </c>
      <c r="D650" s="29">
        <v>0.34510000000000002</v>
      </c>
      <c r="E650" s="29">
        <v>9.01</v>
      </c>
      <c r="F650" s="48">
        <v>7.53</v>
      </c>
      <c r="G650" s="29">
        <v>9.74</v>
      </c>
      <c r="H650" s="34" t="s">
        <v>112</v>
      </c>
      <c r="I650" s="29">
        <v>0.13</v>
      </c>
      <c r="J650" s="29">
        <v>7.4</v>
      </c>
      <c r="K650" s="36">
        <v>24192</v>
      </c>
    </row>
    <row r="651" spans="1:31" x14ac:dyDescent="0.35">
      <c r="A651" s="44">
        <v>39771</v>
      </c>
      <c r="B651" s="29">
        <v>102849</v>
      </c>
      <c r="C651" s="29">
        <v>644</v>
      </c>
      <c r="D651" s="29">
        <v>0.41199999999999998</v>
      </c>
      <c r="E651" s="29">
        <v>14.67</v>
      </c>
      <c r="F651" s="48">
        <v>7.62</v>
      </c>
      <c r="G651" s="29">
        <v>4.4400000000000004</v>
      </c>
      <c r="H651" s="34" t="s">
        <v>112</v>
      </c>
      <c r="I651" s="29">
        <v>0.2</v>
      </c>
      <c r="J651" s="29">
        <v>7.5</v>
      </c>
      <c r="K651" s="36">
        <v>85</v>
      </c>
    </row>
    <row r="652" spans="1:31" x14ac:dyDescent="0.35">
      <c r="A652" s="44">
        <v>39776</v>
      </c>
      <c r="B652" s="29">
        <v>111400</v>
      </c>
      <c r="C652" s="29">
        <v>693</v>
      </c>
      <c r="D652" s="29">
        <v>0.44400000000000001</v>
      </c>
      <c r="E652" s="29">
        <v>10.63</v>
      </c>
      <c r="F652" s="48">
        <v>7.57</v>
      </c>
      <c r="G652" s="29">
        <v>5.17</v>
      </c>
      <c r="H652" s="34" t="s">
        <v>112</v>
      </c>
      <c r="I652" s="29">
        <v>0.2</v>
      </c>
      <c r="J652" s="29">
        <v>7.6</v>
      </c>
      <c r="K652" s="36">
        <v>148</v>
      </c>
      <c r="L652" s="257">
        <f>AVERAGE(K648:K652)</f>
        <v>4932.2</v>
      </c>
      <c r="M652" s="46">
        <f>GEOMEAN(K648:K652)</f>
        <v>300.07801381507846</v>
      </c>
      <c r="N652" s="47" t="s">
        <v>495</v>
      </c>
    </row>
    <row r="653" spans="1:31" x14ac:dyDescent="0.35">
      <c r="A653" s="44">
        <v>39783</v>
      </c>
      <c r="B653" s="29">
        <v>103147</v>
      </c>
      <c r="C653" s="29">
        <v>654.4</v>
      </c>
      <c r="D653" s="29">
        <v>0.41880000000000001</v>
      </c>
      <c r="E653" s="29">
        <v>11.23</v>
      </c>
      <c r="F653" s="48">
        <v>7.71</v>
      </c>
      <c r="G653" s="29">
        <v>4.13</v>
      </c>
      <c r="H653" s="34" t="s">
        <v>112</v>
      </c>
      <c r="I653" s="29">
        <v>0.55000000000000004</v>
      </c>
      <c r="J653" s="29">
        <v>7.8</v>
      </c>
      <c r="K653" s="36">
        <v>95</v>
      </c>
    </row>
    <row r="654" spans="1:31" x14ac:dyDescent="0.35">
      <c r="A654" s="44">
        <v>39785</v>
      </c>
      <c r="B654" s="29">
        <v>110505</v>
      </c>
      <c r="C654" s="29">
        <v>687</v>
      </c>
      <c r="D654" s="29">
        <v>0.44</v>
      </c>
      <c r="E654" s="29">
        <v>11.52</v>
      </c>
      <c r="F654" s="48">
        <v>7.7</v>
      </c>
      <c r="G654" s="29">
        <v>3.25</v>
      </c>
      <c r="H654" s="34" t="s">
        <v>112</v>
      </c>
      <c r="I654" s="29">
        <v>0.6</v>
      </c>
      <c r="J654" s="29">
        <v>7.2</v>
      </c>
      <c r="K654" s="36">
        <v>31</v>
      </c>
    </row>
    <row r="655" spans="1:31" x14ac:dyDescent="0.35">
      <c r="A655" s="44">
        <v>39791</v>
      </c>
      <c r="B655" s="29">
        <v>105656</v>
      </c>
      <c r="C655" s="29">
        <v>516</v>
      </c>
      <c r="D655" s="29">
        <v>0.33</v>
      </c>
      <c r="E655" s="29">
        <v>7.63</v>
      </c>
      <c r="F655" s="48">
        <v>7.63</v>
      </c>
      <c r="G655" s="29">
        <v>10.95</v>
      </c>
      <c r="H655" s="34" t="s">
        <v>112</v>
      </c>
      <c r="I655" s="29">
        <v>0.3</v>
      </c>
      <c r="J655" s="29">
        <v>7.6</v>
      </c>
      <c r="K655" s="36">
        <v>24192</v>
      </c>
    </row>
    <row r="656" spans="1:31" x14ac:dyDescent="0.35">
      <c r="A656" s="44">
        <v>39793</v>
      </c>
      <c r="B656" s="29">
        <v>102621</v>
      </c>
      <c r="C656" s="29">
        <v>552.70000000000005</v>
      </c>
      <c r="D656" s="29">
        <v>0.35370000000000001</v>
      </c>
      <c r="E656" s="29">
        <v>12.58</v>
      </c>
      <c r="F656" s="48">
        <v>7.94</v>
      </c>
      <c r="G656" s="29">
        <v>1.62</v>
      </c>
      <c r="H656" s="34" t="s">
        <v>112</v>
      </c>
      <c r="I656" s="29">
        <v>0.08</v>
      </c>
      <c r="J656" s="29">
        <v>7.6</v>
      </c>
      <c r="K656" s="36">
        <v>538</v>
      </c>
    </row>
    <row r="657" spans="1:31" x14ac:dyDescent="0.35">
      <c r="A657" s="44">
        <v>39798</v>
      </c>
      <c r="B657" s="29">
        <v>104049</v>
      </c>
      <c r="C657" s="29">
        <v>321</v>
      </c>
      <c r="D657" s="29">
        <v>0.20499999999999999</v>
      </c>
      <c r="E657" s="29">
        <v>9.16</v>
      </c>
      <c r="F657" s="48">
        <v>7.81</v>
      </c>
      <c r="G657" s="29">
        <v>6.44</v>
      </c>
      <c r="H657" s="34" t="s">
        <v>112</v>
      </c>
      <c r="I657" s="29">
        <v>0.5</v>
      </c>
      <c r="J657" s="29">
        <v>7.6</v>
      </c>
      <c r="K657" s="36">
        <v>336</v>
      </c>
      <c r="L657" s="257">
        <f>AVERAGE(K653:K657)</f>
        <v>5038.3999999999996</v>
      </c>
      <c r="M657" s="46">
        <f>GEOMEAN(K653:K657)</f>
        <v>418.77015739272838</v>
      </c>
      <c r="N657" s="47" t="s">
        <v>496</v>
      </c>
    </row>
    <row r="658" spans="1:31" x14ac:dyDescent="0.35">
      <c r="A658" s="44">
        <v>39821</v>
      </c>
      <c r="B658" s="48">
        <v>111557</v>
      </c>
      <c r="C658" s="48">
        <v>639</v>
      </c>
      <c r="D658" s="48">
        <v>0.40899999999999997</v>
      </c>
      <c r="E658" s="48">
        <v>12.68</v>
      </c>
      <c r="F658" s="48">
        <v>7.72</v>
      </c>
      <c r="G658" s="48">
        <v>0.87</v>
      </c>
      <c r="H658" s="34" t="s">
        <v>112</v>
      </c>
      <c r="I658" s="48">
        <v>7.0000000000000007E-2</v>
      </c>
      <c r="J658" s="48">
        <v>7.4</v>
      </c>
      <c r="K658" s="36">
        <v>84</v>
      </c>
    </row>
    <row r="659" spans="1:31" x14ac:dyDescent="0.35">
      <c r="A659" s="44">
        <v>39825</v>
      </c>
      <c r="B659" s="48">
        <v>103817</v>
      </c>
      <c r="C659" s="48">
        <v>645.79999999999995</v>
      </c>
      <c r="D659" s="48">
        <v>0.4133</v>
      </c>
      <c r="E659" s="48">
        <v>13.02</v>
      </c>
      <c r="F659" s="48">
        <v>7.73</v>
      </c>
      <c r="G659" s="48">
        <v>1.6</v>
      </c>
      <c r="H659" s="34" t="s">
        <v>112</v>
      </c>
      <c r="I659" s="48">
        <v>0.28000000000000003</v>
      </c>
      <c r="J659" s="48">
        <v>7.5</v>
      </c>
      <c r="K659" s="36">
        <v>135</v>
      </c>
    </row>
    <row r="660" spans="1:31" x14ac:dyDescent="0.35">
      <c r="A660" s="44">
        <v>39828</v>
      </c>
      <c r="B660" s="48">
        <v>111031</v>
      </c>
      <c r="C660" s="48">
        <v>673</v>
      </c>
      <c r="D660" s="48">
        <v>0.43099999999999999</v>
      </c>
      <c r="E660" s="48">
        <v>13.26</v>
      </c>
      <c r="F660" s="48">
        <v>7.65</v>
      </c>
      <c r="G660" s="48">
        <v>-0.33</v>
      </c>
      <c r="H660" s="34" t="s">
        <v>112</v>
      </c>
      <c r="I660" s="48">
        <v>0.8</v>
      </c>
      <c r="J660" s="48">
        <v>7.6</v>
      </c>
      <c r="K660" s="36">
        <v>3255</v>
      </c>
    </row>
    <row r="661" spans="1:31" x14ac:dyDescent="0.35">
      <c r="A661" s="44">
        <v>39834</v>
      </c>
      <c r="B661" s="48">
        <v>104150</v>
      </c>
      <c r="C661" s="48">
        <v>557.4</v>
      </c>
      <c r="D661" s="48">
        <v>0.35670000000000002</v>
      </c>
      <c r="E661" s="48">
        <v>10.57</v>
      </c>
      <c r="F661" s="48">
        <v>7.79</v>
      </c>
      <c r="G661" s="48">
        <v>5.01</v>
      </c>
      <c r="H661" s="34" t="s">
        <v>112</v>
      </c>
      <c r="I661" s="48">
        <v>0.18</v>
      </c>
      <c r="J661" s="48">
        <v>7.3</v>
      </c>
      <c r="K661" s="36">
        <v>233</v>
      </c>
    </row>
    <row r="662" spans="1:31" x14ac:dyDescent="0.35">
      <c r="A662" s="44">
        <v>39846</v>
      </c>
      <c r="B662" s="48">
        <v>105441</v>
      </c>
      <c r="C662" s="48">
        <v>631.5</v>
      </c>
      <c r="D662" s="48">
        <v>0.40410000000000001</v>
      </c>
      <c r="E662" s="48">
        <v>10.81</v>
      </c>
      <c r="F662" s="48">
        <v>6.96</v>
      </c>
      <c r="G662" s="48">
        <v>3.53</v>
      </c>
      <c r="H662" s="34" t="s">
        <v>112</v>
      </c>
      <c r="I662" s="48">
        <v>0.26</v>
      </c>
      <c r="J662" s="48">
        <v>7.2</v>
      </c>
      <c r="K662" s="36">
        <v>98</v>
      </c>
      <c r="L662" s="257">
        <f>AVERAGE(K658:K662)</f>
        <v>761</v>
      </c>
      <c r="M662" s="46">
        <f>GEOMEAN(K658:K662)</f>
        <v>242.74439391387028</v>
      </c>
      <c r="N662" s="47" t="s">
        <v>497</v>
      </c>
    </row>
    <row r="663" spans="1:31" x14ac:dyDescent="0.35">
      <c r="A663" s="44">
        <v>39853</v>
      </c>
      <c r="B663" s="48">
        <v>111149</v>
      </c>
      <c r="C663" s="48">
        <v>551</v>
      </c>
      <c r="D663" s="48">
        <v>0.35260000000000002</v>
      </c>
      <c r="E663" s="48">
        <v>10.54</v>
      </c>
      <c r="F663" s="48">
        <v>7.89</v>
      </c>
      <c r="G663" s="48">
        <v>5.08</v>
      </c>
      <c r="H663" s="34" t="s">
        <v>112</v>
      </c>
      <c r="I663" s="48">
        <v>0.42</v>
      </c>
      <c r="J663" s="48">
        <v>7.4</v>
      </c>
      <c r="K663" s="36">
        <v>171</v>
      </c>
    </row>
    <row r="664" spans="1:31" x14ac:dyDescent="0.35">
      <c r="A664" s="44">
        <v>39856</v>
      </c>
      <c r="B664" s="48">
        <v>105616</v>
      </c>
      <c r="C664" s="48">
        <v>530.70000000000005</v>
      </c>
      <c r="D664" s="48">
        <v>0.3397</v>
      </c>
      <c r="E664" s="48">
        <v>11.77</v>
      </c>
      <c r="F664" s="48">
        <v>7.72</v>
      </c>
      <c r="G664" s="48">
        <v>4.6100000000000003</v>
      </c>
      <c r="H664" s="34" t="s">
        <v>112</v>
      </c>
      <c r="I664" s="48">
        <v>0.31</v>
      </c>
      <c r="J664" s="48">
        <v>7.6</v>
      </c>
      <c r="K664" s="36">
        <v>2755</v>
      </c>
    </row>
    <row r="665" spans="1:31" x14ac:dyDescent="0.35">
      <c r="A665" s="44">
        <v>39863</v>
      </c>
      <c r="B665" s="48">
        <v>110848</v>
      </c>
      <c r="C665" s="48">
        <v>552</v>
      </c>
      <c r="D665" s="48">
        <v>0.35299999999999998</v>
      </c>
      <c r="E665" s="48">
        <v>12.37</v>
      </c>
      <c r="F665" s="48">
        <v>7.73</v>
      </c>
      <c r="G665" s="48">
        <v>2.44</v>
      </c>
      <c r="H665" s="34" t="s">
        <v>112</v>
      </c>
      <c r="I665" s="48">
        <v>0.1</v>
      </c>
      <c r="J665" s="48">
        <v>7.6</v>
      </c>
      <c r="K665" s="36">
        <v>74</v>
      </c>
    </row>
    <row r="666" spans="1:31" x14ac:dyDescent="0.35">
      <c r="A666" s="44">
        <v>39867</v>
      </c>
      <c r="B666" s="48">
        <v>113013</v>
      </c>
      <c r="C666" s="48">
        <v>589</v>
      </c>
      <c r="D666" s="48">
        <v>0.37690000000000001</v>
      </c>
      <c r="E666" s="48">
        <v>14.81</v>
      </c>
      <c r="F666" s="48">
        <v>7.67</v>
      </c>
      <c r="G666" s="48">
        <v>1.32</v>
      </c>
      <c r="H666" s="34" t="s">
        <v>112</v>
      </c>
      <c r="I666" s="48">
        <v>0.75</v>
      </c>
      <c r="J666" s="48">
        <v>7.5</v>
      </c>
      <c r="K666" s="36">
        <v>31</v>
      </c>
    </row>
    <row r="667" spans="1:31" x14ac:dyDescent="0.35">
      <c r="A667" s="44">
        <v>39869</v>
      </c>
      <c r="B667" s="48">
        <v>105712</v>
      </c>
      <c r="C667" s="48">
        <v>593</v>
      </c>
      <c r="D667" s="48">
        <v>0.3795</v>
      </c>
      <c r="E667" s="48">
        <v>11.99</v>
      </c>
      <c r="F667" s="48">
        <v>7.84</v>
      </c>
      <c r="G667" s="48">
        <v>3.52</v>
      </c>
      <c r="H667" s="34" t="s">
        <v>112</v>
      </c>
      <c r="I667" s="48">
        <v>0.56999999999999995</v>
      </c>
      <c r="J667" s="48">
        <v>7.5</v>
      </c>
      <c r="K667" s="36">
        <v>422</v>
      </c>
      <c r="L667" s="257">
        <f>AVERAGE(K663:K667)</f>
        <v>690.6</v>
      </c>
      <c r="M667" s="46">
        <f>GEOMEAN(K663:K667)</f>
        <v>214.68649001497889</v>
      </c>
      <c r="N667" s="47" t="s">
        <v>498</v>
      </c>
    </row>
    <row r="668" spans="1:31" x14ac:dyDescent="0.35">
      <c r="A668" s="44">
        <v>39876</v>
      </c>
      <c r="B668" s="48">
        <v>104116</v>
      </c>
      <c r="C668" s="48">
        <v>587</v>
      </c>
      <c r="D668" s="48">
        <v>0.375</v>
      </c>
      <c r="E668" s="48">
        <v>12.74</v>
      </c>
      <c r="F668" s="48">
        <v>7.89</v>
      </c>
      <c r="G668" s="48">
        <v>2.5099999999999998</v>
      </c>
      <c r="H668" s="34" t="s">
        <v>112</v>
      </c>
      <c r="I668" s="48">
        <v>0.8</v>
      </c>
      <c r="J668" s="48">
        <v>7.5</v>
      </c>
      <c r="K668" s="36">
        <v>959</v>
      </c>
    </row>
    <row r="669" spans="1:31" x14ac:dyDescent="0.35">
      <c r="A669" s="44">
        <v>39882</v>
      </c>
      <c r="B669" s="48">
        <v>101823</v>
      </c>
      <c r="C669" s="48">
        <v>590.29999999999995</v>
      </c>
      <c r="D669" s="48">
        <v>0.37780000000000002</v>
      </c>
      <c r="E669" s="48">
        <v>10.28</v>
      </c>
      <c r="F669" s="48">
        <v>7.69</v>
      </c>
      <c r="G669" s="48">
        <v>9.33</v>
      </c>
      <c r="H669" s="34" t="s">
        <v>112</v>
      </c>
      <c r="I669" s="48">
        <v>0.28000000000000003</v>
      </c>
      <c r="J669" s="48">
        <v>6.9</v>
      </c>
      <c r="K669" s="36">
        <v>1130</v>
      </c>
      <c r="O669" s="34">
        <v>1.3</v>
      </c>
      <c r="P669" s="34">
        <v>75.8</v>
      </c>
      <c r="Q669" s="34" t="s">
        <v>115</v>
      </c>
      <c r="R669" s="34" t="s">
        <v>115</v>
      </c>
      <c r="S669" s="34" t="s">
        <v>115</v>
      </c>
      <c r="T669" s="34" t="s">
        <v>115</v>
      </c>
      <c r="U669" s="34" t="s">
        <v>115</v>
      </c>
      <c r="V669" s="34" t="s">
        <v>115</v>
      </c>
      <c r="W669" s="34" t="s">
        <v>115</v>
      </c>
      <c r="X669" s="34">
        <v>58.9</v>
      </c>
      <c r="Y669" s="34" t="s">
        <v>115</v>
      </c>
      <c r="Z669" s="34">
        <v>1.2</v>
      </c>
      <c r="AA669" s="34" t="s">
        <v>115</v>
      </c>
      <c r="AB669" s="34">
        <v>38.4</v>
      </c>
      <c r="AC669" s="34" t="s">
        <v>115</v>
      </c>
      <c r="AD669" s="34">
        <v>259</v>
      </c>
      <c r="AE669" s="34" t="s">
        <v>115</v>
      </c>
    </row>
    <row r="670" spans="1:31" x14ac:dyDescent="0.35">
      <c r="A670" s="44">
        <v>39888</v>
      </c>
      <c r="B670" s="48">
        <v>120824</v>
      </c>
      <c r="C670" s="48">
        <v>595.70000000000005</v>
      </c>
      <c r="D670" s="48">
        <v>0.38119999999999998</v>
      </c>
      <c r="E670" s="48">
        <v>11.22</v>
      </c>
      <c r="F670" s="48">
        <v>8.08</v>
      </c>
      <c r="G670" s="48">
        <v>10.15</v>
      </c>
      <c r="H670" s="34" t="s">
        <v>112</v>
      </c>
      <c r="I670" s="48">
        <v>0.31</v>
      </c>
      <c r="J670" s="48">
        <v>7.6</v>
      </c>
      <c r="K670" s="36">
        <v>377</v>
      </c>
    </row>
    <row r="671" spans="1:31" x14ac:dyDescent="0.35">
      <c r="A671" s="44">
        <v>39898</v>
      </c>
      <c r="B671" s="48">
        <v>113217</v>
      </c>
      <c r="C671" s="48">
        <v>599</v>
      </c>
      <c r="D671" s="48">
        <v>0.38340000000000002</v>
      </c>
      <c r="E671" s="48">
        <v>9.8699999999999992</v>
      </c>
      <c r="F671" s="48">
        <v>8.2100000000000009</v>
      </c>
      <c r="G671" s="48">
        <v>11.88</v>
      </c>
      <c r="H671" s="34" t="s">
        <v>112</v>
      </c>
      <c r="I671" s="48">
        <v>1.36</v>
      </c>
      <c r="J671" s="48">
        <v>7.1</v>
      </c>
      <c r="K671" s="36">
        <v>1421</v>
      </c>
    </row>
    <row r="672" spans="1:31" x14ac:dyDescent="0.35">
      <c r="A672" s="44">
        <v>39903</v>
      </c>
      <c r="B672" s="48">
        <v>104840</v>
      </c>
      <c r="C672" s="48">
        <v>559.5</v>
      </c>
      <c r="D672" s="48">
        <v>0.35809999999999997</v>
      </c>
      <c r="E672" s="48">
        <v>9.98</v>
      </c>
      <c r="F672" s="48">
        <v>8.06</v>
      </c>
      <c r="G672" s="48">
        <v>10.39</v>
      </c>
      <c r="H672" s="29"/>
      <c r="I672" s="48">
        <v>0.35</v>
      </c>
      <c r="J672" s="48">
        <v>7.5</v>
      </c>
      <c r="K672" s="36">
        <v>813</v>
      </c>
      <c r="L672" s="45">
        <f>AVERAGE(K668:K672)</f>
        <v>940</v>
      </c>
      <c r="M672" s="46">
        <f>GEOMEAN(K668:K672)</f>
        <v>860.56683477778824</v>
      </c>
      <c r="N672" s="47" t="s">
        <v>499</v>
      </c>
    </row>
    <row r="673" spans="1:14" x14ac:dyDescent="0.35">
      <c r="A673" s="44">
        <v>39909</v>
      </c>
      <c r="B673" s="48">
        <v>105622</v>
      </c>
      <c r="C673" s="48">
        <v>434.7</v>
      </c>
      <c r="D673" s="48">
        <v>0.2782</v>
      </c>
      <c r="E673" s="48">
        <v>10.7</v>
      </c>
      <c r="F673" s="48">
        <v>7.75</v>
      </c>
      <c r="G673" s="48">
        <v>9.69</v>
      </c>
      <c r="H673" s="34" t="s">
        <v>112</v>
      </c>
      <c r="I673" s="48">
        <v>0.31</v>
      </c>
      <c r="J673" s="48">
        <v>7.7</v>
      </c>
      <c r="K673" s="36">
        <v>9208</v>
      </c>
    </row>
    <row r="674" spans="1:14" x14ac:dyDescent="0.35">
      <c r="A674" s="44">
        <v>39912</v>
      </c>
      <c r="B674" s="48">
        <v>111250</v>
      </c>
      <c r="C674" s="48">
        <v>548</v>
      </c>
      <c r="D674" s="48">
        <v>0.35099999999999998</v>
      </c>
      <c r="E674" s="48">
        <v>11.21</v>
      </c>
      <c r="F674" s="48">
        <v>7.82</v>
      </c>
      <c r="G674" s="48">
        <v>9.35</v>
      </c>
      <c r="H674" s="34" t="s">
        <v>112</v>
      </c>
      <c r="I674" s="48">
        <v>0.1</v>
      </c>
      <c r="J674" s="48">
        <v>7.5</v>
      </c>
      <c r="K674" s="36">
        <v>148</v>
      </c>
    </row>
    <row r="675" spans="1:14" x14ac:dyDescent="0.35">
      <c r="A675" s="44">
        <v>39917</v>
      </c>
      <c r="B675" s="48">
        <v>112034</v>
      </c>
      <c r="C675" s="48">
        <v>489</v>
      </c>
      <c r="D675" s="48">
        <v>0.313</v>
      </c>
      <c r="E675" s="48">
        <v>9.76</v>
      </c>
      <c r="F675" s="48">
        <v>8.4499999999999993</v>
      </c>
      <c r="G675" s="48">
        <v>9.74</v>
      </c>
      <c r="H675" s="34" t="s">
        <v>112</v>
      </c>
      <c r="I675" s="48">
        <v>1.34</v>
      </c>
      <c r="J675" s="48">
        <v>7.5</v>
      </c>
      <c r="K675" s="36">
        <v>9208</v>
      </c>
    </row>
    <row r="676" spans="1:14" x14ac:dyDescent="0.35">
      <c r="A676" s="44">
        <v>39918</v>
      </c>
      <c r="B676" s="48">
        <v>105438</v>
      </c>
      <c r="C676" s="48">
        <v>456.7</v>
      </c>
      <c r="D676" s="48">
        <v>0.2923</v>
      </c>
      <c r="E676" s="48">
        <v>10.72</v>
      </c>
      <c r="F676" s="48">
        <v>8.41</v>
      </c>
      <c r="G676" s="48">
        <v>9.14</v>
      </c>
      <c r="H676" s="34" t="s">
        <v>112</v>
      </c>
      <c r="I676" s="48">
        <v>1.18</v>
      </c>
      <c r="J676" s="48">
        <v>7.2</v>
      </c>
      <c r="K676" s="36">
        <v>272</v>
      </c>
    </row>
    <row r="677" spans="1:14" x14ac:dyDescent="0.35">
      <c r="A677" s="44">
        <v>39930</v>
      </c>
      <c r="B677" s="48">
        <v>110132</v>
      </c>
      <c r="C677" s="48">
        <v>572.6</v>
      </c>
      <c r="D677" s="48">
        <v>0.36649999999999999</v>
      </c>
      <c r="E677" s="48">
        <v>9.33</v>
      </c>
      <c r="F677" s="48">
        <v>8.09</v>
      </c>
      <c r="G677" s="48">
        <v>18.14</v>
      </c>
      <c r="H677" s="34" t="s">
        <v>112</v>
      </c>
      <c r="I677" s="48">
        <v>0.22</v>
      </c>
      <c r="J677" s="48">
        <v>7.4</v>
      </c>
      <c r="K677" s="36">
        <v>122</v>
      </c>
      <c r="L677" s="45">
        <f>AVERAGE(K673:K677)</f>
        <v>3791.6</v>
      </c>
      <c r="M677" s="46">
        <f>GEOMEAN(K673:K677)</f>
        <v>839.2748600099884</v>
      </c>
      <c r="N677" s="47" t="s">
        <v>500</v>
      </c>
    </row>
    <row r="678" spans="1:14" x14ac:dyDescent="0.35">
      <c r="A678" s="44">
        <v>39940</v>
      </c>
      <c r="B678" s="48">
        <v>105039</v>
      </c>
      <c r="C678" s="48">
        <v>530</v>
      </c>
      <c r="D678" s="48">
        <v>0.33900000000000002</v>
      </c>
      <c r="E678" s="48">
        <v>7.21</v>
      </c>
      <c r="F678" s="48">
        <v>8.15</v>
      </c>
      <c r="G678" s="48">
        <v>16.579999999999998</v>
      </c>
      <c r="H678" s="34" t="s">
        <v>112</v>
      </c>
      <c r="I678" s="48">
        <v>0.6</v>
      </c>
      <c r="J678" s="48">
        <v>7.6</v>
      </c>
      <c r="K678" s="36">
        <v>520</v>
      </c>
    </row>
    <row r="679" spans="1:14" x14ac:dyDescent="0.35">
      <c r="A679" s="44">
        <v>39951</v>
      </c>
      <c r="B679" s="48">
        <v>104258</v>
      </c>
      <c r="C679" s="48">
        <v>520</v>
      </c>
      <c r="D679" s="48">
        <v>0.33300000000000002</v>
      </c>
      <c r="E679" s="48">
        <v>9.5299999999999994</v>
      </c>
      <c r="F679" s="48">
        <v>7.94</v>
      </c>
      <c r="G679" s="48">
        <v>16.57</v>
      </c>
      <c r="H679" s="34" t="s">
        <v>112</v>
      </c>
      <c r="I679" s="48">
        <v>0.4</v>
      </c>
      <c r="J679" s="48">
        <v>7.8</v>
      </c>
      <c r="K679" s="36">
        <v>240</v>
      </c>
    </row>
    <row r="680" spans="1:14" x14ac:dyDescent="0.35">
      <c r="A680" s="44">
        <v>39952</v>
      </c>
      <c r="B680" s="48">
        <v>104507</v>
      </c>
      <c r="C680" s="48">
        <v>547.1</v>
      </c>
      <c r="D680" s="48">
        <v>0.35020000000000001</v>
      </c>
      <c r="E680" s="48">
        <v>9.09</v>
      </c>
      <c r="F680" s="48">
        <v>8.1</v>
      </c>
      <c r="G680" s="48">
        <v>16.579999999999998</v>
      </c>
      <c r="H680" s="34" t="s">
        <v>112</v>
      </c>
      <c r="I680" s="48">
        <v>1.01</v>
      </c>
      <c r="J680" s="48">
        <v>7.4</v>
      </c>
      <c r="K680" s="36">
        <v>134</v>
      </c>
    </row>
    <row r="681" spans="1:14" x14ac:dyDescent="0.35">
      <c r="A681" s="44">
        <v>39953</v>
      </c>
      <c r="B681" s="48">
        <v>110543</v>
      </c>
      <c r="C681" s="48">
        <v>550</v>
      </c>
      <c r="D681" s="48">
        <v>0.35199999999999998</v>
      </c>
      <c r="E681" s="48">
        <v>7.28</v>
      </c>
      <c r="F681" s="48">
        <v>8.35</v>
      </c>
      <c r="G681" s="48">
        <v>17.21</v>
      </c>
      <c r="H681" s="34" t="s">
        <v>112</v>
      </c>
      <c r="I681" s="48">
        <v>0.9</v>
      </c>
      <c r="J681" s="48">
        <v>7.9</v>
      </c>
      <c r="K681" s="36">
        <v>108</v>
      </c>
    </row>
    <row r="682" spans="1:14" x14ac:dyDescent="0.35">
      <c r="A682" s="44">
        <v>39960</v>
      </c>
      <c r="B682" s="48">
        <v>104440</v>
      </c>
      <c r="C682" s="48">
        <v>567.29999999999995</v>
      </c>
      <c r="D682" s="48">
        <v>0.36309999999999998</v>
      </c>
      <c r="E682" s="48">
        <v>7.15</v>
      </c>
      <c r="F682" s="48">
        <v>7.74</v>
      </c>
      <c r="G682" s="48">
        <v>22.15</v>
      </c>
      <c r="H682" s="34" t="s">
        <v>112</v>
      </c>
      <c r="I682" s="48">
        <v>0.11</v>
      </c>
      <c r="J682" s="48">
        <v>7.6</v>
      </c>
      <c r="K682" s="36">
        <v>798</v>
      </c>
      <c r="L682" s="45">
        <f>AVERAGE(K678:K682)</f>
        <v>360</v>
      </c>
      <c r="M682" s="46">
        <f>GEOMEAN(K678:K682)</f>
        <v>270.23973484847659</v>
      </c>
      <c r="N682" s="47" t="s">
        <v>501</v>
      </c>
    </row>
    <row r="683" spans="1:14" x14ac:dyDescent="0.35">
      <c r="A683" s="44">
        <v>39965</v>
      </c>
      <c r="B683" s="48">
        <v>104334</v>
      </c>
      <c r="C683" s="48">
        <v>569.79999999999995</v>
      </c>
      <c r="D683" s="48">
        <v>0.36459999999999998</v>
      </c>
      <c r="E683" s="48">
        <v>7.52</v>
      </c>
      <c r="F683" s="48">
        <v>7.81</v>
      </c>
      <c r="G683" s="48">
        <v>20.54</v>
      </c>
      <c r="H683" s="34" t="s">
        <v>112</v>
      </c>
      <c r="I683" s="48">
        <v>0.02</v>
      </c>
      <c r="J683" s="48">
        <v>7.4</v>
      </c>
      <c r="K683" s="36">
        <v>2310</v>
      </c>
    </row>
    <row r="684" spans="1:14" x14ac:dyDescent="0.35">
      <c r="A684" s="44">
        <v>39973</v>
      </c>
      <c r="B684" s="48">
        <v>105011</v>
      </c>
      <c r="C684" s="48">
        <v>604.29999999999995</v>
      </c>
      <c r="D684" s="48">
        <v>0.38669999999999999</v>
      </c>
      <c r="E684" s="48">
        <v>7.71</v>
      </c>
      <c r="F684" s="48">
        <v>7.88</v>
      </c>
      <c r="G684" s="48">
        <v>21.3</v>
      </c>
      <c r="H684" s="34" t="s">
        <v>112</v>
      </c>
      <c r="I684" s="48">
        <v>0.33</v>
      </c>
      <c r="J684" s="48">
        <v>7.4</v>
      </c>
      <c r="K684" s="36">
        <v>1296</v>
      </c>
    </row>
    <row r="685" spans="1:14" x14ac:dyDescent="0.35">
      <c r="A685" s="44">
        <v>39975</v>
      </c>
      <c r="B685" s="48">
        <v>93911</v>
      </c>
      <c r="C685" s="48">
        <v>410.9</v>
      </c>
      <c r="D685" s="48">
        <v>0.26300000000000001</v>
      </c>
      <c r="E685" s="48">
        <v>7.14</v>
      </c>
      <c r="F685" s="48">
        <v>7.89</v>
      </c>
      <c r="G685" s="48">
        <v>20.83</v>
      </c>
      <c r="H685" s="34" t="s">
        <v>112</v>
      </c>
      <c r="I685" s="48">
        <v>0.28000000000000003</v>
      </c>
      <c r="J685" s="48">
        <v>7.2</v>
      </c>
      <c r="K685" s="36">
        <v>24192</v>
      </c>
    </row>
    <row r="686" spans="1:14" x14ac:dyDescent="0.35">
      <c r="A686" s="44">
        <v>39979</v>
      </c>
      <c r="B686" s="48">
        <v>105013</v>
      </c>
      <c r="C686" s="48">
        <v>509</v>
      </c>
      <c r="D686" s="48">
        <v>0.32600000000000001</v>
      </c>
      <c r="E686" s="48">
        <v>7.98</v>
      </c>
      <c r="F686" s="48">
        <v>7.95</v>
      </c>
      <c r="G686" s="48">
        <v>22.22</v>
      </c>
      <c r="H686" s="34" t="s">
        <v>112</v>
      </c>
      <c r="I686" s="48">
        <v>0.2</v>
      </c>
      <c r="J686" s="48">
        <v>7.5</v>
      </c>
      <c r="K686" s="36">
        <v>829</v>
      </c>
    </row>
    <row r="687" spans="1:14" x14ac:dyDescent="0.35">
      <c r="A687" s="44">
        <v>39989</v>
      </c>
      <c r="B687" s="48">
        <v>95546</v>
      </c>
      <c r="C687" s="48">
        <v>540.1</v>
      </c>
      <c r="D687" s="48">
        <v>0.34570000000000001</v>
      </c>
      <c r="E687" s="48">
        <v>6.74</v>
      </c>
      <c r="F687" s="48">
        <v>7.95</v>
      </c>
      <c r="G687" s="48">
        <v>26.52</v>
      </c>
      <c r="H687" s="34" t="s">
        <v>112</v>
      </c>
      <c r="I687" s="48">
        <v>7.0000000000000007E-2</v>
      </c>
      <c r="J687" s="48">
        <v>7.6</v>
      </c>
      <c r="K687" s="36">
        <v>336</v>
      </c>
      <c r="L687" s="45">
        <f>AVERAGE(K683:K687)</f>
        <v>5792.6</v>
      </c>
      <c r="M687" s="46">
        <f>GEOMEAN(K683:K687)</f>
        <v>1823.7130786720129</v>
      </c>
      <c r="N687" s="47" t="s">
        <v>502</v>
      </c>
    </row>
    <row r="688" spans="1:14" x14ac:dyDescent="0.35">
      <c r="A688" s="44">
        <v>39995</v>
      </c>
      <c r="B688" s="48">
        <v>102821</v>
      </c>
      <c r="C688" s="48">
        <v>644</v>
      </c>
      <c r="D688" s="48">
        <v>0.41199999999999998</v>
      </c>
      <c r="E688" s="48">
        <v>7.25</v>
      </c>
      <c r="F688" s="48">
        <v>7.78</v>
      </c>
      <c r="G688" s="48">
        <v>21.06</v>
      </c>
      <c r="H688" s="34" t="s">
        <v>112</v>
      </c>
      <c r="I688" s="48">
        <v>0.4</v>
      </c>
      <c r="J688" s="48">
        <v>7.5</v>
      </c>
      <c r="K688" s="36">
        <v>2602</v>
      </c>
    </row>
    <row r="689" spans="1:31" x14ac:dyDescent="0.35">
      <c r="A689" s="44">
        <v>40000</v>
      </c>
      <c r="B689" s="48">
        <v>112504</v>
      </c>
      <c r="C689" s="48">
        <v>608</v>
      </c>
      <c r="D689" s="48">
        <v>0.38900000000000001</v>
      </c>
      <c r="E689" s="48">
        <v>6.9</v>
      </c>
      <c r="F689" s="48">
        <v>7.9</v>
      </c>
      <c r="G689" s="48">
        <v>22.46</v>
      </c>
      <c r="H689" s="34" t="s">
        <v>112</v>
      </c>
      <c r="I689" s="48">
        <v>0.6</v>
      </c>
      <c r="J689" s="48">
        <v>7.5</v>
      </c>
      <c r="K689" s="36">
        <v>4106</v>
      </c>
    </row>
    <row r="690" spans="1:31" x14ac:dyDescent="0.35">
      <c r="A690" s="44">
        <v>40002</v>
      </c>
      <c r="B690" s="48">
        <v>113844</v>
      </c>
      <c r="C690" s="48">
        <v>655</v>
      </c>
      <c r="D690" s="48">
        <v>0.41899999999999998</v>
      </c>
      <c r="E690" s="48">
        <v>8.36</v>
      </c>
      <c r="F690" s="48">
        <v>7.94</v>
      </c>
      <c r="G690" s="48">
        <v>21.81</v>
      </c>
      <c r="H690" s="34" t="s">
        <v>112</v>
      </c>
      <c r="I690" s="48">
        <v>0.3</v>
      </c>
      <c r="J690" s="48">
        <v>7.5</v>
      </c>
      <c r="K690" s="36">
        <v>1223</v>
      </c>
      <c r="O690" s="34">
        <v>1.9</v>
      </c>
      <c r="P690" s="34">
        <v>69.5</v>
      </c>
      <c r="Q690" s="34" t="s">
        <v>115</v>
      </c>
      <c r="R690" s="34" t="s">
        <v>115</v>
      </c>
      <c r="S690" s="34" t="s">
        <v>115</v>
      </c>
      <c r="T690" s="34" t="s">
        <v>115</v>
      </c>
      <c r="U690" s="34" t="s">
        <v>115</v>
      </c>
      <c r="V690" s="34" t="s">
        <v>115</v>
      </c>
      <c r="W690" s="34" t="s">
        <v>115</v>
      </c>
      <c r="X690" s="34">
        <v>48.6</v>
      </c>
      <c r="Y690" s="34" t="s">
        <v>115</v>
      </c>
      <c r="Z690" s="34">
        <v>1</v>
      </c>
      <c r="AA690" s="34" t="s">
        <v>115</v>
      </c>
      <c r="AB690" s="34">
        <v>38.4</v>
      </c>
      <c r="AC690" s="34" t="s">
        <v>115</v>
      </c>
      <c r="AD690" s="34">
        <v>287</v>
      </c>
      <c r="AE690" s="34" t="s">
        <v>115</v>
      </c>
    </row>
    <row r="691" spans="1:31" x14ac:dyDescent="0.35">
      <c r="A691" s="44">
        <v>40014</v>
      </c>
      <c r="B691" s="48">
        <v>102759</v>
      </c>
      <c r="C691" s="48">
        <v>653</v>
      </c>
      <c r="D691" s="48">
        <v>0.41799999999999998</v>
      </c>
      <c r="E691" s="48">
        <v>7.56</v>
      </c>
      <c r="F691" s="48">
        <v>7.85</v>
      </c>
      <c r="G691" s="48">
        <v>20.100000000000001</v>
      </c>
      <c r="H691" s="34" t="s">
        <v>112</v>
      </c>
      <c r="I691" s="48">
        <v>0.7</v>
      </c>
      <c r="J691" s="48">
        <v>7.5</v>
      </c>
      <c r="K691" s="36">
        <v>1017</v>
      </c>
    </row>
    <row r="692" spans="1:31" x14ac:dyDescent="0.35">
      <c r="A692" s="44">
        <v>40016</v>
      </c>
      <c r="B692" s="48">
        <v>102452</v>
      </c>
      <c r="C692" s="48">
        <v>687.7</v>
      </c>
      <c r="D692" s="48">
        <v>0.44009999999999999</v>
      </c>
      <c r="E692" s="48">
        <v>7.4</v>
      </c>
      <c r="F692" s="48">
        <v>7.67</v>
      </c>
      <c r="G692" s="48">
        <v>20.36</v>
      </c>
      <c r="H692" s="34" t="s">
        <v>112</v>
      </c>
      <c r="I692" s="48">
        <v>0.5</v>
      </c>
      <c r="J692" s="48">
        <v>7.5</v>
      </c>
      <c r="K692" s="36">
        <v>2247</v>
      </c>
      <c r="L692" s="45">
        <f>AVERAGE(K688:K692)</f>
        <v>2239</v>
      </c>
      <c r="M692" s="46">
        <f>GEOMEAN(K688:K692)</f>
        <v>1972.4924244200979</v>
      </c>
      <c r="N692" s="47" t="s">
        <v>503</v>
      </c>
    </row>
    <row r="693" spans="1:31" x14ac:dyDescent="0.35">
      <c r="A693" s="44">
        <v>40028</v>
      </c>
      <c r="B693" s="48">
        <v>103200</v>
      </c>
      <c r="C693" s="48">
        <v>666.3</v>
      </c>
      <c r="D693" s="48">
        <v>0.42649999999999999</v>
      </c>
      <c r="E693" s="48">
        <v>7.17</v>
      </c>
      <c r="F693" s="48">
        <v>7.92</v>
      </c>
      <c r="G693" s="48">
        <v>20.93</v>
      </c>
      <c r="H693" s="34" t="s">
        <v>112</v>
      </c>
      <c r="I693" s="48">
        <v>0.4</v>
      </c>
      <c r="J693" s="49">
        <v>7.9</v>
      </c>
      <c r="K693" s="36">
        <v>249</v>
      </c>
    </row>
    <row r="694" spans="1:31" x14ac:dyDescent="0.35">
      <c r="A694" s="44">
        <v>40031</v>
      </c>
      <c r="B694" s="48">
        <v>101812</v>
      </c>
      <c r="C694" s="48">
        <v>433.6</v>
      </c>
      <c r="D694" s="48">
        <v>0.27750000000000002</v>
      </c>
      <c r="E694" s="48">
        <v>7.72</v>
      </c>
      <c r="F694" s="48">
        <v>7.81</v>
      </c>
      <c r="G694" s="48">
        <v>22.06</v>
      </c>
      <c r="H694" s="34" t="s">
        <v>112</v>
      </c>
      <c r="I694" s="48">
        <v>0.94</v>
      </c>
      <c r="J694" s="48">
        <v>7.5</v>
      </c>
      <c r="K694" s="36">
        <v>5172</v>
      </c>
    </row>
    <row r="695" spans="1:31" x14ac:dyDescent="0.35">
      <c r="A695" s="44">
        <v>40043</v>
      </c>
      <c r="B695" s="48">
        <v>102128</v>
      </c>
      <c r="C695" s="48">
        <v>712.8</v>
      </c>
      <c r="D695" s="48">
        <v>0.45619999999999999</v>
      </c>
      <c r="E695" s="48">
        <v>6.08</v>
      </c>
      <c r="F695" s="48">
        <v>7.66</v>
      </c>
      <c r="G695" s="48">
        <v>23.68</v>
      </c>
      <c r="H695" s="34" t="s">
        <v>112</v>
      </c>
      <c r="I695" s="48">
        <v>0.21</v>
      </c>
      <c r="J695" s="49">
        <v>7.4</v>
      </c>
      <c r="K695" s="36">
        <v>318</v>
      </c>
    </row>
    <row r="696" spans="1:31" x14ac:dyDescent="0.35">
      <c r="A696" s="44">
        <v>40045</v>
      </c>
      <c r="B696" s="48">
        <v>103356</v>
      </c>
      <c r="C696" s="48">
        <v>539.70000000000005</v>
      </c>
      <c r="D696" s="48">
        <v>0.34539999999999998</v>
      </c>
      <c r="E696" s="48">
        <v>3.45</v>
      </c>
      <c r="F696" s="48">
        <v>7.49</v>
      </c>
      <c r="G696" s="48">
        <v>22.78</v>
      </c>
      <c r="H696" s="34" t="s">
        <v>112</v>
      </c>
      <c r="I696" s="48">
        <v>0.01</v>
      </c>
      <c r="J696" s="48">
        <v>7.5</v>
      </c>
      <c r="K696" s="36">
        <v>24192</v>
      </c>
    </row>
    <row r="697" spans="1:31" x14ac:dyDescent="0.35">
      <c r="A697" s="44">
        <v>40051</v>
      </c>
      <c r="B697" s="48">
        <v>110238</v>
      </c>
      <c r="C697" s="48">
        <v>744</v>
      </c>
      <c r="D697" s="48">
        <v>0.47620000000000001</v>
      </c>
      <c r="E697" s="48">
        <v>5.22</v>
      </c>
      <c r="F697" s="48">
        <v>7.8</v>
      </c>
      <c r="G697" s="48">
        <v>20.7</v>
      </c>
      <c r="H697" s="34" t="s">
        <v>112</v>
      </c>
      <c r="I697" s="48">
        <v>0.51</v>
      </c>
      <c r="J697" s="48">
        <v>7.8</v>
      </c>
      <c r="K697" s="36">
        <v>275</v>
      </c>
      <c r="L697" s="45">
        <f>AVERAGE(K693:K697)</f>
        <v>6041.2</v>
      </c>
      <c r="M697" s="46">
        <f>GEOMEAN(K693:K697)</f>
        <v>1221.9625333516688</v>
      </c>
      <c r="N697" s="47" t="s">
        <v>504</v>
      </c>
    </row>
    <row r="698" spans="1:31" x14ac:dyDescent="0.35">
      <c r="A698" s="44">
        <v>40071</v>
      </c>
      <c r="B698" s="48">
        <v>103934</v>
      </c>
      <c r="C698" s="48">
        <v>768.1</v>
      </c>
      <c r="D698" s="48">
        <v>0.49159999999999998</v>
      </c>
      <c r="E698" s="48">
        <v>6.42</v>
      </c>
      <c r="F698" s="48">
        <v>7.79</v>
      </c>
      <c r="G698" s="48">
        <v>19.86</v>
      </c>
      <c r="H698" s="34" t="s">
        <v>112</v>
      </c>
      <c r="I698" s="48">
        <v>0.52</v>
      </c>
      <c r="J698" s="48">
        <v>7.7</v>
      </c>
      <c r="K698" s="36">
        <v>158</v>
      </c>
    </row>
    <row r="699" spans="1:31" x14ac:dyDescent="0.35">
      <c r="A699" s="44">
        <v>40073</v>
      </c>
      <c r="B699" s="48">
        <v>110814</v>
      </c>
      <c r="C699" s="48">
        <v>772.7</v>
      </c>
      <c r="D699" s="48">
        <v>0.4945</v>
      </c>
      <c r="E699" s="48">
        <v>5.87</v>
      </c>
      <c r="F699" s="48">
        <v>7.93</v>
      </c>
      <c r="G699" s="48">
        <v>18.23</v>
      </c>
      <c r="H699" s="34" t="s">
        <v>112</v>
      </c>
      <c r="I699" s="48">
        <v>0.42</v>
      </c>
      <c r="J699" s="48">
        <v>7.7</v>
      </c>
      <c r="K699" s="36">
        <v>31</v>
      </c>
    </row>
    <row r="700" spans="1:31" x14ac:dyDescent="0.35">
      <c r="A700" s="44">
        <v>40077</v>
      </c>
      <c r="B700" s="48">
        <v>110349</v>
      </c>
      <c r="C700" s="48">
        <v>722.6</v>
      </c>
      <c r="D700" s="48">
        <v>0.46250000000000002</v>
      </c>
      <c r="E700" s="48">
        <v>5.96</v>
      </c>
      <c r="F700" s="48">
        <v>7.94</v>
      </c>
      <c r="G700" s="48">
        <v>19.25</v>
      </c>
      <c r="H700" s="34" t="s">
        <v>112</v>
      </c>
      <c r="I700" s="48">
        <v>0.3</v>
      </c>
      <c r="J700" s="48">
        <v>7.8</v>
      </c>
      <c r="K700" s="36">
        <v>63</v>
      </c>
    </row>
    <row r="701" spans="1:31" x14ac:dyDescent="0.35">
      <c r="A701" s="44">
        <v>40080</v>
      </c>
      <c r="B701" s="48">
        <v>110121</v>
      </c>
      <c r="C701" s="48">
        <v>669.6</v>
      </c>
      <c r="D701" s="48">
        <v>0.42849999999999999</v>
      </c>
      <c r="E701" s="48">
        <v>6.39</v>
      </c>
      <c r="F701" s="48">
        <v>7.9</v>
      </c>
      <c r="G701" s="48">
        <v>20.85</v>
      </c>
      <c r="H701" s="34" t="s">
        <v>112</v>
      </c>
      <c r="I701" s="48">
        <v>0.32</v>
      </c>
      <c r="J701" s="48">
        <v>7.5</v>
      </c>
      <c r="K701" s="36">
        <v>695</v>
      </c>
    </row>
    <row r="702" spans="1:31" x14ac:dyDescent="0.35">
      <c r="A702" s="44">
        <v>40086</v>
      </c>
      <c r="B702" s="48">
        <v>103935</v>
      </c>
      <c r="C702" s="48">
        <v>683.7</v>
      </c>
      <c r="D702" s="48">
        <v>0.4375</v>
      </c>
      <c r="E702" s="48">
        <v>7.63</v>
      </c>
      <c r="F702" s="48">
        <v>7.63</v>
      </c>
      <c r="G702" s="48">
        <v>15.33</v>
      </c>
      <c r="H702" s="34" t="s">
        <v>112</v>
      </c>
      <c r="I702" s="48">
        <v>0.27</v>
      </c>
      <c r="J702" s="48">
        <v>7.5</v>
      </c>
      <c r="K702" s="36">
        <v>323</v>
      </c>
      <c r="L702" s="45">
        <f>AVERAGE(K698:K702)</f>
        <v>254</v>
      </c>
      <c r="M702" s="46">
        <f>GEOMEAN(K698:K702)</f>
        <v>147.26831962945451</v>
      </c>
      <c r="N702" s="47" t="s">
        <v>505</v>
      </c>
    </row>
    <row r="703" spans="1:31" x14ac:dyDescent="0.35">
      <c r="A703" s="44">
        <v>40087</v>
      </c>
      <c r="B703" s="48">
        <v>111305</v>
      </c>
      <c r="C703" s="48">
        <v>647.79999999999995</v>
      </c>
      <c r="D703" s="48">
        <v>0.41460000000000002</v>
      </c>
      <c r="E703" s="48">
        <v>8.7100000000000009</v>
      </c>
      <c r="F703" s="48">
        <v>7.65</v>
      </c>
      <c r="G703" s="48">
        <v>14.47</v>
      </c>
      <c r="H703" s="34" t="s">
        <v>112</v>
      </c>
      <c r="I703" s="48">
        <v>0.46</v>
      </c>
      <c r="J703" s="48">
        <v>7.5</v>
      </c>
      <c r="K703" s="36">
        <v>203</v>
      </c>
    </row>
    <row r="704" spans="1:31" x14ac:dyDescent="0.35">
      <c r="A704" s="44">
        <v>40092</v>
      </c>
      <c r="B704" s="48">
        <v>104416</v>
      </c>
      <c r="C704" s="48">
        <v>5.6</v>
      </c>
      <c r="D704" s="48">
        <v>3.5999999999999999E-3</v>
      </c>
      <c r="E704" s="48">
        <v>7.02</v>
      </c>
      <c r="F704" s="48">
        <v>7.6</v>
      </c>
      <c r="G704" s="48">
        <v>13.59</v>
      </c>
      <c r="H704" s="34" t="s">
        <v>112</v>
      </c>
      <c r="I704" s="48">
        <v>0.13</v>
      </c>
      <c r="J704" s="48">
        <v>7.4</v>
      </c>
      <c r="K704" s="36">
        <v>983</v>
      </c>
      <c r="O704" s="34">
        <v>2</v>
      </c>
      <c r="P704" s="34">
        <v>77.5</v>
      </c>
      <c r="Q704" s="34" t="s">
        <v>115</v>
      </c>
      <c r="R704" s="34" t="s">
        <v>115</v>
      </c>
      <c r="S704" s="34" t="s">
        <v>115</v>
      </c>
      <c r="T704" s="34">
        <v>2.7</v>
      </c>
      <c r="U704" s="34" t="s">
        <v>115</v>
      </c>
      <c r="V704" s="34" t="s">
        <v>115</v>
      </c>
      <c r="W704" s="34" t="s">
        <v>115</v>
      </c>
      <c r="X704" s="34">
        <v>63.9</v>
      </c>
      <c r="Y704" s="34" t="s">
        <v>115</v>
      </c>
      <c r="Z704" s="34">
        <v>0.34</v>
      </c>
      <c r="AA704" s="34" t="s">
        <v>115</v>
      </c>
      <c r="AB704" s="34">
        <v>47.9</v>
      </c>
      <c r="AC704" s="34" t="s">
        <v>115</v>
      </c>
      <c r="AD704" s="34">
        <v>265</v>
      </c>
      <c r="AE704" s="34" t="s">
        <v>115</v>
      </c>
    </row>
    <row r="705" spans="1:14" x14ac:dyDescent="0.35">
      <c r="A705" s="44">
        <v>40098</v>
      </c>
      <c r="B705" s="48">
        <v>105527</v>
      </c>
      <c r="C705" s="48">
        <v>641.6</v>
      </c>
      <c r="D705" s="48">
        <v>0.41060000000000002</v>
      </c>
      <c r="E705" s="48">
        <v>8.0299999999999994</v>
      </c>
      <c r="F705" s="48">
        <v>7.75</v>
      </c>
      <c r="G705" s="48">
        <v>11.35</v>
      </c>
      <c r="H705" s="34" t="s">
        <v>112</v>
      </c>
      <c r="I705" s="48">
        <v>0.33</v>
      </c>
      <c r="J705" s="48">
        <v>7.5</v>
      </c>
      <c r="K705" s="36">
        <v>1515</v>
      </c>
    </row>
    <row r="706" spans="1:14" x14ac:dyDescent="0.35">
      <c r="A706" s="44">
        <v>40107</v>
      </c>
      <c r="B706" s="48">
        <v>103338</v>
      </c>
      <c r="C706" s="48">
        <v>749</v>
      </c>
      <c r="D706" s="48">
        <v>0.47899999999999998</v>
      </c>
      <c r="E706" s="48">
        <v>9.7100000000000009</v>
      </c>
      <c r="F706" s="48">
        <v>7.38</v>
      </c>
      <c r="G706" s="48">
        <v>11.91</v>
      </c>
      <c r="H706" s="34" t="s">
        <v>112</v>
      </c>
      <c r="I706" s="48">
        <v>0.1</v>
      </c>
      <c r="J706" s="48">
        <v>7.6</v>
      </c>
      <c r="K706" s="36">
        <v>749</v>
      </c>
    </row>
    <row r="707" spans="1:14" x14ac:dyDescent="0.35">
      <c r="A707" s="44">
        <v>40115</v>
      </c>
      <c r="B707" s="48">
        <v>103143</v>
      </c>
      <c r="C707" s="48">
        <v>588</v>
      </c>
      <c r="D707" s="48">
        <v>0.376</v>
      </c>
      <c r="E707" s="48">
        <v>10.38</v>
      </c>
      <c r="F707" s="48">
        <v>7.67</v>
      </c>
      <c r="G707" s="48">
        <v>12.89</v>
      </c>
      <c r="H707" s="34" t="s">
        <v>112</v>
      </c>
      <c r="I707" s="48">
        <v>0.3</v>
      </c>
      <c r="J707" s="48">
        <v>7.4</v>
      </c>
      <c r="K707" s="36">
        <v>1722</v>
      </c>
      <c r="L707" s="45">
        <f>AVERAGE(K703:K707)</f>
        <v>1034.4000000000001</v>
      </c>
      <c r="M707" s="46">
        <f>GEOMEAN(K703:K707)</f>
        <v>828.31481802464748</v>
      </c>
      <c r="N707" s="47" t="s">
        <v>507</v>
      </c>
    </row>
    <row r="708" spans="1:14" x14ac:dyDescent="0.35">
      <c r="A708" s="44">
        <v>40119</v>
      </c>
      <c r="B708" s="48">
        <v>122953</v>
      </c>
      <c r="C708" s="48">
        <v>532</v>
      </c>
      <c r="D708" s="48">
        <v>0.34100000000000003</v>
      </c>
      <c r="E708" s="48">
        <v>13</v>
      </c>
      <c r="F708" s="48">
        <v>7.96</v>
      </c>
      <c r="G708" s="48">
        <v>10.8</v>
      </c>
      <c r="H708" s="34" t="s">
        <v>112</v>
      </c>
      <c r="I708" s="48">
        <v>0.4</v>
      </c>
      <c r="J708" s="49">
        <v>7.6</v>
      </c>
      <c r="K708" s="36">
        <v>323</v>
      </c>
    </row>
    <row r="709" spans="1:14" x14ac:dyDescent="0.35">
      <c r="A709" s="44">
        <v>40122</v>
      </c>
      <c r="B709" s="48">
        <v>104827</v>
      </c>
      <c r="C709" s="48">
        <v>607</v>
      </c>
      <c r="D709" s="48">
        <v>0.38800000000000001</v>
      </c>
      <c r="E709" s="48">
        <v>9.5399999999999991</v>
      </c>
      <c r="F709" s="48">
        <v>7.69</v>
      </c>
      <c r="G709" s="48">
        <v>9.84</v>
      </c>
      <c r="H709" s="34" t="s">
        <v>112</v>
      </c>
      <c r="I709" s="48">
        <v>0.2</v>
      </c>
      <c r="J709" s="48">
        <v>7.7</v>
      </c>
      <c r="K709" s="36">
        <v>350</v>
      </c>
    </row>
    <row r="710" spans="1:14" x14ac:dyDescent="0.35">
      <c r="A710" s="44">
        <v>40127</v>
      </c>
      <c r="B710" s="48">
        <v>111043</v>
      </c>
      <c r="C710" s="48">
        <v>668</v>
      </c>
      <c r="D710" s="48">
        <v>0.42799999999999999</v>
      </c>
      <c r="E710" s="48">
        <v>9.86</v>
      </c>
      <c r="F710" s="48">
        <v>7.76</v>
      </c>
      <c r="G710" s="48">
        <v>12.57</v>
      </c>
      <c r="H710" s="34" t="s">
        <v>112</v>
      </c>
      <c r="I710" s="48">
        <v>0.4</v>
      </c>
      <c r="J710" s="48">
        <v>7.8</v>
      </c>
      <c r="K710" s="36">
        <v>243</v>
      </c>
    </row>
    <row r="711" spans="1:14" x14ac:dyDescent="0.35">
      <c r="A711" s="44">
        <v>40133</v>
      </c>
      <c r="B711" s="48">
        <v>111745</v>
      </c>
      <c r="C711" s="48">
        <v>694.4</v>
      </c>
      <c r="D711" s="48">
        <v>0.44440000000000002</v>
      </c>
      <c r="E711" s="48">
        <v>8.44</v>
      </c>
      <c r="F711" s="48">
        <v>7.87</v>
      </c>
      <c r="G711" s="48">
        <v>10.4</v>
      </c>
      <c r="H711" s="34" t="s">
        <v>112</v>
      </c>
      <c r="I711" s="48">
        <v>0.33</v>
      </c>
      <c r="J711" s="48">
        <v>7.1</v>
      </c>
      <c r="K711" s="36">
        <v>185</v>
      </c>
    </row>
    <row r="712" spans="1:14" x14ac:dyDescent="0.35">
      <c r="A712" s="44">
        <v>40135</v>
      </c>
      <c r="B712" s="48">
        <v>102613</v>
      </c>
      <c r="C712" s="48">
        <v>604.79999999999995</v>
      </c>
      <c r="D712" s="48">
        <v>0.3871</v>
      </c>
      <c r="E712" s="48">
        <v>10.17</v>
      </c>
      <c r="F712" s="48">
        <v>7.79</v>
      </c>
      <c r="G712" s="48">
        <v>9.48</v>
      </c>
      <c r="H712" s="34" t="s">
        <v>112</v>
      </c>
      <c r="I712" s="48">
        <v>0.33</v>
      </c>
      <c r="J712" s="48">
        <v>7.2</v>
      </c>
      <c r="K712" s="36">
        <v>2987</v>
      </c>
      <c r="L712" s="45">
        <f>AVERAGE(K708:K712)</f>
        <v>817.6</v>
      </c>
      <c r="M712" s="46">
        <f>GEOMEAN(K708:K712)</f>
        <v>432.76961216024677</v>
      </c>
      <c r="N712" s="47" t="s">
        <v>508</v>
      </c>
    </row>
    <row r="713" spans="1:14" x14ac:dyDescent="0.35">
      <c r="A713" s="44">
        <v>40148</v>
      </c>
      <c r="B713" s="48">
        <v>105529</v>
      </c>
      <c r="C713" s="48">
        <v>676.6</v>
      </c>
      <c r="D713" s="48">
        <v>0.433</v>
      </c>
      <c r="E713" s="48">
        <v>11.18</v>
      </c>
      <c r="F713" s="48">
        <v>8.09</v>
      </c>
      <c r="G713" s="48">
        <v>6.18</v>
      </c>
      <c r="H713" s="34" t="s">
        <v>112</v>
      </c>
      <c r="I713" s="48">
        <v>0.22</v>
      </c>
      <c r="J713" s="48">
        <v>7.4</v>
      </c>
      <c r="K713" s="36">
        <v>74</v>
      </c>
    </row>
    <row r="714" spans="1:14" x14ac:dyDescent="0.35">
      <c r="A714" s="44">
        <v>40154</v>
      </c>
      <c r="B714" s="48">
        <v>112700</v>
      </c>
      <c r="C714" s="48">
        <v>611.6</v>
      </c>
      <c r="D714" s="48">
        <v>0.39140000000000003</v>
      </c>
      <c r="E714" s="48">
        <v>17.760000000000002</v>
      </c>
      <c r="F714" s="48">
        <v>8.06</v>
      </c>
      <c r="G714" s="48">
        <v>3.69</v>
      </c>
      <c r="H714" s="34" t="s">
        <v>112</v>
      </c>
      <c r="I714" s="48">
        <v>0.01</v>
      </c>
      <c r="J714" s="48">
        <v>7.5</v>
      </c>
      <c r="K714" s="36">
        <v>504</v>
      </c>
    </row>
    <row r="715" spans="1:14" x14ac:dyDescent="0.35">
      <c r="A715" s="44">
        <v>40157</v>
      </c>
      <c r="B715" s="48">
        <v>105331</v>
      </c>
      <c r="C715" s="48">
        <v>566</v>
      </c>
      <c r="D715" s="48">
        <v>0.36220000000000002</v>
      </c>
      <c r="E715" s="48">
        <v>12.65</v>
      </c>
      <c r="F715" s="48">
        <v>8.0299999999999994</v>
      </c>
      <c r="G715" s="48">
        <v>0.63</v>
      </c>
      <c r="H715" s="34" t="s">
        <v>112</v>
      </c>
      <c r="I715" s="48">
        <v>0.46</v>
      </c>
      <c r="J715" s="48">
        <v>7.3</v>
      </c>
      <c r="K715" s="36">
        <v>1597</v>
      </c>
    </row>
    <row r="716" spans="1:14" x14ac:dyDescent="0.35">
      <c r="A716" s="44">
        <v>40161</v>
      </c>
      <c r="B716" s="48">
        <v>105622</v>
      </c>
      <c r="C716" s="48">
        <v>533.70000000000005</v>
      </c>
      <c r="D716" s="48">
        <v>0.34160000000000001</v>
      </c>
      <c r="E716" s="48">
        <v>12.88</v>
      </c>
      <c r="F716" s="48">
        <v>8.1300000000000008</v>
      </c>
      <c r="G716" s="48">
        <v>3.7</v>
      </c>
      <c r="H716" s="34" t="s">
        <v>112</v>
      </c>
      <c r="I716" s="48">
        <v>0.3</v>
      </c>
      <c r="J716" s="48">
        <v>7.3</v>
      </c>
      <c r="K716" s="36">
        <v>987</v>
      </c>
    </row>
    <row r="717" spans="1:14" x14ac:dyDescent="0.35">
      <c r="A717" s="44">
        <v>40164</v>
      </c>
      <c r="B717" s="48">
        <v>105501</v>
      </c>
      <c r="C717" s="48">
        <v>564.1</v>
      </c>
      <c r="D717" s="48">
        <v>0.36099999999999999</v>
      </c>
      <c r="E717" s="48">
        <v>12.18</v>
      </c>
      <c r="F717" s="48">
        <v>8.14</v>
      </c>
      <c r="G717" s="48">
        <v>2.2000000000000002</v>
      </c>
      <c r="H717" s="34" t="s">
        <v>112</v>
      </c>
      <c r="I717" s="48">
        <v>0.14000000000000001</v>
      </c>
      <c r="J717" s="48">
        <v>7.3</v>
      </c>
      <c r="K717" s="36">
        <v>243</v>
      </c>
      <c r="L717" s="45">
        <f>AVERAGE(K713:K717)</f>
        <v>681</v>
      </c>
      <c r="M717" s="46">
        <f>GEOMEAN(K713:K717)</f>
        <v>427.541345556767</v>
      </c>
      <c r="N717" s="47" t="s">
        <v>509</v>
      </c>
    </row>
    <row r="718" spans="1:14" x14ac:dyDescent="0.35">
      <c r="A718" s="44">
        <v>40184</v>
      </c>
      <c r="B718" s="48">
        <v>110538</v>
      </c>
      <c r="C718" s="48">
        <v>621.70000000000005</v>
      </c>
      <c r="D718" s="48">
        <v>0.39789999999999998</v>
      </c>
      <c r="E718" s="48">
        <v>12.97</v>
      </c>
      <c r="F718" s="48">
        <v>6.35</v>
      </c>
      <c r="G718" s="48">
        <v>0.26</v>
      </c>
      <c r="H718" s="34" t="s">
        <v>112</v>
      </c>
      <c r="I718" s="48">
        <v>0.34</v>
      </c>
      <c r="J718" s="48">
        <v>7.4</v>
      </c>
      <c r="K718" s="36">
        <v>98</v>
      </c>
    </row>
    <row r="719" spans="1:14" x14ac:dyDescent="0.35">
      <c r="A719" s="44">
        <v>40189</v>
      </c>
      <c r="B719" s="48">
        <v>112501</v>
      </c>
      <c r="C719" s="48">
        <v>685.3</v>
      </c>
      <c r="D719" s="48">
        <v>0.43859999999999999</v>
      </c>
      <c r="E719" s="48">
        <v>14.02</v>
      </c>
      <c r="F719" s="48">
        <v>7.54</v>
      </c>
      <c r="G719" s="48">
        <v>-0.01</v>
      </c>
      <c r="H719" s="34" t="s">
        <v>112</v>
      </c>
      <c r="I719" s="48">
        <v>0.23</v>
      </c>
      <c r="J719" s="48">
        <v>7.2</v>
      </c>
      <c r="K719" s="36">
        <v>191</v>
      </c>
    </row>
    <row r="720" spans="1:14" x14ac:dyDescent="0.35">
      <c r="A720" s="44">
        <v>40192</v>
      </c>
      <c r="B720" s="48">
        <v>110643</v>
      </c>
      <c r="C720" s="48">
        <v>721.6</v>
      </c>
      <c r="D720" s="48">
        <v>0.46179999999999999</v>
      </c>
      <c r="E720" s="48">
        <v>11.72</v>
      </c>
      <c r="F720" s="48">
        <v>8.0500000000000007</v>
      </c>
      <c r="G720" s="48">
        <v>1.23</v>
      </c>
      <c r="H720" s="34" t="s">
        <v>112</v>
      </c>
      <c r="I720" s="48">
        <v>0.14000000000000001</v>
      </c>
      <c r="J720" s="48">
        <v>7.7</v>
      </c>
      <c r="K720" s="36">
        <v>122</v>
      </c>
    </row>
    <row r="721" spans="1:31" x14ac:dyDescent="0.35">
      <c r="A721" s="44">
        <v>40198</v>
      </c>
      <c r="B721" s="48">
        <v>114240</v>
      </c>
      <c r="C721" s="48">
        <v>705.5</v>
      </c>
      <c r="D721" s="48">
        <v>0.45150000000000001</v>
      </c>
      <c r="E721" s="48">
        <v>13.22</v>
      </c>
      <c r="F721" s="48">
        <v>8.15</v>
      </c>
      <c r="G721" s="48">
        <v>2.35</v>
      </c>
      <c r="H721" s="34" t="s">
        <v>112</v>
      </c>
      <c r="I721" s="48">
        <v>0.41</v>
      </c>
      <c r="J721" s="48">
        <v>7.6</v>
      </c>
      <c r="K721" s="36">
        <v>120</v>
      </c>
    </row>
    <row r="722" spans="1:31" x14ac:dyDescent="0.35">
      <c r="A722" s="44">
        <v>40205</v>
      </c>
      <c r="B722" s="48">
        <v>110319</v>
      </c>
      <c r="C722" s="48">
        <v>676.6</v>
      </c>
      <c r="D722" s="48">
        <v>0.433</v>
      </c>
      <c r="E722" s="48">
        <v>14.38</v>
      </c>
      <c r="F722" s="48">
        <v>7.97</v>
      </c>
      <c r="G722" s="48">
        <v>1</v>
      </c>
      <c r="H722" s="34" t="s">
        <v>112</v>
      </c>
      <c r="I722" s="48">
        <v>0.19</v>
      </c>
      <c r="J722" s="49">
        <v>7.2</v>
      </c>
      <c r="K722" s="36">
        <v>74</v>
      </c>
      <c r="L722" s="45">
        <f>AVERAGE(K718:K722)</f>
        <v>121</v>
      </c>
      <c r="M722" s="46">
        <f>GEOMEAN(K718:K722)</f>
        <v>115.18779050984075</v>
      </c>
      <c r="N722" s="47" t="s">
        <v>510</v>
      </c>
    </row>
    <row r="723" spans="1:31" x14ac:dyDescent="0.35">
      <c r="A723" s="44">
        <v>40211</v>
      </c>
      <c r="B723" s="48">
        <v>105952</v>
      </c>
      <c r="C723" s="48">
        <v>695.5</v>
      </c>
      <c r="D723" s="48">
        <v>0.4451</v>
      </c>
      <c r="E723" s="48">
        <v>13.12</v>
      </c>
      <c r="F723" s="48">
        <v>8.11</v>
      </c>
      <c r="G723" s="48">
        <v>2.4900000000000002</v>
      </c>
      <c r="H723" s="34" t="s">
        <v>112</v>
      </c>
      <c r="I723" s="48">
        <v>0.03</v>
      </c>
      <c r="J723" s="48">
        <v>6.7</v>
      </c>
      <c r="K723" s="36">
        <v>143</v>
      </c>
    </row>
    <row r="724" spans="1:31" x14ac:dyDescent="0.35">
      <c r="A724" s="44">
        <v>40217</v>
      </c>
      <c r="B724" s="48">
        <v>103237</v>
      </c>
      <c r="C724" s="48">
        <v>770.7</v>
      </c>
      <c r="D724" s="48">
        <v>0.49320000000000003</v>
      </c>
      <c r="E724" s="48">
        <v>14.04</v>
      </c>
      <c r="F724" s="48">
        <v>8.1</v>
      </c>
      <c r="G724" s="48">
        <v>0.42</v>
      </c>
      <c r="H724" s="34" t="s">
        <v>112</v>
      </c>
      <c r="I724" s="48">
        <v>0.2</v>
      </c>
      <c r="J724" s="48">
        <v>7.6</v>
      </c>
      <c r="K724" s="36">
        <v>134</v>
      </c>
    </row>
    <row r="725" spans="1:31" x14ac:dyDescent="0.35">
      <c r="A725" s="44">
        <v>40227</v>
      </c>
      <c r="B725" s="48">
        <v>113637</v>
      </c>
      <c r="C725" s="48">
        <v>827.3</v>
      </c>
      <c r="D725" s="48">
        <v>0.52949999999999997</v>
      </c>
      <c r="E725" s="48">
        <v>12.24</v>
      </c>
      <c r="F725" s="48">
        <v>8.2100000000000009</v>
      </c>
      <c r="G725" s="48">
        <v>2.85</v>
      </c>
      <c r="H725" s="34" t="s">
        <v>112</v>
      </c>
      <c r="I725" s="48">
        <v>0.14000000000000001</v>
      </c>
      <c r="J725" s="48">
        <v>7.4</v>
      </c>
      <c r="K725" s="36">
        <v>110</v>
      </c>
    </row>
    <row r="726" spans="1:31" x14ac:dyDescent="0.35">
      <c r="A726" s="44">
        <v>40231</v>
      </c>
      <c r="B726" s="48">
        <v>110744</v>
      </c>
      <c r="C726" s="48">
        <v>954</v>
      </c>
      <c r="D726" s="48">
        <v>0.61099999999999999</v>
      </c>
      <c r="E726" s="48">
        <v>12.34</v>
      </c>
      <c r="F726" s="48">
        <v>7.97</v>
      </c>
      <c r="G726" s="48">
        <v>3.99</v>
      </c>
      <c r="H726" s="34" t="s">
        <v>112</v>
      </c>
      <c r="I726" s="48">
        <v>0.4</v>
      </c>
      <c r="J726" s="48">
        <v>7.5</v>
      </c>
      <c r="K726" s="36">
        <v>1396</v>
      </c>
    </row>
    <row r="727" spans="1:31" x14ac:dyDescent="0.35">
      <c r="A727" s="44">
        <v>40233</v>
      </c>
      <c r="B727" s="48">
        <v>105450</v>
      </c>
      <c r="C727" s="48">
        <v>767.1</v>
      </c>
      <c r="D727" s="48">
        <v>0.49099999999999999</v>
      </c>
      <c r="E727" s="48">
        <v>13.33</v>
      </c>
      <c r="F727" s="48">
        <v>8.23</v>
      </c>
      <c r="G727" s="48">
        <v>2.54</v>
      </c>
      <c r="H727" s="34" t="s">
        <v>112</v>
      </c>
      <c r="I727" s="48">
        <v>0.4</v>
      </c>
      <c r="J727" s="48">
        <v>7.4</v>
      </c>
      <c r="K727" s="36">
        <v>108</v>
      </c>
      <c r="L727" s="45">
        <f>AVERAGE(K723:K727)</f>
        <v>378.2</v>
      </c>
      <c r="M727" s="46">
        <f>GEOMEAN(K723:K727)</f>
        <v>199.7232106561317</v>
      </c>
      <c r="N727" s="47" t="s">
        <v>114</v>
      </c>
    </row>
    <row r="728" spans="1:31" x14ac:dyDescent="0.35">
      <c r="A728" s="44">
        <v>40239</v>
      </c>
      <c r="B728" s="48">
        <v>105118</v>
      </c>
      <c r="C728" s="48">
        <v>720</v>
      </c>
      <c r="D728" s="48">
        <v>0.46100000000000002</v>
      </c>
      <c r="E728" s="48">
        <v>12.31</v>
      </c>
      <c r="F728" s="48">
        <v>8.14</v>
      </c>
      <c r="G728" s="48">
        <v>3.89</v>
      </c>
      <c r="H728" s="34" t="s">
        <v>112</v>
      </c>
      <c r="I728" s="48">
        <v>0.1</v>
      </c>
      <c r="J728" s="48">
        <v>7.6</v>
      </c>
      <c r="K728" s="36">
        <v>41</v>
      </c>
      <c r="O728" s="34" t="s">
        <v>115</v>
      </c>
      <c r="P728" s="34">
        <v>71.7</v>
      </c>
      <c r="Q728" s="34" t="s">
        <v>115</v>
      </c>
      <c r="R728" s="34" t="s">
        <v>115</v>
      </c>
      <c r="S728" s="34" t="s">
        <v>115</v>
      </c>
      <c r="T728" s="34" t="s">
        <v>115</v>
      </c>
      <c r="U728" s="34" t="s">
        <v>115</v>
      </c>
      <c r="V728" s="34" t="s">
        <v>115</v>
      </c>
      <c r="W728" s="34" t="s">
        <v>115</v>
      </c>
      <c r="X728" s="34">
        <v>91.2</v>
      </c>
      <c r="Y728" s="34" t="s">
        <v>115</v>
      </c>
      <c r="Z728" s="34">
        <v>1.8</v>
      </c>
      <c r="AA728" s="34" t="s">
        <v>115</v>
      </c>
      <c r="AB728" s="34">
        <v>46.5</v>
      </c>
      <c r="AC728" s="34" t="s">
        <v>115</v>
      </c>
      <c r="AD728" s="34">
        <v>297</v>
      </c>
      <c r="AE728" s="34" t="s">
        <v>115</v>
      </c>
    </row>
    <row r="729" spans="1:31" x14ac:dyDescent="0.35">
      <c r="A729" s="44">
        <v>40241</v>
      </c>
      <c r="B729" s="48">
        <v>105643</v>
      </c>
      <c r="C729" s="48">
        <v>695</v>
      </c>
      <c r="D729" s="48">
        <v>0.44500000000000001</v>
      </c>
      <c r="E729" s="48">
        <v>12.79</v>
      </c>
      <c r="F729" s="48">
        <v>8.15</v>
      </c>
      <c r="G729" s="48">
        <v>3.18</v>
      </c>
      <c r="H729" s="34" t="s">
        <v>112</v>
      </c>
      <c r="I729" s="48">
        <v>0.2</v>
      </c>
      <c r="J729" s="48">
        <v>7.8</v>
      </c>
      <c r="K729" s="36">
        <v>52</v>
      </c>
    </row>
    <row r="730" spans="1:31" x14ac:dyDescent="0.35">
      <c r="A730" s="44">
        <v>40252</v>
      </c>
      <c r="B730" s="48">
        <v>104113</v>
      </c>
      <c r="C730" s="48">
        <v>608</v>
      </c>
      <c r="D730" s="48">
        <v>0.38900000000000001</v>
      </c>
      <c r="E730" s="48">
        <v>11.9</v>
      </c>
      <c r="F730" s="48">
        <v>8.15</v>
      </c>
      <c r="G730" s="48">
        <v>5.81</v>
      </c>
      <c r="H730" s="34" t="s">
        <v>112</v>
      </c>
      <c r="I730" s="48">
        <v>0.3</v>
      </c>
      <c r="J730" s="48">
        <v>7.5</v>
      </c>
      <c r="K730" s="36">
        <v>185</v>
      </c>
    </row>
    <row r="731" spans="1:31" x14ac:dyDescent="0.35">
      <c r="A731" s="44">
        <v>40262</v>
      </c>
      <c r="B731" s="48">
        <v>102418</v>
      </c>
      <c r="C731" s="48">
        <v>573.29999999999995</v>
      </c>
      <c r="D731" s="48">
        <v>0.3669</v>
      </c>
      <c r="E731" s="48">
        <v>9.4700000000000006</v>
      </c>
      <c r="F731" s="48">
        <v>7.61</v>
      </c>
      <c r="G731" s="48">
        <v>10.3</v>
      </c>
      <c r="H731" s="34" t="s">
        <v>112</v>
      </c>
      <c r="I731" s="48">
        <v>0.08</v>
      </c>
      <c r="J731" s="48">
        <v>6.9</v>
      </c>
      <c r="K731" s="36">
        <v>98</v>
      </c>
    </row>
    <row r="732" spans="1:31" x14ac:dyDescent="0.35">
      <c r="A732" s="44">
        <v>40268</v>
      </c>
      <c r="B732" s="48">
        <v>103714</v>
      </c>
      <c r="C732" s="48">
        <v>562.9</v>
      </c>
      <c r="D732" s="48">
        <v>0.36030000000000001</v>
      </c>
      <c r="E732" s="48">
        <v>10.55</v>
      </c>
      <c r="F732" s="48">
        <v>7.54</v>
      </c>
      <c r="G732" s="48">
        <v>9.9700000000000006</v>
      </c>
      <c r="H732" s="34" t="s">
        <v>112</v>
      </c>
      <c r="I732" s="48">
        <v>0.11</v>
      </c>
      <c r="J732" s="48">
        <v>7</v>
      </c>
      <c r="K732" s="36">
        <v>10</v>
      </c>
      <c r="L732" s="45">
        <f>AVERAGE(K728:K732)</f>
        <v>77.2</v>
      </c>
      <c r="M732" s="46">
        <f>GEOMEAN(K728:K732)</f>
        <v>52.171941770743246</v>
      </c>
      <c r="N732" s="47" t="s">
        <v>116</v>
      </c>
    </row>
    <row r="733" spans="1:31" x14ac:dyDescent="0.35">
      <c r="A733" s="44">
        <v>40273</v>
      </c>
      <c r="B733" s="48">
        <v>110652</v>
      </c>
      <c r="C733" s="48">
        <v>610.79999999999995</v>
      </c>
      <c r="D733" s="48">
        <v>0.39090000000000003</v>
      </c>
      <c r="E733" s="48">
        <v>10.06</v>
      </c>
      <c r="F733" s="48">
        <v>8.19</v>
      </c>
      <c r="G733" s="48">
        <v>15.08</v>
      </c>
      <c r="H733" s="34" t="s">
        <v>112</v>
      </c>
      <c r="I733" s="48">
        <v>0.01</v>
      </c>
      <c r="J733" s="48">
        <v>7.2</v>
      </c>
      <c r="K733" s="36">
        <v>109</v>
      </c>
    </row>
    <row r="734" spans="1:31" x14ac:dyDescent="0.35">
      <c r="A734" s="44">
        <v>40276</v>
      </c>
      <c r="B734" s="48">
        <v>104826</v>
      </c>
      <c r="C734" s="48">
        <v>575.79999999999995</v>
      </c>
      <c r="D734" s="48">
        <v>0.36849999999999999</v>
      </c>
      <c r="E734" s="48">
        <v>9.2100000000000009</v>
      </c>
      <c r="F734" s="48">
        <v>8.08</v>
      </c>
      <c r="G734" s="48">
        <v>13.67</v>
      </c>
      <c r="H734" s="34" t="s">
        <v>112</v>
      </c>
      <c r="I734" s="48">
        <v>0.41</v>
      </c>
      <c r="J734" s="48">
        <v>7.6</v>
      </c>
      <c r="K734" s="36">
        <v>10462</v>
      </c>
    </row>
    <row r="735" spans="1:31" x14ac:dyDescent="0.35">
      <c r="A735" s="44">
        <v>40282</v>
      </c>
      <c r="B735" s="48">
        <v>105225</v>
      </c>
      <c r="C735" s="48">
        <v>440.5</v>
      </c>
      <c r="D735" s="48">
        <v>0.28210000000000002</v>
      </c>
      <c r="E735" s="48">
        <v>9.2200000000000006</v>
      </c>
      <c r="F735" s="48">
        <v>8.1</v>
      </c>
      <c r="G735" s="48">
        <v>16.61</v>
      </c>
      <c r="H735" s="34" t="s">
        <v>112</v>
      </c>
      <c r="I735" s="48">
        <v>0.59</v>
      </c>
      <c r="J735" s="48">
        <v>7.4</v>
      </c>
      <c r="K735" s="36">
        <v>156</v>
      </c>
    </row>
    <row r="736" spans="1:31" x14ac:dyDescent="0.35">
      <c r="A736" s="44">
        <v>40283</v>
      </c>
      <c r="B736" s="48">
        <v>111048</v>
      </c>
      <c r="C736" s="48">
        <v>605.1</v>
      </c>
      <c r="D736" s="48">
        <v>0.38729999999999998</v>
      </c>
      <c r="E736" s="48">
        <v>7.79</v>
      </c>
      <c r="F736" s="48">
        <v>8.01</v>
      </c>
      <c r="G736" s="48">
        <v>18.21</v>
      </c>
      <c r="H736" s="34" t="s">
        <v>112</v>
      </c>
      <c r="I736" s="48">
        <v>0.92</v>
      </c>
      <c r="J736" s="48">
        <v>7.6</v>
      </c>
      <c r="K736" s="36">
        <v>158</v>
      </c>
    </row>
    <row r="737" spans="1:31" x14ac:dyDescent="0.35">
      <c r="A737" s="44">
        <v>40294</v>
      </c>
      <c r="B737" s="48">
        <v>105832</v>
      </c>
      <c r="C737" s="48">
        <v>590.9</v>
      </c>
      <c r="D737" s="48">
        <v>0.37819999999999998</v>
      </c>
      <c r="E737" s="48">
        <v>8.4600000000000009</v>
      </c>
      <c r="F737" s="48">
        <v>7.86</v>
      </c>
      <c r="G737" s="48">
        <v>14.95</v>
      </c>
      <c r="H737" s="34" t="s">
        <v>112</v>
      </c>
      <c r="I737" s="48">
        <v>0.43</v>
      </c>
      <c r="J737" s="48">
        <v>6.8</v>
      </c>
      <c r="K737" s="36">
        <v>1785</v>
      </c>
      <c r="L737" s="45">
        <f>AVERAGE(K733:K737)</f>
        <v>2534</v>
      </c>
      <c r="M737" s="46">
        <f>GEOMEAN(K733:K737)</f>
        <v>549.65758308148531</v>
      </c>
      <c r="N737" s="47" t="s">
        <v>117</v>
      </c>
    </row>
    <row r="738" spans="1:31" x14ac:dyDescent="0.35">
      <c r="A738" s="44">
        <v>40310</v>
      </c>
      <c r="B738" s="48">
        <v>110505</v>
      </c>
      <c r="C738" s="48">
        <v>519</v>
      </c>
      <c r="D738" s="48">
        <v>0.3322</v>
      </c>
      <c r="E738" s="48">
        <v>7.07</v>
      </c>
      <c r="F738" s="48">
        <v>7.93</v>
      </c>
      <c r="G738" s="48">
        <v>15.92</v>
      </c>
      <c r="H738" s="34" t="s">
        <v>112</v>
      </c>
      <c r="I738" s="48">
        <v>0.18</v>
      </c>
      <c r="J738" s="48">
        <v>7.6</v>
      </c>
      <c r="K738" s="36">
        <v>24192</v>
      </c>
    </row>
    <row r="739" spans="1:31" x14ac:dyDescent="0.35">
      <c r="A739" s="44">
        <v>40315</v>
      </c>
      <c r="B739" s="48">
        <v>110603</v>
      </c>
      <c r="C739" s="48">
        <v>601.6</v>
      </c>
      <c r="D739" s="48">
        <v>0.38500000000000001</v>
      </c>
      <c r="E739" s="48">
        <v>8.2799999999999994</v>
      </c>
      <c r="F739" s="48">
        <v>7.83</v>
      </c>
      <c r="G739" s="48">
        <v>16.59</v>
      </c>
      <c r="H739" s="34" t="s">
        <v>112</v>
      </c>
      <c r="I739" s="48">
        <v>0.13</v>
      </c>
      <c r="J739" s="48">
        <v>7</v>
      </c>
      <c r="K739" s="36">
        <v>907</v>
      </c>
    </row>
    <row r="740" spans="1:31" x14ac:dyDescent="0.35">
      <c r="A740" s="44">
        <v>40317</v>
      </c>
      <c r="B740" s="48">
        <v>103755</v>
      </c>
      <c r="C740" s="48">
        <v>589.6</v>
      </c>
      <c r="D740" s="48">
        <v>0.37730000000000002</v>
      </c>
      <c r="E740" s="48">
        <v>9.11</v>
      </c>
      <c r="F740" s="48">
        <v>7.98</v>
      </c>
      <c r="G740" s="48">
        <v>16.41</v>
      </c>
      <c r="H740" s="34" t="s">
        <v>112</v>
      </c>
      <c r="I740" s="48">
        <v>0.17</v>
      </c>
      <c r="J740" s="49">
        <v>6.9</v>
      </c>
      <c r="K740" s="36">
        <v>528</v>
      </c>
    </row>
    <row r="741" spans="1:31" x14ac:dyDescent="0.35">
      <c r="A741" s="44">
        <v>40324</v>
      </c>
      <c r="B741" s="48">
        <v>103729</v>
      </c>
      <c r="C741" s="48">
        <v>621.5</v>
      </c>
      <c r="D741" s="48">
        <v>0.3977</v>
      </c>
      <c r="E741" s="48">
        <v>9.65</v>
      </c>
      <c r="F741" s="48">
        <v>7.81</v>
      </c>
      <c r="G741" s="48">
        <v>23.58</v>
      </c>
      <c r="H741" s="34" t="s">
        <v>112</v>
      </c>
      <c r="I741" s="48">
        <v>0.04</v>
      </c>
      <c r="J741" s="48">
        <v>7.5</v>
      </c>
      <c r="K741" s="36">
        <v>183</v>
      </c>
    </row>
    <row r="742" spans="1:31" x14ac:dyDescent="0.35">
      <c r="A742" s="44">
        <v>40325</v>
      </c>
      <c r="B742" s="48">
        <v>104615</v>
      </c>
      <c r="C742" s="48">
        <v>618</v>
      </c>
      <c r="D742" s="48">
        <v>0.39600000000000002</v>
      </c>
      <c r="E742" s="48">
        <v>7.49</v>
      </c>
      <c r="F742" s="48">
        <v>7.99</v>
      </c>
      <c r="G742" s="48">
        <v>24.14</v>
      </c>
      <c r="H742" s="34" t="s">
        <v>112</v>
      </c>
      <c r="I742" s="48">
        <v>0.6</v>
      </c>
      <c r="J742" s="48">
        <v>7.8</v>
      </c>
      <c r="K742" s="36">
        <v>292</v>
      </c>
      <c r="L742" s="45">
        <f>AVERAGE(K738:K742)</f>
        <v>5220.3999999999996</v>
      </c>
      <c r="M742" s="46">
        <f>GEOMEAN(K738:K742)</f>
        <v>908.5511552102538</v>
      </c>
      <c r="N742" s="47" t="s">
        <v>118</v>
      </c>
    </row>
    <row r="743" spans="1:31" x14ac:dyDescent="0.35">
      <c r="A743" s="44">
        <v>40337</v>
      </c>
      <c r="B743" s="29">
        <v>103503</v>
      </c>
      <c r="C743" s="29">
        <v>619</v>
      </c>
      <c r="D743" s="29">
        <v>0.3962</v>
      </c>
      <c r="E743" s="29">
        <v>8.01</v>
      </c>
      <c r="F743" s="29">
        <v>7.91</v>
      </c>
      <c r="G743" s="29">
        <v>22.38</v>
      </c>
      <c r="H743" s="34" t="s">
        <v>112</v>
      </c>
      <c r="I743" s="29">
        <v>0.32</v>
      </c>
      <c r="J743" s="29">
        <v>7.1</v>
      </c>
      <c r="K743" s="36">
        <v>10</v>
      </c>
    </row>
    <row r="744" spans="1:31" x14ac:dyDescent="0.35">
      <c r="A744" s="44">
        <v>40339</v>
      </c>
      <c r="B744" s="48">
        <v>103859</v>
      </c>
      <c r="C744" s="48">
        <v>537.5</v>
      </c>
      <c r="D744" s="48">
        <v>0.34399999999999997</v>
      </c>
      <c r="E744" s="48">
        <v>7.83</v>
      </c>
      <c r="F744" s="48">
        <v>7.91</v>
      </c>
      <c r="G744" s="48">
        <v>22.84</v>
      </c>
      <c r="H744" s="34" t="s">
        <v>112</v>
      </c>
      <c r="I744" s="48">
        <v>0.02</v>
      </c>
      <c r="J744" s="48">
        <v>7.3</v>
      </c>
      <c r="K744" s="36">
        <v>3448</v>
      </c>
    </row>
    <row r="745" spans="1:31" x14ac:dyDescent="0.35">
      <c r="A745" s="44">
        <v>40343</v>
      </c>
      <c r="B745" s="48">
        <v>105138</v>
      </c>
      <c r="C745" s="48">
        <v>513.4</v>
      </c>
      <c r="D745" s="48">
        <v>0.3286</v>
      </c>
      <c r="E745" s="48">
        <v>7.44</v>
      </c>
      <c r="F745" s="48">
        <v>8.0500000000000007</v>
      </c>
      <c r="G745" s="48">
        <v>25.05</v>
      </c>
      <c r="H745" s="34" t="s">
        <v>112</v>
      </c>
      <c r="I745" s="48">
        <v>0.13</v>
      </c>
      <c r="J745" s="48">
        <v>7.5</v>
      </c>
      <c r="K745" s="36">
        <v>1565</v>
      </c>
    </row>
    <row r="746" spans="1:31" x14ac:dyDescent="0.35">
      <c r="A746" s="44">
        <v>40353</v>
      </c>
      <c r="B746" s="48">
        <v>103321</v>
      </c>
      <c r="C746" s="48">
        <v>430.2</v>
      </c>
      <c r="D746" s="48">
        <v>0.27529999999999999</v>
      </c>
      <c r="E746" s="48">
        <v>5.88</v>
      </c>
      <c r="F746" s="48">
        <v>8.01</v>
      </c>
      <c r="G746" s="48">
        <v>25.03</v>
      </c>
      <c r="H746" s="34" t="s">
        <v>112</v>
      </c>
      <c r="I746" s="48">
        <v>0.26</v>
      </c>
      <c r="J746" s="48">
        <v>7</v>
      </c>
      <c r="K746" s="36">
        <v>933</v>
      </c>
    </row>
    <row r="747" spans="1:31" x14ac:dyDescent="0.35">
      <c r="A747" s="44">
        <v>40359</v>
      </c>
      <c r="B747" s="29"/>
      <c r="C747" s="39" t="s">
        <v>119</v>
      </c>
      <c r="D747" s="39" t="s">
        <v>119</v>
      </c>
      <c r="E747" s="39" t="s">
        <v>119</v>
      </c>
      <c r="F747" s="39" t="s">
        <v>119</v>
      </c>
      <c r="G747" s="39" t="s">
        <v>119</v>
      </c>
      <c r="H747" s="34" t="s">
        <v>112</v>
      </c>
      <c r="I747" s="39" t="s">
        <v>119</v>
      </c>
      <c r="J747" s="39" t="s">
        <v>119</v>
      </c>
      <c r="K747" s="36">
        <v>437</v>
      </c>
      <c r="L747" s="45">
        <f>AVERAGE(K743:K747)</f>
        <v>1278.5999999999999</v>
      </c>
      <c r="M747" s="46">
        <f>GEOMEAN(K743:K747)</f>
        <v>466.11055325749055</v>
      </c>
      <c r="N747" s="47" t="s">
        <v>120</v>
      </c>
    </row>
    <row r="748" spans="1:31" x14ac:dyDescent="0.35">
      <c r="A748" s="44">
        <v>40360</v>
      </c>
      <c r="B748" s="48">
        <v>102205</v>
      </c>
      <c r="C748" s="48">
        <v>22.6</v>
      </c>
      <c r="D748" s="48">
        <v>1.4500000000000001E-2</v>
      </c>
      <c r="E748" s="48">
        <v>7.1</v>
      </c>
      <c r="F748" s="48">
        <v>8.25</v>
      </c>
      <c r="G748" s="48">
        <v>23.41</v>
      </c>
      <c r="H748" s="34" t="s">
        <v>112</v>
      </c>
      <c r="I748" s="48">
        <v>0.49</v>
      </c>
      <c r="J748" s="48">
        <v>7.1</v>
      </c>
      <c r="K748" s="36">
        <v>238</v>
      </c>
    </row>
    <row r="749" spans="1:31" x14ac:dyDescent="0.35">
      <c r="A749" s="44">
        <v>40367</v>
      </c>
      <c r="B749" s="48">
        <v>102124</v>
      </c>
      <c r="C749" s="48">
        <v>525.4</v>
      </c>
      <c r="D749" s="48">
        <v>0.3362</v>
      </c>
      <c r="E749" s="48">
        <v>5.87</v>
      </c>
      <c r="F749" s="48">
        <v>7.97</v>
      </c>
      <c r="G749" s="48">
        <v>25.83</v>
      </c>
      <c r="H749" s="34" t="s">
        <v>112</v>
      </c>
      <c r="I749" s="48">
        <v>0.81</v>
      </c>
      <c r="J749" s="49">
        <v>7.8</v>
      </c>
      <c r="K749" s="36">
        <v>369</v>
      </c>
    </row>
    <row r="750" spans="1:31" x14ac:dyDescent="0.35">
      <c r="A750" s="44">
        <v>40371</v>
      </c>
      <c r="B750" s="48">
        <v>110536</v>
      </c>
      <c r="C750" s="48">
        <v>438.8</v>
      </c>
      <c r="D750" s="48">
        <v>0.28079999999999999</v>
      </c>
      <c r="E750" s="48">
        <v>5.85</v>
      </c>
      <c r="F750" s="48">
        <v>8.08</v>
      </c>
      <c r="G750" s="48">
        <v>25.77</v>
      </c>
      <c r="H750" s="34" t="s">
        <v>112</v>
      </c>
      <c r="I750" s="48">
        <v>0.4</v>
      </c>
      <c r="J750" s="48">
        <v>8</v>
      </c>
      <c r="K750" s="36">
        <v>17329</v>
      </c>
    </row>
    <row r="751" spans="1:31" x14ac:dyDescent="0.35">
      <c r="A751" s="44">
        <v>40385</v>
      </c>
      <c r="B751" s="48">
        <v>104356</v>
      </c>
      <c r="C751" s="48">
        <v>549</v>
      </c>
      <c r="D751" s="48">
        <v>0.35099999999999998</v>
      </c>
      <c r="E751" s="48">
        <v>7.96</v>
      </c>
      <c r="F751" s="48">
        <v>8.0399999999999991</v>
      </c>
      <c r="G751" s="48">
        <v>23.74</v>
      </c>
      <c r="H751" s="34" t="s">
        <v>112</v>
      </c>
      <c r="I751" s="48">
        <v>0.1</v>
      </c>
      <c r="J751" s="49">
        <v>7.5</v>
      </c>
      <c r="K751" s="36">
        <v>2755</v>
      </c>
    </row>
    <row r="752" spans="1:31" x14ac:dyDescent="0.35">
      <c r="A752" s="44">
        <v>40387</v>
      </c>
      <c r="B752" s="48">
        <v>110207</v>
      </c>
      <c r="C752" s="48">
        <v>579</v>
      </c>
      <c r="D752" s="48">
        <v>0.371</v>
      </c>
      <c r="E752" s="48">
        <v>8.76</v>
      </c>
      <c r="F752" s="48">
        <v>7.82</v>
      </c>
      <c r="G752" s="48">
        <v>25.98</v>
      </c>
      <c r="H752" s="34" t="s">
        <v>112</v>
      </c>
      <c r="I752" s="48">
        <v>0.1</v>
      </c>
      <c r="J752" s="48">
        <v>7.8</v>
      </c>
      <c r="K752" s="36">
        <v>530</v>
      </c>
      <c r="L752" s="45">
        <f>AVERAGE(K748:K752)</f>
        <v>4244.2</v>
      </c>
      <c r="M752" s="46">
        <f>GEOMEAN(K748:K752)</f>
        <v>1173.1535511085522</v>
      </c>
      <c r="N752" s="47" t="s">
        <v>121</v>
      </c>
      <c r="O752" s="34">
        <v>2.4</v>
      </c>
      <c r="P752" s="34">
        <v>58.4</v>
      </c>
      <c r="Q752" s="34" t="s">
        <v>115</v>
      </c>
      <c r="R752" s="34" t="s">
        <v>115</v>
      </c>
      <c r="S752" s="34" t="s">
        <v>115</v>
      </c>
      <c r="T752" s="34" t="s">
        <v>115</v>
      </c>
      <c r="U752" s="34" t="s">
        <v>115</v>
      </c>
      <c r="V752" s="34">
        <v>2.2999999999999998</v>
      </c>
      <c r="W752" s="34" t="s">
        <v>115</v>
      </c>
      <c r="X752" s="34">
        <v>47.9</v>
      </c>
      <c r="Y752" s="34" t="s">
        <v>115</v>
      </c>
      <c r="Z752" s="34">
        <v>0.31</v>
      </c>
      <c r="AA752" s="34" t="s">
        <v>115</v>
      </c>
      <c r="AB752" s="34">
        <v>33.299999999999997</v>
      </c>
      <c r="AC752" s="34">
        <v>0.22</v>
      </c>
      <c r="AD752" s="34">
        <v>244</v>
      </c>
      <c r="AE752" s="34" t="s">
        <v>115</v>
      </c>
    </row>
    <row r="753" spans="1:30" x14ac:dyDescent="0.35">
      <c r="A753" s="44">
        <v>40392</v>
      </c>
      <c r="B753" s="48">
        <v>103610</v>
      </c>
      <c r="C753" s="48">
        <v>522.70000000000005</v>
      </c>
      <c r="D753" s="48">
        <v>0.33450000000000002</v>
      </c>
      <c r="E753" s="48">
        <v>9.08</v>
      </c>
      <c r="F753" s="48">
        <v>7.92</v>
      </c>
      <c r="G753" s="48">
        <v>24.69</v>
      </c>
      <c r="H753" s="34" t="s">
        <v>112</v>
      </c>
      <c r="I753" s="48">
        <v>0.04</v>
      </c>
      <c r="J753" s="48">
        <v>7.3</v>
      </c>
      <c r="K753" s="36">
        <v>512</v>
      </c>
    </row>
    <row r="754" spans="1:30" x14ac:dyDescent="0.35">
      <c r="A754" s="44">
        <v>40395</v>
      </c>
      <c r="B754" s="48">
        <v>100124</v>
      </c>
      <c r="C754" s="48">
        <v>566</v>
      </c>
      <c r="D754" s="48">
        <v>0.36199999999999999</v>
      </c>
      <c r="E754" s="48">
        <v>8.27</v>
      </c>
      <c r="F754" s="48">
        <v>7.69</v>
      </c>
      <c r="G754" s="48">
        <v>26.28</v>
      </c>
      <c r="H754" s="34" t="s">
        <v>112</v>
      </c>
      <c r="I754" s="48">
        <v>0.2</v>
      </c>
      <c r="J754" s="48">
        <v>7.7</v>
      </c>
      <c r="K754" s="36">
        <v>1137</v>
      </c>
    </row>
    <row r="755" spans="1:30" x14ac:dyDescent="0.35">
      <c r="A755" s="44">
        <v>40407</v>
      </c>
      <c r="B755" s="48">
        <v>101335</v>
      </c>
      <c r="C755" s="48">
        <v>578.79999999999995</v>
      </c>
      <c r="D755" s="48">
        <v>0.37040000000000001</v>
      </c>
      <c r="E755" s="48">
        <v>6.98</v>
      </c>
      <c r="F755" s="48">
        <v>7.68</v>
      </c>
      <c r="G755" s="48">
        <v>23.95</v>
      </c>
      <c r="H755" s="34" t="s">
        <v>112</v>
      </c>
      <c r="I755" s="48">
        <v>0.57999999999999996</v>
      </c>
      <c r="J755" s="48">
        <v>7.2</v>
      </c>
      <c r="K755" s="36">
        <v>1674</v>
      </c>
    </row>
    <row r="756" spans="1:30" x14ac:dyDescent="0.35">
      <c r="A756" s="44">
        <v>40409</v>
      </c>
      <c r="B756" s="48">
        <v>105346</v>
      </c>
      <c r="C756" s="48">
        <v>627.70000000000005</v>
      </c>
      <c r="D756" s="48">
        <v>0.4017</v>
      </c>
      <c r="E756" s="48">
        <v>7.45</v>
      </c>
      <c r="F756" s="48">
        <v>7.65</v>
      </c>
      <c r="G756" s="48">
        <v>24.18</v>
      </c>
      <c r="H756" s="34" t="s">
        <v>112</v>
      </c>
      <c r="I756" s="48">
        <v>0.03</v>
      </c>
      <c r="J756" s="48">
        <v>7.6</v>
      </c>
      <c r="K756" s="36">
        <v>1414</v>
      </c>
    </row>
    <row r="757" spans="1:30" x14ac:dyDescent="0.35">
      <c r="A757" s="44">
        <v>40415</v>
      </c>
      <c r="B757" s="48">
        <v>104017</v>
      </c>
      <c r="C757" s="48">
        <v>2</v>
      </c>
      <c r="D757" s="48">
        <v>1E-3</v>
      </c>
      <c r="E757" s="48">
        <v>7.74</v>
      </c>
      <c r="F757" s="48">
        <v>7.64</v>
      </c>
      <c r="G757" s="48">
        <v>20.53</v>
      </c>
      <c r="H757" s="34" t="s">
        <v>112</v>
      </c>
      <c r="I757" s="48">
        <v>0.3</v>
      </c>
      <c r="J757" s="48">
        <v>7.7</v>
      </c>
      <c r="K757" s="36">
        <v>650</v>
      </c>
      <c r="L757" s="45">
        <f>AVERAGE(K753:K757)</f>
        <v>1077.4000000000001</v>
      </c>
      <c r="M757" s="46">
        <f>GEOMEAN(K753:K757)</f>
        <v>978.20466380643927</v>
      </c>
      <c r="N757" s="47" t="s">
        <v>122</v>
      </c>
    </row>
    <row r="758" spans="1:30" x14ac:dyDescent="0.35">
      <c r="A758" s="44">
        <v>40435</v>
      </c>
      <c r="B758" s="48">
        <v>104524</v>
      </c>
      <c r="C758" s="48">
        <v>704.6</v>
      </c>
      <c r="D758" s="48">
        <v>0.45100000000000001</v>
      </c>
      <c r="E758" s="48">
        <v>7.05</v>
      </c>
      <c r="F758" s="48">
        <v>7.67</v>
      </c>
      <c r="G758" s="48">
        <v>19.57</v>
      </c>
      <c r="H758" s="34" t="s">
        <v>112</v>
      </c>
      <c r="I758" s="48">
        <v>0.13</v>
      </c>
      <c r="J758" s="48">
        <v>7.7</v>
      </c>
      <c r="K758" s="36">
        <v>1112</v>
      </c>
    </row>
    <row r="759" spans="1:30" x14ac:dyDescent="0.35">
      <c r="A759" s="44">
        <v>40437</v>
      </c>
      <c r="B759" s="48">
        <v>102007</v>
      </c>
      <c r="C759" s="48">
        <v>701</v>
      </c>
      <c r="D759" s="48">
        <v>0.44900000000000001</v>
      </c>
      <c r="E759" s="48">
        <v>6.48</v>
      </c>
      <c r="F759" s="48">
        <v>7.57</v>
      </c>
      <c r="G759" s="48">
        <v>20.07</v>
      </c>
      <c r="H759" s="34" t="s">
        <v>112</v>
      </c>
      <c r="I759" s="48">
        <v>0.3</v>
      </c>
      <c r="J759" s="48">
        <v>7.6</v>
      </c>
      <c r="K759" s="36">
        <v>480</v>
      </c>
    </row>
    <row r="760" spans="1:30" x14ac:dyDescent="0.35">
      <c r="A760" s="44">
        <v>40441</v>
      </c>
      <c r="B760" s="48">
        <v>110659</v>
      </c>
      <c r="C760" s="48">
        <v>655.20000000000005</v>
      </c>
      <c r="D760" s="48">
        <v>0.41930000000000001</v>
      </c>
      <c r="E760" s="48">
        <v>5.14</v>
      </c>
      <c r="F760" s="48">
        <v>7.67</v>
      </c>
      <c r="G760" s="48">
        <v>20.56</v>
      </c>
      <c r="H760" s="34" t="s">
        <v>112</v>
      </c>
      <c r="I760" s="48">
        <v>0.72</v>
      </c>
      <c r="J760" s="48">
        <v>7.9</v>
      </c>
      <c r="K760" s="36">
        <v>12033</v>
      </c>
    </row>
    <row r="761" spans="1:30" x14ac:dyDescent="0.35">
      <c r="A761" s="44">
        <v>40443</v>
      </c>
      <c r="B761" s="48">
        <v>104908</v>
      </c>
      <c r="C761" s="48">
        <v>703.9</v>
      </c>
      <c r="D761" s="48">
        <v>0.45050000000000001</v>
      </c>
      <c r="E761" s="48">
        <v>6.05</v>
      </c>
      <c r="F761" s="48">
        <v>7.83</v>
      </c>
      <c r="G761" s="48">
        <v>21.64</v>
      </c>
      <c r="H761" s="34" t="s">
        <v>112</v>
      </c>
      <c r="I761" s="48">
        <v>0.43</v>
      </c>
      <c r="J761" s="48">
        <v>7.5</v>
      </c>
      <c r="K761" s="36">
        <v>416</v>
      </c>
    </row>
    <row r="762" spans="1:30" x14ac:dyDescent="0.35">
      <c r="A762" s="44">
        <v>40444</v>
      </c>
      <c r="B762" s="48">
        <v>104558</v>
      </c>
      <c r="C762" s="48">
        <v>675</v>
      </c>
      <c r="D762" s="48">
        <v>0.432</v>
      </c>
      <c r="E762" s="48">
        <v>5.28</v>
      </c>
      <c r="F762" s="48">
        <v>7.43</v>
      </c>
      <c r="G762" s="48">
        <v>20.93</v>
      </c>
      <c r="H762" s="34" t="s">
        <v>112</v>
      </c>
      <c r="I762" s="48">
        <v>0.1</v>
      </c>
      <c r="J762" s="48">
        <v>7.5</v>
      </c>
      <c r="K762" s="36">
        <v>24192</v>
      </c>
      <c r="L762" s="45">
        <f>AVERAGE(K758:K762)</f>
        <v>7646.6</v>
      </c>
      <c r="M762" s="46">
        <f>GEOMEAN(K758:K762)</f>
        <v>2301.9559521035426</v>
      </c>
      <c r="N762" s="47" t="s">
        <v>123</v>
      </c>
    </row>
    <row r="763" spans="1:30" x14ac:dyDescent="0.35">
      <c r="A763" s="44">
        <v>40451</v>
      </c>
      <c r="B763" s="48">
        <v>102657</v>
      </c>
      <c r="C763" s="48">
        <v>687</v>
      </c>
      <c r="D763" s="48">
        <v>0.44</v>
      </c>
      <c r="E763" s="48">
        <v>7.87</v>
      </c>
      <c r="F763" s="48">
        <v>7.55</v>
      </c>
      <c r="G763" s="48">
        <v>16.04</v>
      </c>
      <c r="H763" s="34" t="s">
        <v>112</v>
      </c>
      <c r="I763" s="48">
        <v>0.1</v>
      </c>
      <c r="J763" s="48">
        <v>7.7</v>
      </c>
      <c r="K763" s="36">
        <v>259</v>
      </c>
    </row>
    <row r="764" spans="1:30" x14ac:dyDescent="0.35">
      <c r="A764" s="44">
        <v>40456</v>
      </c>
      <c r="B764" s="48">
        <v>112700</v>
      </c>
      <c r="C764" s="48">
        <v>688</v>
      </c>
      <c r="D764" s="48">
        <v>0.44</v>
      </c>
      <c r="E764" s="48">
        <v>8.99</v>
      </c>
      <c r="F764" s="48">
        <v>7.56</v>
      </c>
      <c r="G764" s="48">
        <v>12.62</v>
      </c>
      <c r="H764" s="34" t="s">
        <v>112</v>
      </c>
      <c r="I764" s="48">
        <v>0.3</v>
      </c>
      <c r="J764" s="48">
        <v>7.6</v>
      </c>
      <c r="K764" s="36">
        <v>2909</v>
      </c>
      <c r="O764" s="34">
        <v>1.9</v>
      </c>
      <c r="P764" s="34">
        <v>85.6</v>
      </c>
      <c r="Q764" s="34" t="s">
        <v>115</v>
      </c>
      <c r="R764" s="34" t="s">
        <v>115</v>
      </c>
      <c r="S764" s="34" t="s">
        <v>115</v>
      </c>
      <c r="T764" s="34" t="s">
        <v>115</v>
      </c>
      <c r="U764" s="34" t="s">
        <v>115</v>
      </c>
      <c r="V764" s="34" t="s">
        <v>115</v>
      </c>
      <c r="W764" s="34">
        <v>20.7</v>
      </c>
      <c r="X764" s="34">
        <v>73.400000000000006</v>
      </c>
      <c r="Y764" s="34" t="s">
        <v>115</v>
      </c>
      <c r="Z764" s="34">
        <v>0.6</v>
      </c>
      <c r="AA764" s="34" t="s">
        <v>115</v>
      </c>
      <c r="AB764" s="34">
        <v>48.9</v>
      </c>
      <c r="AC764" s="34">
        <v>2.1</v>
      </c>
      <c r="AD764" s="34">
        <v>282</v>
      </c>
    </row>
    <row r="765" spans="1:30" x14ac:dyDescent="0.35">
      <c r="A765" s="44">
        <v>40462</v>
      </c>
      <c r="B765" s="48">
        <v>105438</v>
      </c>
      <c r="C765" s="48">
        <v>778.2</v>
      </c>
      <c r="D765" s="48">
        <v>0.498</v>
      </c>
      <c r="E765" s="48">
        <v>7.33</v>
      </c>
      <c r="F765" s="48">
        <v>7.52</v>
      </c>
      <c r="G765" s="48">
        <v>16.82</v>
      </c>
      <c r="H765" s="34" t="s">
        <v>112</v>
      </c>
      <c r="I765" s="48">
        <v>0.13</v>
      </c>
      <c r="J765" s="48">
        <v>7.4</v>
      </c>
      <c r="K765" s="36">
        <v>175</v>
      </c>
    </row>
    <row r="766" spans="1:30" x14ac:dyDescent="0.35">
      <c r="A766" s="44">
        <v>40471</v>
      </c>
      <c r="B766" s="48">
        <v>104542</v>
      </c>
      <c r="C766" s="48">
        <v>741.8</v>
      </c>
      <c r="D766" s="48">
        <v>0.47470000000000001</v>
      </c>
      <c r="E766" s="48">
        <v>7.06</v>
      </c>
      <c r="F766" s="48">
        <v>7.3</v>
      </c>
      <c r="G766" s="48">
        <v>12.29</v>
      </c>
      <c r="H766" s="34" t="s">
        <v>112</v>
      </c>
      <c r="I766" s="48">
        <v>0.09</v>
      </c>
      <c r="J766" s="48">
        <v>7.6</v>
      </c>
      <c r="K766" s="36">
        <v>455</v>
      </c>
      <c r="L766" s="45">
        <f>AVERAGE(K762:K766)</f>
        <v>5598</v>
      </c>
      <c r="M766" s="46">
        <f>GEOMEAN(K762:K766)</f>
        <v>1077.3403871283556</v>
      </c>
      <c r="N766" s="47" t="s">
        <v>124</v>
      </c>
    </row>
    <row r="767" spans="1:30" x14ac:dyDescent="0.35">
      <c r="A767" s="44">
        <v>40483</v>
      </c>
      <c r="B767" s="257">
        <v>100000</v>
      </c>
      <c r="C767" s="39" t="s">
        <v>119</v>
      </c>
      <c r="D767" s="39" t="s">
        <v>119</v>
      </c>
      <c r="E767" s="39" t="s">
        <v>119</v>
      </c>
      <c r="F767" s="39" t="s">
        <v>119</v>
      </c>
      <c r="G767" s="39" t="s">
        <v>119</v>
      </c>
      <c r="H767" s="34" t="s">
        <v>112</v>
      </c>
      <c r="I767" s="39" t="s">
        <v>119</v>
      </c>
      <c r="J767" s="39" t="s">
        <v>119</v>
      </c>
      <c r="K767" s="36">
        <v>809</v>
      </c>
    </row>
    <row r="768" spans="1:30" x14ac:dyDescent="0.35">
      <c r="A768" s="44">
        <v>40486</v>
      </c>
      <c r="B768" s="48">
        <v>105016</v>
      </c>
      <c r="C768" s="48">
        <v>748.7</v>
      </c>
      <c r="D768" s="48">
        <v>0.47920000000000001</v>
      </c>
      <c r="E768" s="48">
        <v>8.14</v>
      </c>
      <c r="F768" s="48">
        <v>7.57</v>
      </c>
      <c r="G768" s="48">
        <v>9.0299999999999994</v>
      </c>
      <c r="H768" s="34" t="s">
        <v>112</v>
      </c>
      <c r="I768" s="48">
        <v>0.13</v>
      </c>
      <c r="J768" s="48">
        <v>7.2</v>
      </c>
      <c r="K768" s="36">
        <v>448</v>
      </c>
    </row>
    <row r="769" spans="1:14" x14ac:dyDescent="0.35">
      <c r="A769" s="44">
        <v>40491</v>
      </c>
      <c r="B769" s="48">
        <v>105548</v>
      </c>
      <c r="C769" s="48">
        <v>724.4</v>
      </c>
      <c r="D769" s="48">
        <v>0.46360000000000001</v>
      </c>
      <c r="E769" s="48">
        <v>10.59</v>
      </c>
      <c r="F769" s="48">
        <v>7.6</v>
      </c>
      <c r="G769" s="48">
        <v>8.94</v>
      </c>
      <c r="H769" s="34" t="s">
        <v>112</v>
      </c>
      <c r="I769" s="48">
        <v>0.15</v>
      </c>
      <c r="J769" s="48">
        <v>7.7</v>
      </c>
      <c r="K769" s="36">
        <v>301</v>
      </c>
    </row>
    <row r="770" spans="1:14" x14ac:dyDescent="0.35">
      <c r="A770" s="44">
        <v>40497</v>
      </c>
      <c r="B770" s="48">
        <v>104721</v>
      </c>
      <c r="C770" s="48">
        <v>716.4</v>
      </c>
      <c r="D770" s="48">
        <v>0.45850000000000002</v>
      </c>
      <c r="E770" s="39" t="s">
        <v>119</v>
      </c>
      <c r="F770" s="48">
        <v>7.6</v>
      </c>
      <c r="G770" s="48">
        <v>8.5399999999999991</v>
      </c>
      <c r="H770" s="34" t="s">
        <v>112</v>
      </c>
      <c r="I770" s="48">
        <v>0.13</v>
      </c>
      <c r="J770" s="48">
        <v>7.7</v>
      </c>
      <c r="K770" s="36">
        <v>171</v>
      </c>
    </row>
    <row r="771" spans="1:14" x14ac:dyDescent="0.35">
      <c r="A771" s="44">
        <v>40499</v>
      </c>
      <c r="B771" s="48">
        <v>104125</v>
      </c>
      <c r="C771" s="48">
        <v>613</v>
      </c>
      <c r="D771" s="48">
        <v>0.39200000000000002</v>
      </c>
      <c r="E771" s="48">
        <v>9.92</v>
      </c>
      <c r="F771" s="48">
        <v>7.59</v>
      </c>
      <c r="G771" s="48">
        <v>7.67</v>
      </c>
      <c r="H771" s="34" t="s">
        <v>112</v>
      </c>
      <c r="I771" s="48">
        <v>0.1</v>
      </c>
      <c r="J771" s="48">
        <v>7.7</v>
      </c>
      <c r="K771" s="36">
        <v>17329</v>
      </c>
      <c r="L771" s="45">
        <f>AVERAGE(K767:K771)</f>
        <v>3811.6</v>
      </c>
      <c r="M771" s="46">
        <f>GEOMEAN(K767:K771)</f>
        <v>797.83397918653748</v>
      </c>
      <c r="N771" s="47" t="s">
        <v>125</v>
      </c>
    </row>
    <row r="772" spans="1:14" x14ac:dyDescent="0.35">
      <c r="A772" s="44">
        <v>40512</v>
      </c>
      <c r="B772" s="48">
        <v>102050</v>
      </c>
      <c r="C772" s="48">
        <v>541</v>
      </c>
      <c r="D772" s="48">
        <v>0.34599999999999997</v>
      </c>
      <c r="E772" s="48">
        <v>10.4</v>
      </c>
      <c r="F772" s="48">
        <v>7.84</v>
      </c>
      <c r="G772" s="48">
        <v>8.24</v>
      </c>
      <c r="H772" s="34" t="s">
        <v>112</v>
      </c>
      <c r="I772" s="48">
        <v>0.3</v>
      </c>
      <c r="J772" s="48">
        <v>7.6</v>
      </c>
      <c r="K772" s="36">
        <v>5475</v>
      </c>
    </row>
    <row r="773" spans="1:14" x14ac:dyDescent="0.35">
      <c r="A773" s="44">
        <v>40518</v>
      </c>
      <c r="B773" s="48">
        <v>104844</v>
      </c>
      <c r="C773" s="48">
        <v>620.79999999999995</v>
      </c>
      <c r="D773" s="48">
        <v>0.39729999999999999</v>
      </c>
      <c r="E773" s="48">
        <v>13.97</v>
      </c>
      <c r="F773" s="48">
        <v>7.71</v>
      </c>
      <c r="G773" s="48">
        <v>1.49</v>
      </c>
      <c r="H773" s="34" t="s">
        <v>112</v>
      </c>
      <c r="I773" s="48">
        <v>0.46</v>
      </c>
      <c r="J773" s="48">
        <v>7.7</v>
      </c>
      <c r="K773" s="36">
        <v>471</v>
      </c>
    </row>
    <row r="774" spans="1:14" x14ac:dyDescent="0.35">
      <c r="A774" s="44">
        <v>40521</v>
      </c>
      <c r="B774" s="48">
        <v>104500</v>
      </c>
      <c r="C774" s="48">
        <v>658.4</v>
      </c>
      <c r="D774" s="48">
        <v>0.4214</v>
      </c>
      <c r="E774" s="48">
        <v>12.94</v>
      </c>
      <c r="F774" s="48">
        <v>7.49</v>
      </c>
      <c r="G774" s="48">
        <v>0.41</v>
      </c>
      <c r="H774" s="34" t="s">
        <v>112</v>
      </c>
      <c r="I774" s="48">
        <v>0.22</v>
      </c>
      <c r="J774" s="48">
        <v>7.4</v>
      </c>
      <c r="K774" s="36">
        <v>243</v>
      </c>
    </row>
    <row r="775" spans="1:14" x14ac:dyDescent="0.35">
      <c r="A775" s="44">
        <v>40525</v>
      </c>
      <c r="B775" s="48">
        <v>113257</v>
      </c>
      <c r="C775" s="48">
        <v>637</v>
      </c>
      <c r="D775" s="48">
        <v>0.40699999999999997</v>
      </c>
      <c r="E775" s="48">
        <v>15.18</v>
      </c>
      <c r="F775" s="48">
        <v>7.89</v>
      </c>
      <c r="G775" s="48">
        <v>-0.09</v>
      </c>
      <c r="H775" s="34" t="s">
        <v>112</v>
      </c>
      <c r="I775" s="48">
        <v>0.5</v>
      </c>
      <c r="J775" s="48">
        <v>7.7</v>
      </c>
      <c r="K775" s="36">
        <v>465</v>
      </c>
    </row>
    <row r="776" spans="1:14" x14ac:dyDescent="0.35">
      <c r="A776" s="44">
        <v>40528</v>
      </c>
      <c r="B776" s="29"/>
      <c r="G776" s="29" t="s">
        <v>126</v>
      </c>
      <c r="L776" s="45">
        <f>AVERAGE(K772:K776)</f>
        <v>1663.5</v>
      </c>
      <c r="M776" s="46">
        <f>GEOMEAN(K772:K776)</f>
        <v>734.71019166820668</v>
      </c>
      <c r="N776" s="47" t="s">
        <v>127</v>
      </c>
    </row>
    <row r="777" spans="1:14" x14ac:dyDescent="0.35">
      <c r="A777" s="44">
        <v>40548</v>
      </c>
      <c r="B777" s="48">
        <v>103617</v>
      </c>
      <c r="C777" s="48">
        <v>625.1</v>
      </c>
      <c r="D777" s="48">
        <v>0.40010000000000001</v>
      </c>
      <c r="E777" s="48">
        <v>12.26</v>
      </c>
      <c r="F777" s="48">
        <v>8.0399999999999991</v>
      </c>
      <c r="G777" s="48">
        <v>2.1</v>
      </c>
      <c r="H777" s="34" t="s">
        <v>112</v>
      </c>
      <c r="I777" s="48">
        <v>0.44</v>
      </c>
      <c r="J777" s="48">
        <v>7.7</v>
      </c>
      <c r="K777" s="36">
        <v>228</v>
      </c>
    </row>
    <row r="778" spans="1:14" x14ac:dyDescent="0.35">
      <c r="A778" s="44">
        <v>40553</v>
      </c>
      <c r="B778" s="48">
        <v>102333</v>
      </c>
      <c r="C778" s="48">
        <v>687</v>
      </c>
      <c r="D778" s="48">
        <v>0.44</v>
      </c>
      <c r="E778" s="48">
        <v>14.86</v>
      </c>
      <c r="F778" s="48">
        <v>7.7</v>
      </c>
      <c r="G778" s="48">
        <v>0.56000000000000005</v>
      </c>
      <c r="H778" s="34" t="s">
        <v>112</v>
      </c>
      <c r="I778" s="48">
        <v>0.4</v>
      </c>
      <c r="J778" s="48">
        <v>7.8</v>
      </c>
      <c r="K778" s="36">
        <v>318</v>
      </c>
    </row>
    <row r="779" spans="1:14" x14ac:dyDescent="0.35">
      <c r="A779" s="44">
        <v>40556</v>
      </c>
      <c r="B779" s="48">
        <v>100007</v>
      </c>
      <c r="C779" s="48">
        <v>717.2</v>
      </c>
      <c r="D779" s="48">
        <v>0.45900000000000002</v>
      </c>
      <c r="E779" s="48">
        <v>13.21</v>
      </c>
      <c r="F779" s="48">
        <v>7.75</v>
      </c>
      <c r="G779" s="48">
        <v>0.28000000000000003</v>
      </c>
      <c r="H779" s="34" t="s">
        <v>112</v>
      </c>
      <c r="I779" s="48">
        <v>0.72</v>
      </c>
      <c r="J779" s="48">
        <v>7.6</v>
      </c>
      <c r="K779" s="36">
        <v>158</v>
      </c>
    </row>
    <row r="780" spans="1:14" x14ac:dyDescent="0.35">
      <c r="A780" s="44">
        <v>40562</v>
      </c>
      <c r="B780" s="48">
        <v>104311</v>
      </c>
      <c r="C780" s="48">
        <v>811</v>
      </c>
      <c r="D780" s="48">
        <v>0.51900000000000002</v>
      </c>
      <c r="E780" s="48">
        <v>12.26</v>
      </c>
      <c r="F780" s="48">
        <v>7.91</v>
      </c>
      <c r="G780" s="48">
        <v>2.8</v>
      </c>
      <c r="H780" s="34" t="s">
        <v>112</v>
      </c>
      <c r="I780" s="48">
        <v>0.3</v>
      </c>
      <c r="J780" s="48">
        <v>7.7</v>
      </c>
      <c r="K780" s="36">
        <v>1124</v>
      </c>
    </row>
    <row r="781" spans="1:14" x14ac:dyDescent="0.35">
      <c r="A781" s="44">
        <v>40569</v>
      </c>
      <c r="B781" s="48">
        <v>102424</v>
      </c>
      <c r="C781" s="48">
        <v>737</v>
      </c>
      <c r="D781" s="48">
        <v>0.47199999999999998</v>
      </c>
      <c r="E781" s="48">
        <v>13.94</v>
      </c>
      <c r="F781" s="48">
        <v>7.63</v>
      </c>
      <c r="G781" s="48">
        <v>1.1399999999999999</v>
      </c>
      <c r="H781" s="34" t="s">
        <v>112</v>
      </c>
      <c r="I781" s="48">
        <v>0.1</v>
      </c>
      <c r="J781" s="48">
        <v>7.3</v>
      </c>
      <c r="K781" s="36">
        <v>156</v>
      </c>
      <c r="L781" s="45">
        <f>AVERAGE(K777:K781)</f>
        <v>396.8</v>
      </c>
      <c r="M781" s="46">
        <f>GEOMEAN(K777:K781)</f>
        <v>288.78989491296437</v>
      </c>
      <c r="N781" s="47" t="s">
        <v>128</v>
      </c>
    </row>
    <row r="782" spans="1:14" x14ac:dyDescent="0.35">
      <c r="A782" s="44">
        <v>40581</v>
      </c>
      <c r="B782" s="48">
        <v>105737</v>
      </c>
      <c r="C782" s="48">
        <v>875</v>
      </c>
      <c r="D782" s="48">
        <v>0.56000000000000005</v>
      </c>
      <c r="E782" s="48">
        <v>11.63</v>
      </c>
      <c r="F782" s="48">
        <v>7.77</v>
      </c>
      <c r="G782" s="48">
        <v>3.03</v>
      </c>
      <c r="H782" s="34" t="s">
        <v>112</v>
      </c>
      <c r="I782" s="48">
        <v>0.2</v>
      </c>
      <c r="J782" s="48">
        <v>7.8</v>
      </c>
      <c r="K782" s="36">
        <v>121</v>
      </c>
    </row>
    <row r="783" spans="1:14" x14ac:dyDescent="0.35">
      <c r="A783" s="44">
        <v>40584</v>
      </c>
      <c r="B783" s="48">
        <v>103730</v>
      </c>
      <c r="C783" s="48">
        <v>900.5</v>
      </c>
      <c r="D783" s="48">
        <v>0.57630000000000003</v>
      </c>
      <c r="E783" s="48">
        <v>14.69</v>
      </c>
      <c r="F783" s="48">
        <v>7.38</v>
      </c>
      <c r="G783" s="48">
        <v>-0.09</v>
      </c>
      <c r="H783" s="34" t="s">
        <v>112</v>
      </c>
      <c r="I783" s="48">
        <v>0.14000000000000001</v>
      </c>
      <c r="J783" s="48">
        <v>7.6</v>
      </c>
      <c r="K783" s="36">
        <v>41</v>
      </c>
    </row>
    <row r="784" spans="1:14" x14ac:dyDescent="0.35">
      <c r="A784" s="44">
        <v>40588</v>
      </c>
      <c r="B784" s="48">
        <v>123433</v>
      </c>
      <c r="C784" s="48">
        <v>989.1</v>
      </c>
      <c r="D784" s="48">
        <v>0.6331</v>
      </c>
      <c r="E784" s="48">
        <v>12.02</v>
      </c>
      <c r="F784" s="48">
        <v>7.78</v>
      </c>
      <c r="G784" s="48">
        <v>4.26</v>
      </c>
      <c r="H784" s="34" t="s">
        <v>112</v>
      </c>
      <c r="I784" s="48">
        <v>0.1</v>
      </c>
      <c r="J784" s="48">
        <v>7.8</v>
      </c>
      <c r="K784" s="36">
        <v>2142</v>
      </c>
    </row>
    <row r="785" spans="1:31" x14ac:dyDescent="0.35">
      <c r="A785" s="44">
        <v>40591</v>
      </c>
      <c r="B785" s="48">
        <v>105521</v>
      </c>
      <c r="C785" s="48">
        <v>758</v>
      </c>
      <c r="D785" s="48">
        <v>0.48499999999999999</v>
      </c>
      <c r="E785" s="48">
        <v>11.18</v>
      </c>
      <c r="F785" s="48">
        <v>7.76</v>
      </c>
      <c r="G785" s="48">
        <v>4.74</v>
      </c>
      <c r="H785" s="34" t="s">
        <v>112</v>
      </c>
      <c r="I785" s="48">
        <v>0.2</v>
      </c>
      <c r="J785" s="48">
        <v>7.5</v>
      </c>
      <c r="K785" s="36">
        <v>717</v>
      </c>
    </row>
    <row r="786" spans="1:31" x14ac:dyDescent="0.35">
      <c r="A786" s="44">
        <v>40597</v>
      </c>
      <c r="B786" s="48">
        <v>105822</v>
      </c>
      <c r="C786" s="48">
        <v>612.1</v>
      </c>
      <c r="D786" s="48">
        <v>0.39179999999999998</v>
      </c>
      <c r="E786" s="48">
        <v>13.45</v>
      </c>
      <c r="F786" s="48">
        <v>7.6</v>
      </c>
      <c r="G786" s="48">
        <v>2.79</v>
      </c>
      <c r="H786" s="34" t="s">
        <v>112</v>
      </c>
      <c r="I786" s="48">
        <v>0.24</v>
      </c>
      <c r="J786" s="48">
        <v>7.5</v>
      </c>
      <c r="K786" s="36">
        <v>171</v>
      </c>
      <c r="L786" s="45">
        <f>AVERAGE(K782:K786)</f>
        <v>638.4</v>
      </c>
      <c r="M786" s="46">
        <f>GEOMEAN(K782:K786)</f>
        <v>264.83830026910357</v>
      </c>
      <c r="N786" s="47" t="s">
        <v>129</v>
      </c>
    </row>
    <row r="787" spans="1:31" x14ac:dyDescent="0.35">
      <c r="A787" s="44">
        <v>40603</v>
      </c>
      <c r="B787" s="48">
        <v>103943</v>
      </c>
      <c r="C787" s="48">
        <v>471.1</v>
      </c>
      <c r="D787" s="48">
        <v>0.30149999999999999</v>
      </c>
      <c r="E787" s="48">
        <v>12.67</v>
      </c>
      <c r="F787" s="48">
        <v>7.62</v>
      </c>
      <c r="G787" s="48">
        <v>4.67</v>
      </c>
      <c r="H787" s="34" t="s">
        <v>112</v>
      </c>
      <c r="I787" s="48">
        <v>0.5</v>
      </c>
      <c r="J787" s="48">
        <v>7.6</v>
      </c>
      <c r="K787" s="36">
        <v>2851</v>
      </c>
      <c r="O787" s="34">
        <v>1.4</v>
      </c>
      <c r="P787" s="34">
        <v>60</v>
      </c>
      <c r="Q787" s="34" t="s">
        <v>115</v>
      </c>
      <c r="R787" s="34" t="s">
        <v>115</v>
      </c>
      <c r="S787" s="34" t="s">
        <v>115</v>
      </c>
      <c r="T787" s="34">
        <v>4.3</v>
      </c>
      <c r="U787" s="34" t="s">
        <v>115</v>
      </c>
      <c r="V787" s="34">
        <v>1.4</v>
      </c>
      <c r="W787" s="34">
        <v>12.3</v>
      </c>
      <c r="X787" s="34">
        <v>48.2</v>
      </c>
      <c r="Y787" s="34" t="s">
        <v>115</v>
      </c>
      <c r="Z787" s="34">
        <v>3</v>
      </c>
      <c r="AA787" s="34" t="s">
        <v>115</v>
      </c>
      <c r="AB787" s="34">
        <v>31.8</v>
      </c>
      <c r="AC787" s="34">
        <v>0.27800000000000002</v>
      </c>
      <c r="AD787" s="34">
        <v>200</v>
      </c>
      <c r="AE787" s="34" t="s">
        <v>115</v>
      </c>
    </row>
    <row r="788" spans="1:31" x14ac:dyDescent="0.35">
      <c r="A788" s="44">
        <v>40605</v>
      </c>
      <c r="B788" s="257"/>
      <c r="C788" s="39" t="s">
        <v>119</v>
      </c>
      <c r="D788" s="39" t="s">
        <v>119</v>
      </c>
      <c r="E788" s="39" t="s">
        <v>119</v>
      </c>
      <c r="F788" s="39" t="s">
        <v>119</v>
      </c>
      <c r="G788" s="39" t="s">
        <v>119</v>
      </c>
      <c r="H788" s="34" t="s">
        <v>112</v>
      </c>
      <c r="I788" s="39" t="s">
        <v>119</v>
      </c>
      <c r="J788" s="39" t="s">
        <v>119</v>
      </c>
      <c r="K788" s="36">
        <v>448</v>
      </c>
    </row>
    <row r="789" spans="1:31" x14ac:dyDescent="0.35">
      <c r="A789" s="44">
        <v>40616</v>
      </c>
      <c r="B789" s="48">
        <v>100721</v>
      </c>
      <c r="C789" s="48">
        <v>417.7</v>
      </c>
      <c r="D789" s="48">
        <v>0.26740000000000003</v>
      </c>
      <c r="E789" s="48">
        <v>12.04</v>
      </c>
      <c r="F789" s="48">
        <v>7.68</v>
      </c>
      <c r="G789" s="48">
        <v>6.28</v>
      </c>
      <c r="H789" s="34" t="s">
        <v>112</v>
      </c>
      <c r="I789" s="48">
        <v>0.3</v>
      </c>
      <c r="J789" s="48">
        <v>7.5</v>
      </c>
      <c r="K789" s="36">
        <v>31</v>
      </c>
    </row>
    <row r="790" spans="1:31" x14ac:dyDescent="0.35">
      <c r="A790" s="44">
        <v>40626</v>
      </c>
      <c r="B790" s="48">
        <v>100522</v>
      </c>
      <c r="C790" s="48">
        <v>540</v>
      </c>
      <c r="D790" s="48">
        <v>0.34599999999999997</v>
      </c>
      <c r="E790" s="48">
        <v>10.65</v>
      </c>
      <c r="F790" s="48">
        <v>7.7</v>
      </c>
      <c r="G790" s="48">
        <v>10.51</v>
      </c>
      <c r="H790" s="34" t="s">
        <v>112</v>
      </c>
      <c r="I790" s="48">
        <v>0</v>
      </c>
      <c r="J790" s="48">
        <v>7.5</v>
      </c>
      <c r="K790" s="36">
        <v>52</v>
      </c>
    </row>
    <row r="791" spans="1:31" x14ac:dyDescent="0.35">
      <c r="A791" s="44">
        <v>40632</v>
      </c>
      <c r="B791" s="48">
        <v>103254</v>
      </c>
      <c r="C791" s="48">
        <v>562.9</v>
      </c>
      <c r="D791" s="48">
        <v>0.36030000000000001</v>
      </c>
      <c r="E791" s="48">
        <v>10.92</v>
      </c>
      <c r="F791" s="48">
        <v>7.63</v>
      </c>
      <c r="G791" s="48">
        <v>7.56</v>
      </c>
      <c r="H791" s="34" t="s">
        <v>112</v>
      </c>
      <c r="I791" s="48">
        <v>0</v>
      </c>
      <c r="J791" s="48">
        <v>7.2</v>
      </c>
      <c r="K791" s="36">
        <v>41</v>
      </c>
      <c r="L791" s="45">
        <f>AVERAGE(K787:K791)</f>
        <v>684.6</v>
      </c>
      <c r="M791" s="46">
        <f>GEOMEAN(K787:K791)</f>
        <v>153.2091930285155</v>
      </c>
      <c r="N791" s="47" t="s">
        <v>130</v>
      </c>
    </row>
    <row r="792" spans="1:31" x14ac:dyDescent="0.35">
      <c r="A792" s="44">
        <v>40637</v>
      </c>
      <c r="B792" s="50">
        <v>0.45694444444444443</v>
      </c>
      <c r="C792" s="29">
        <v>472.9</v>
      </c>
      <c r="D792" s="29">
        <v>0.3075</v>
      </c>
      <c r="E792" s="29">
        <v>8.39</v>
      </c>
      <c r="F792" s="29">
        <v>8.01</v>
      </c>
      <c r="G792" s="29">
        <v>13.1</v>
      </c>
      <c r="K792" s="36">
        <v>24192</v>
      </c>
    </row>
    <row r="793" spans="1:31" x14ac:dyDescent="0.35">
      <c r="A793" s="44">
        <v>40640</v>
      </c>
      <c r="B793" s="51">
        <v>0.44968750000000002</v>
      </c>
      <c r="C793" s="29">
        <v>485</v>
      </c>
      <c r="D793" s="29">
        <v>0.31530000000000002</v>
      </c>
      <c r="E793" s="29">
        <v>11.38</v>
      </c>
      <c r="F793" s="29">
        <v>8.16</v>
      </c>
      <c r="G793" s="29">
        <v>10.199999999999999</v>
      </c>
      <c r="K793" s="36">
        <v>368</v>
      </c>
    </row>
    <row r="794" spans="1:31" x14ac:dyDescent="0.35">
      <c r="A794" s="44">
        <v>40644</v>
      </c>
      <c r="B794" s="51">
        <v>0.47516203703703702</v>
      </c>
      <c r="C794" s="29">
        <v>525</v>
      </c>
      <c r="D794" s="29">
        <v>0.3412</v>
      </c>
      <c r="E794" s="29">
        <v>9.01</v>
      </c>
      <c r="F794" s="29">
        <v>8.08</v>
      </c>
      <c r="G794" s="29">
        <v>13.9</v>
      </c>
      <c r="K794" s="36">
        <v>211</v>
      </c>
    </row>
    <row r="795" spans="1:31" x14ac:dyDescent="0.35">
      <c r="A795" s="44">
        <v>40647</v>
      </c>
      <c r="B795" s="51">
        <v>0.45287037037037042</v>
      </c>
      <c r="C795" s="29">
        <v>569</v>
      </c>
      <c r="D795" s="29">
        <v>0.36980000000000002</v>
      </c>
      <c r="E795" s="29">
        <v>10.199999999999999</v>
      </c>
      <c r="F795" s="29">
        <v>8.1999999999999993</v>
      </c>
      <c r="G795" s="29">
        <v>13.8</v>
      </c>
      <c r="K795" s="36">
        <v>98</v>
      </c>
    </row>
    <row r="796" spans="1:31" x14ac:dyDescent="0.35">
      <c r="A796" s="44">
        <v>40658</v>
      </c>
      <c r="B796" s="52">
        <v>0.44700231481481478</v>
      </c>
      <c r="C796" s="29">
        <v>459.5</v>
      </c>
      <c r="D796" s="29">
        <v>0.29830000000000001</v>
      </c>
      <c r="E796" s="29">
        <v>10.84</v>
      </c>
      <c r="F796" s="29">
        <v>8.15</v>
      </c>
      <c r="G796" s="29">
        <v>13.1</v>
      </c>
      <c r="K796" s="36">
        <v>6867</v>
      </c>
      <c r="L796" s="45">
        <f>AVERAGE(K792:K796)</f>
        <v>6347.2</v>
      </c>
      <c r="M796" s="46">
        <f>GEOMEAN(K792:K796)</f>
        <v>1047.9945742058605</v>
      </c>
      <c r="N796" s="47" t="s">
        <v>131</v>
      </c>
    </row>
    <row r="797" spans="1:31" x14ac:dyDescent="0.35">
      <c r="A797" s="44">
        <v>40667</v>
      </c>
      <c r="B797" s="52">
        <v>0.49791666666666662</v>
      </c>
      <c r="C797" s="29">
        <v>427</v>
      </c>
      <c r="D797" s="29">
        <v>0.27750000000000002</v>
      </c>
      <c r="E797" s="29">
        <v>10.88</v>
      </c>
      <c r="F797" s="29">
        <v>8.1199999999999992</v>
      </c>
      <c r="G797" s="29">
        <v>13.3</v>
      </c>
      <c r="K797" s="36">
        <v>2359</v>
      </c>
    </row>
    <row r="798" spans="1:31" x14ac:dyDescent="0.35">
      <c r="A798" s="44">
        <v>40674</v>
      </c>
      <c r="B798" s="52">
        <v>0.4365046296296296</v>
      </c>
      <c r="C798" s="29">
        <v>534</v>
      </c>
      <c r="D798" s="29">
        <v>0.34710000000000002</v>
      </c>
      <c r="E798" s="29">
        <v>9.73</v>
      </c>
      <c r="F798" s="29">
        <v>8.16</v>
      </c>
      <c r="G798" s="29">
        <v>18.3</v>
      </c>
      <c r="K798" s="36">
        <v>272</v>
      </c>
    </row>
    <row r="799" spans="1:31" x14ac:dyDescent="0.35">
      <c r="A799" s="44">
        <v>40679</v>
      </c>
      <c r="B799" s="52">
        <v>0.45363425925925926</v>
      </c>
      <c r="C799" s="29">
        <v>654</v>
      </c>
      <c r="D799" s="29">
        <v>0.42249999999999999</v>
      </c>
      <c r="E799" s="29">
        <v>9.3699999999999992</v>
      </c>
      <c r="F799" s="29">
        <v>8.19</v>
      </c>
      <c r="G799" s="29">
        <v>16.899999999999999</v>
      </c>
      <c r="K799" s="36">
        <v>1259</v>
      </c>
    </row>
    <row r="800" spans="1:31" x14ac:dyDescent="0.35">
      <c r="A800" s="44">
        <v>40681</v>
      </c>
      <c r="B800" s="52">
        <v>0.44240740740740742</v>
      </c>
      <c r="C800" s="29">
        <v>508</v>
      </c>
      <c r="D800" s="29">
        <v>0.33019999999999999</v>
      </c>
      <c r="E800" s="29">
        <v>8.61</v>
      </c>
      <c r="F800" s="29">
        <v>8.16</v>
      </c>
      <c r="G800" s="29">
        <v>15.6</v>
      </c>
      <c r="K800" s="36">
        <v>218</v>
      </c>
    </row>
    <row r="801" spans="1:31" x14ac:dyDescent="0.35">
      <c r="A801" s="44">
        <v>40688</v>
      </c>
      <c r="B801" s="52">
        <v>0.50437500000000002</v>
      </c>
      <c r="C801" s="29">
        <v>572</v>
      </c>
      <c r="D801" s="29">
        <v>0.3705</v>
      </c>
      <c r="E801" s="29">
        <v>11.12</v>
      </c>
      <c r="F801" s="29">
        <v>8.08</v>
      </c>
      <c r="G801" s="29">
        <v>21.6</v>
      </c>
      <c r="K801" s="36">
        <v>410</v>
      </c>
      <c r="L801" s="45">
        <f>AVERAGE(K797:K801)</f>
        <v>903.6</v>
      </c>
      <c r="M801" s="46">
        <f>GEOMEAN(K797:K801)</f>
        <v>591.17026978026547</v>
      </c>
      <c r="N801" s="47" t="s">
        <v>132</v>
      </c>
    </row>
    <row r="802" spans="1:31" x14ac:dyDescent="0.35">
      <c r="A802" s="44">
        <v>40701</v>
      </c>
      <c r="B802" s="52">
        <v>0.42050925925925925</v>
      </c>
      <c r="C802" s="29">
        <v>583</v>
      </c>
      <c r="D802" s="29">
        <v>0.377</v>
      </c>
      <c r="E802" s="29">
        <v>7.81</v>
      </c>
      <c r="F802" s="29">
        <v>8.02</v>
      </c>
      <c r="G802" s="29">
        <v>23.5</v>
      </c>
      <c r="K802" s="36">
        <v>633</v>
      </c>
    </row>
    <row r="803" spans="1:31" x14ac:dyDescent="0.35">
      <c r="A803" s="44">
        <v>40703</v>
      </c>
      <c r="B803" s="52">
        <v>0.44530092592592596</v>
      </c>
      <c r="C803" s="29">
        <v>636</v>
      </c>
      <c r="D803" s="29">
        <v>0.41599999999999998</v>
      </c>
      <c r="E803" s="29">
        <v>7.12</v>
      </c>
      <c r="F803" s="29">
        <v>8.01</v>
      </c>
      <c r="G803" s="29">
        <v>24.3</v>
      </c>
      <c r="K803" s="36">
        <v>437</v>
      </c>
    </row>
    <row r="804" spans="1:31" x14ac:dyDescent="0.35">
      <c r="A804" s="44">
        <v>40707</v>
      </c>
      <c r="B804" s="52">
        <v>0.45155092592592588</v>
      </c>
      <c r="C804" s="29">
        <v>532</v>
      </c>
      <c r="D804" s="29">
        <v>0.34449999999999997</v>
      </c>
      <c r="E804" s="29">
        <v>7.21</v>
      </c>
      <c r="F804" s="29">
        <v>8.24</v>
      </c>
      <c r="G804" s="29">
        <v>23.5</v>
      </c>
      <c r="K804" s="36">
        <v>663</v>
      </c>
    </row>
    <row r="805" spans="1:31" x14ac:dyDescent="0.35">
      <c r="A805" s="44">
        <v>40717</v>
      </c>
      <c r="B805" s="52">
        <v>0.43274305555555559</v>
      </c>
      <c r="C805" s="29">
        <v>463.8</v>
      </c>
      <c r="D805" s="29">
        <v>0.30159999999999998</v>
      </c>
      <c r="E805" s="29">
        <v>8.16</v>
      </c>
      <c r="F805" s="29">
        <v>8.1199999999999992</v>
      </c>
      <c r="G805" s="29">
        <v>22.2</v>
      </c>
      <c r="K805" s="36">
        <v>537</v>
      </c>
    </row>
    <row r="806" spans="1:31" x14ac:dyDescent="0.35">
      <c r="A806" s="44">
        <v>40723</v>
      </c>
      <c r="B806" s="52">
        <v>0.45157407407407407</v>
      </c>
      <c r="C806" s="29">
        <v>586</v>
      </c>
      <c r="D806" s="29">
        <v>0.38350000000000001</v>
      </c>
      <c r="E806" s="29">
        <v>8.24</v>
      </c>
      <c r="F806" s="29">
        <v>8.01</v>
      </c>
      <c r="G806" s="29">
        <v>22.4</v>
      </c>
      <c r="K806" s="36">
        <v>439</v>
      </c>
      <c r="L806" s="45">
        <f>AVERAGE(K802:K806)</f>
        <v>541.79999999999995</v>
      </c>
      <c r="M806" s="46">
        <f>GEOMEAN(K802:K806)</f>
        <v>533.54062877774368</v>
      </c>
      <c r="N806" s="47" t="s">
        <v>133</v>
      </c>
    </row>
    <row r="807" spans="1:31" x14ac:dyDescent="0.35">
      <c r="A807" s="44">
        <v>40724</v>
      </c>
      <c r="B807" s="52">
        <v>0.4732986111111111</v>
      </c>
      <c r="C807" s="29">
        <v>602</v>
      </c>
      <c r="D807" s="29">
        <v>0.39</v>
      </c>
      <c r="E807" s="29">
        <v>8.2899999999999991</v>
      </c>
      <c r="F807" s="29">
        <v>8.02</v>
      </c>
      <c r="G807" s="29">
        <v>23.3</v>
      </c>
      <c r="K807" s="36">
        <v>187</v>
      </c>
    </row>
    <row r="808" spans="1:31" x14ac:dyDescent="0.35">
      <c r="A808" s="44">
        <v>40731</v>
      </c>
      <c r="B808" s="52">
        <v>0.42621527777777773</v>
      </c>
      <c r="C808" s="29">
        <v>660</v>
      </c>
      <c r="D808" s="29">
        <v>0.42899999999999999</v>
      </c>
      <c r="E808" s="29">
        <v>6.6</v>
      </c>
      <c r="F808" s="29">
        <v>7.92</v>
      </c>
      <c r="G808" s="29">
        <v>24.3</v>
      </c>
      <c r="K808" s="36">
        <v>327</v>
      </c>
    </row>
    <row r="809" spans="1:31" x14ac:dyDescent="0.35">
      <c r="A809" s="44">
        <v>40736</v>
      </c>
      <c r="B809" s="52">
        <v>0.41311342592592593</v>
      </c>
      <c r="C809" s="29">
        <v>709</v>
      </c>
      <c r="D809" s="29">
        <v>0.46150000000000002</v>
      </c>
      <c r="E809" s="29">
        <v>6.2</v>
      </c>
      <c r="F809" s="29">
        <v>7.79</v>
      </c>
      <c r="G809" s="29">
        <v>24.8</v>
      </c>
      <c r="K809" s="36">
        <v>345</v>
      </c>
    </row>
    <row r="810" spans="1:31" x14ac:dyDescent="0.35">
      <c r="A810" s="44">
        <v>40749</v>
      </c>
      <c r="B810" s="51">
        <v>0.46452546296296293</v>
      </c>
      <c r="C810" s="29">
        <v>470</v>
      </c>
      <c r="D810" s="29">
        <v>0.30549999999999999</v>
      </c>
      <c r="E810" s="29">
        <v>7.79</v>
      </c>
      <c r="F810" s="29">
        <v>8.07</v>
      </c>
      <c r="G810" s="29">
        <v>26.2</v>
      </c>
      <c r="K810" s="36">
        <v>4611</v>
      </c>
    </row>
    <row r="811" spans="1:31" x14ac:dyDescent="0.35">
      <c r="A811" s="44">
        <v>40751</v>
      </c>
      <c r="B811" s="53">
        <v>0.43190972222222218</v>
      </c>
      <c r="C811" s="29">
        <v>576</v>
      </c>
      <c r="D811" s="29">
        <v>0.377</v>
      </c>
      <c r="E811" s="29">
        <v>7.72</v>
      </c>
      <c r="F811" s="29">
        <v>8.0299999999999994</v>
      </c>
      <c r="G811" s="29">
        <v>25.4</v>
      </c>
      <c r="K811" s="36">
        <v>379</v>
      </c>
      <c r="L811" s="45">
        <f>AVERAGE(K807:K811)</f>
        <v>1169.8</v>
      </c>
      <c r="M811" s="46">
        <f>GEOMEAN(K807:K811)</f>
        <v>516.80720214711539</v>
      </c>
      <c r="N811" s="47" t="s">
        <v>134</v>
      </c>
      <c r="O811" s="34">
        <v>2.4</v>
      </c>
      <c r="P811" s="34">
        <v>52.6</v>
      </c>
      <c r="Q811" s="34" t="s">
        <v>115</v>
      </c>
      <c r="R811" s="34">
        <v>3.5</v>
      </c>
      <c r="S811" s="34" t="s">
        <v>115</v>
      </c>
      <c r="T811" s="34" t="s">
        <v>115</v>
      </c>
      <c r="U811" s="34" t="s">
        <v>115</v>
      </c>
      <c r="V811" s="34" t="s">
        <v>115</v>
      </c>
      <c r="W811" s="34">
        <v>31.3</v>
      </c>
      <c r="X811" s="34">
        <v>66.7</v>
      </c>
      <c r="Y811" s="34" t="s">
        <v>115</v>
      </c>
      <c r="Z811" s="34">
        <v>0.98</v>
      </c>
      <c r="AA811" s="34" t="s">
        <v>115</v>
      </c>
      <c r="AB811" s="34">
        <v>42.4</v>
      </c>
      <c r="AC811" s="34" t="s">
        <v>115</v>
      </c>
      <c r="AD811" s="34">
        <v>198</v>
      </c>
      <c r="AE811" s="34" t="s">
        <v>115</v>
      </c>
    </row>
    <row r="812" spans="1:31" x14ac:dyDescent="0.35">
      <c r="A812" s="44">
        <v>40756</v>
      </c>
      <c r="B812" s="52">
        <v>0.4334027777777778</v>
      </c>
      <c r="C812" s="29">
        <v>522</v>
      </c>
      <c r="D812" s="29">
        <v>0.33800000000000002</v>
      </c>
      <c r="E812" s="29">
        <v>9.31</v>
      </c>
      <c r="F812" s="29">
        <v>8.0399999999999991</v>
      </c>
      <c r="G812" s="29">
        <v>26</v>
      </c>
      <c r="K812" s="36">
        <v>399</v>
      </c>
    </row>
    <row r="813" spans="1:31" x14ac:dyDescent="0.35">
      <c r="A813" s="44">
        <v>40759</v>
      </c>
      <c r="B813" s="52">
        <v>0.43238425925925927</v>
      </c>
      <c r="C813" s="29">
        <v>628</v>
      </c>
      <c r="D813" s="29">
        <v>0.40949999999999998</v>
      </c>
      <c r="E813" s="29">
        <v>6.87</v>
      </c>
      <c r="F813" s="29">
        <v>8</v>
      </c>
      <c r="G813" s="29">
        <v>24.3</v>
      </c>
      <c r="K813" s="36">
        <v>292</v>
      </c>
    </row>
    <row r="814" spans="1:31" x14ac:dyDescent="0.35">
      <c r="A814" s="44">
        <v>40771</v>
      </c>
      <c r="B814" s="52">
        <v>0.43200231481481483</v>
      </c>
      <c r="C814" s="29">
        <v>457.5</v>
      </c>
      <c r="D814" s="29">
        <v>0.29699999999999999</v>
      </c>
      <c r="E814" s="29">
        <v>7.97</v>
      </c>
      <c r="F814" s="29">
        <v>8.02</v>
      </c>
      <c r="G814" s="29">
        <v>23.5</v>
      </c>
      <c r="K814" s="36">
        <v>521</v>
      </c>
    </row>
    <row r="815" spans="1:31" x14ac:dyDescent="0.35">
      <c r="A815" s="44">
        <v>40773</v>
      </c>
      <c r="B815" s="52">
        <v>0.44744212962962965</v>
      </c>
      <c r="C815" s="29">
        <v>555</v>
      </c>
      <c r="D815" s="29">
        <v>0.36399999999999999</v>
      </c>
      <c r="E815" s="29">
        <v>7.16</v>
      </c>
      <c r="F815" s="29">
        <v>7.98</v>
      </c>
      <c r="G815" s="29">
        <v>23.8</v>
      </c>
      <c r="K815" s="36">
        <v>314</v>
      </c>
    </row>
    <row r="816" spans="1:31" x14ac:dyDescent="0.35">
      <c r="A816" s="44">
        <v>40779</v>
      </c>
      <c r="B816" s="52">
        <v>0.43128472222222225</v>
      </c>
      <c r="C816" s="29">
        <v>732</v>
      </c>
      <c r="D816" s="29">
        <v>0.47449999999999998</v>
      </c>
      <c r="E816" s="29">
        <v>5.93</v>
      </c>
      <c r="F816" s="29">
        <v>7.83</v>
      </c>
      <c r="G816" s="29">
        <v>21.8</v>
      </c>
      <c r="K816" s="36">
        <v>4611</v>
      </c>
      <c r="L816" s="45">
        <f>AVERAGE(K812:K816)</f>
        <v>1227.4000000000001</v>
      </c>
      <c r="M816" s="46">
        <f>GEOMEAN(K812:K816)</f>
        <v>614.87048725819511</v>
      </c>
      <c r="N816" s="47" t="s">
        <v>135</v>
      </c>
    </row>
    <row r="817" spans="1:31" x14ac:dyDescent="0.35">
      <c r="A817" s="44">
        <v>40799</v>
      </c>
      <c r="B817" s="51">
        <v>0.43694444444444441</v>
      </c>
      <c r="C817" s="29">
        <v>642</v>
      </c>
      <c r="D817" s="29">
        <v>0.41599999999999998</v>
      </c>
      <c r="E817" s="29">
        <v>7.34</v>
      </c>
      <c r="F817" s="29">
        <v>7.94</v>
      </c>
      <c r="G817" s="29">
        <v>19.7</v>
      </c>
      <c r="K817" s="36">
        <v>487</v>
      </c>
    </row>
    <row r="818" spans="1:31" x14ac:dyDescent="0.35">
      <c r="A818" s="44">
        <v>40801</v>
      </c>
      <c r="B818" s="52">
        <v>0.42509259259259258</v>
      </c>
      <c r="C818" s="29">
        <v>581</v>
      </c>
      <c r="D818" s="29">
        <v>0.37759999999999999</v>
      </c>
      <c r="E818" s="29">
        <v>7.63</v>
      </c>
      <c r="F818" s="29">
        <v>7.98</v>
      </c>
      <c r="G818" s="29">
        <v>16.7</v>
      </c>
      <c r="K818" s="36">
        <v>2187</v>
      </c>
    </row>
    <row r="819" spans="1:31" x14ac:dyDescent="0.35">
      <c r="A819" s="44">
        <v>40805</v>
      </c>
      <c r="B819" s="53">
        <v>0.44638888888888889</v>
      </c>
      <c r="C819" s="29">
        <v>214.9</v>
      </c>
      <c r="D819" s="29">
        <v>0.13980000000000001</v>
      </c>
      <c r="E819" s="29">
        <v>6.64</v>
      </c>
      <c r="F819" s="29">
        <v>8.01</v>
      </c>
      <c r="G819" s="29">
        <v>19.100000000000001</v>
      </c>
      <c r="K819" s="36">
        <v>24192</v>
      </c>
    </row>
    <row r="820" spans="1:31" x14ac:dyDescent="0.35">
      <c r="A820" s="44">
        <v>40808</v>
      </c>
    </row>
    <row r="821" spans="1:31" x14ac:dyDescent="0.35">
      <c r="A821" s="44">
        <v>40814</v>
      </c>
      <c r="B821" s="53">
        <v>0.44556712962962958</v>
      </c>
      <c r="C821" s="29">
        <v>445.2</v>
      </c>
      <c r="D821" s="29">
        <v>0.28920000000000001</v>
      </c>
      <c r="E821" s="29">
        <v>8.7200000000000006</v>
      </c>
      <c r="F821" s="29">
        <v>8.2200000000000006</v>
      </c>
      <c r="G821" s="29">
        <v>17.399999999999999</v>
      </c>
      <c r="K821" s="36">
        <v>520</v>
      </c>
      <c r="L821" s="45">
        <f>AVERAGE(K817:K821)</f>
        <v>6846.5</v>
      </c>
      <c r="M821" s="46">
        <f>GEOMEAN(K817:K821)</f>
        <v>1913.2125253259192</v>
      </c>
      <c r="N821" s="47" t="s">
        <v>136</v>
      </c>
    </row>
    <row r="822" spans="1:31" x14ac:dyDescent="0.35">
      <c r="A822" s="44">
        <v>40815</v>
      </c>
      <c r="B822" s="53">
        <v>0.44362268518518522</v>
      </c>
      <c r="C822" s="29">
        <v>1503</v>
      </c>
      <c r="D822" s="29">
        <v>0.97499999999999998</v>
      </c>
      <c r="E822" s="29">
        <v>11.16</v>
      </c>
      <c r="F822" s="29">
        <v>6.08</v>
      </c>
      <c r="G822" s="29">
        <v>17</v>
      </c>
      <c r="K822" s="36">
        <v>443</v>
      </c>
    </row>
    <row r="823" spans="1:31" x14ac:dyDescent="0.35">
      <c r="A823" s="44">
        <v>40820</v>
      </c>
      <c r="B823" s="53">
        <v>0.44523148148148151</v>
      </c>
      <c r="C823" s="29">
        <v>335.8</v>
      </c>
      <c r="D823" s="29">
        <v>0.21840000000000001</v>
      </c>
      <c r="E823" s="29">
        <v>9.01</v>
      </c>
      <c r="F823" s="29">
        <v>8.18</v>
      </c>
      <c r="G823" s="29">
        <v>14.4</v>
      </c>
      <c r="K823" s="54">
        <v>134</v>
      </c>
      <c r="O823" s="34">
        <v>2</v>
      </c>
      <c r="P823" s="34">
        <v>68.5</v>
      </c>
      <c r="Q823" s="39" t="s">
        <v>115</v>
      </c>
      <c r="R823" s="39" t="s">
        <v>115</v>
      </c>
      <c r="S823" s="34">
        <v>31</v>
      </c>
      <c r="T823" s="39" t="s">
        <v>115</v>
      </c>
      <c r="U823" s="39" t="s">
        <v>115</v>
      </c>
      <c r="V823" s="34">
        <v>3.1</v>
      </c>
      <c r="W823" s="39" t="s">
        <v>115</v>
      </c>
      <c r="X823" s="34">
        <v>51.3</v>
      </c>
      <c r="Y823" s="39" t="s">
        <v>115</v>
      </c>
      <c r="Z823" s="34">
        <v>0.44</v>
      </c>
      <c r="AA823" s="39" t="s">
        <v>115</v>
      </c>
      <c r="AB823" s="34">
        <v>39.200000000000003</v>
      </c>
      <c r="AC823" s="39" t="s">
        <v>137</v>
      </c>
      <c r="AD823" s="34">
        <v>223</v>
      </c>
      <c r="AE823" s="39" t="s">
        <v>115</v>
      </c>
    </row>
    <row r="824" spans="1:31" x14ac:dyDescent="0.35">
      <c r="A824" s="44">
        <v>40826</v>
      </c>
      <c r="B824" s="52">
        <v>0.45583333333333331</v>
      </c>
      <c r="C824" s="29">
        <v>594</v>
      </c>
      <c r="D824" s="29">
        <v>0.38350000000000001</v>
      </c>
      <c r="E824" s="29">
        <v>8.52</v>
      </c>
      <c r="F824" s="29">
        <v>7.95</v>
      </c>
      <c r="G824" s="29">
        <v>17</v>
      </c>
      <c r="K824" s="54">
        <v>189</v>
      </c>
    </row>
    <row r="825" spans="1:31" x14ac:dyDescent="0.35">
      <c r="A825" s="44">
        <v>40835</v>
      </c>
      <c r="B825" s="52">
        <v>0.46131944444444445</v>
      </c>
      <c r="C825" s="29">
        <v>546</v>
      </c>
      <c r="D825" s="29">
        <v>0.35489999999999999</v>
      </c>
      <c r="E825" s="29">
        <v>10.11</v>
      </c>
      <c r="F825" s="29">
        <v>8.0299999999999994</v>
      </c>
      <c r="G825" s="29">
        <v>12.1</v>
      </c>
      <c r="K825" s="54">
        <v>5794</v>
      </c>
    </row>
    <row r="826" spans="1:31" x14ac:dyDescent="0.35">
      <c r="A826" s="44">
        <v>40847</v>
      </c>
      <c r="B826" s="55">
        <v>0.47916666666666669</v>
      </c>
      <c r="C826" s="29">
        <v>540</v>
      </c>
      <c r="D826" s="29">
        <v>0.35099999999999998</v>
      </c>
      <c r="E826" s="29">
        <v>10.72</v>
      </c>
      <c r="F826" s="29">
        <v>8.0299999999999994</v>
      </c>
      <c r="G826" s="29">
        <v>10.6</v>
      </c>
      <c r="K826" s="54">
        <v>10</v>
      </c>
      <c r="L826" s="45">
        <f>AVERAGE(K822:K826)</f>
        <v>1314</v>
      </c>
      <c r="M826" s="46">
        <f>GEOMEAN(K822:K826)</f>
        <v>230.45692561264974</v>
      </c>
      <c r="N826" s="47" t="s">
        <v>138</v>
      </c>
    </row>
    <row r="827" spans="1:31" x14ac:dyDescent="0.35">
      <c r="A827" s="44">
        <v>40849</v>
      </c>
      <c r="B827" s="55">
        <v>0.44657407407407407</v>
      </c>
      <c r="C827" s="29">
        <v>570</v>
      </c>
      <c r="D827" s="29">
        <v>0.3705</v>
      </c>
      <c r="E827" s="29">
        <v>10.77</v>
      </c>
      <c r="F827" s="48"/>
      <c r="G827" s="29">
        <v>10.5</v>
      </c>
      <c r="K827" s="54">
        <v>41</v>
      </c>
    </row>
    <row r="828" spans="1:31" x14ac:dyDescent="0.35">
      <c r="A828" s="44">
        <v>40854</v>
      </c>
      <c r="B828" s="52">
        <v>0.50342592592592594</v>
      </c>
      <c r="C828" s="29">
        <v>566</v>
      </c>
      <c r="D828" s="29">
        <v>0.3679</v>
      </c>
      <c r="E828" s="29">
        <v>10.81</v>
      </c>
      <c r="F828" s="29">
        <v>8.01</v>
      </c>
      <c r="G828" s="29">
        <v>11.6</v>
      </c>
      <c r="K828" s="54">
        <v>41</v>
      </c>
    </row>
    <row r="829" spans="1:31" x14ac:dyDescent="0.35">
      <c r="A829" s="44">
        <v>40861</v>
      </c>
      <c r="B829" s="55">
        <v>0.48709490740740741</v>
      </c>
      <c r="C829" s="29">
        <v>612</v>
      </c>
      <c r="D829" s="29">
        <v>0.39779999999999999</v>
      </c>
      <c r="E829" s="29">
        <v>10.27</v>
      </c>
      <c r="F829" s="29">
        <v>8.2899999999999991</v>
      </c>
      <c r="G829" s="29">
        <v>13.1</v>
      </c>
      <c r="K829" s="54">
        <v>759</v>
      </c>
    </row>
    <row r="830" spans="1:31" x14ac:dyDescent="0.35">
      <c r="A830" s="44">
        <v>40863</v>
      </c>
      <c r="B830" s="55">
        <v>0.4265856481481482</v>
      </c>
      <c r="C830" s="29">
        <v>489</v>
      </c>
      <c r="D830" s="29">
        <v>0.31790000000000002</v>
      </c>
      <c r="E830" s="29">
        <v>11.62</v>
      </c>
      <c r="F830" s="29">
        <v>8.08</v>
      </c>
      <c r="G830" s="29">
        <v>11</v>
      </c>
      <c r="K830" s="54">
        <v>393</v>
      </c>
    </row>
    <row r="831" spans="1:31" x14ac:dyDescent="0.35">
      <c r="A831" s="44">
        <v>40876</v>
      </c>
      <c r="B831" s="55">
        <v>0.47700231481481481</v>
      </c>
      <c r="C831" s="29">
        <v>451</v>
      </c>
      <c r="D831" s="29">
        <v>0.29310000000000003</v>
      </c>
      <c r="E831" s="49" t="s">
        <v>139</v>
      </c>
      <c r="F831" s="29">
        <v>8.24</v>
      </c>
      <c r="G831" s="29">
        <v>7.8</v>
      </c>
      <c r="K831" s="54">
        <v>14136</v>
      </c>
      <c r="L831" s="45">
        <f>AVERAGE(K827:K831)</f>
        <v>3074</v>
      </c>
      <c r="M831" s="46">
        <f>GEOMEAN(K827:K831)</f>
        <v>371.6256785939442</v>
      </c>
      <c r="N831" s="47" t="s">
        <v>140</v>
      </c>
    </row>
    <row r="832" spans="1:31" x14ac:dyDescent="0.35">
      <c r="A832" s="44">
        <v>40884</v>
      </c>
      <c r="B832" s="52">
        <v>0.42947916666666663</v>
      </c>
      <c r="C832" s="29">
        <v>518</v>
      </c>
      <c r="D832" s="29">
        <v>0.3367</v>
      </c>
      <c r="E832" s="29">
        <v>12.93</v>
      </c>
      <c r="F832" s="29">
        <v>8.11</v>
      </c>
      <c r="G832" s="29">
        <v>5.5</v>
      </c>
      <c r="K832" s="54">
        <v>364</v>
      </c>
    </row>
    <row r="833" spans="1:31" x14ac:dyDescent="0.35">
      <c r="A833" s="44">
        <v>40889</v>
      </c>
      <c r="B833" s="51">
        <v>0.45192129629629635</v>
      </c>
      <c r="C833" s="29">
        <v>538</v>
      </c>
      <c r="D833" s="29">
        <v>0.34970000000000001</v>
      </c>
      <c r="E833" s="29">
        <v>14.06</v>
      </c>
      <c r="F833" s="29">
        <v>8.11</v>
      </c>
      <c r="G833" s="29">
        <v>3.6</v>
      </c>
      <c r="K833" s="54">
        <v>228</v>
      </c>
    </row>
    <row r="834" spans="1:31" x14ac:dyDescent="0.35">
      <c r="A834" s="44">
        <v>40892</v>
      </c>
      <c r="B834" s="53">
        <v>0.43641203703703701</v>
      </c>
      <c r="C834" s="29">
        <v>567</v>
      </c>
      <c r="D834" s="29">
        <v>0.36849999999999999</v>
      </c>
      <c r="E834" s="29">
        <v>13.87</v>
      </c>
      <c r="F834" s="29">
        <v>8.18</v>
      </c>
      <c r="G834" s="29">
        <v>8.1999999999999993</v>
      </c>
      <c r="K834" s="54">
        <v>10462</v>
      </c>
    </row>
    <row r="835" spans="1:31" x14ac:dyDescent="0.35">
      <c r="A835" s="44">
        <v>40897</v>
      </c>
      <c r="B835" s="52">
        <v>0.42290509259259257</v>
      </c>
      <c r="C835" s="29">
        <v>547</v>
      </c>
      <c r="D835" s="29">
        <v>0.35560000000000003</v>
      </c>
      <c r="E835" s="29">
        <v>12.59</v>
      </c>
      <c r="F835" s="29">
        <v>7.95</v>
      </c>
      <c r="G835" s="29">
        <v>5.9</v>
      </c>
      <c r="K835" s="54">
        <v>2755</v>
      </c>
    </row>
    <row r="836" spans="1:31" x14ac:dyDescent="0.35">
      <c r="A836" s="44">
        <v>40899</v>
      </c>
      <c r="B836" s="52">
        <v>0.44878472222222227</v>
      </c>
      <c r="C836" s="29">
        <v>430</v>
      </c>
      <c r="D836" s="29">
        <v>0.27950000000000003</v>
      </c>
      <c r="E836" s="29">
        <v>15.21</v>
      </c>
      <c r="F836" s="29">
        <v>8.25</v>
      </c>
      <c r="G836" s="29">
        <v>6.5</v>
      </c>
      <c r="K836" s="54">
        <v>426</v>
      </c>
      <c r="L836" s="45">
        <f>AVERAGE(K832:K836)</f>
        <v>2847</v>
      </c>
      <c r="M836" s="46">
        <f>GEOMEAN(K832:K836)</f>
        <v>1003.7751266006966</v>
      </c>
      <c r="N836" s="47" t="s">
        <v>141</v>
      </c>
    </row>
    <row r="837" spans="1:31" x14ac:dyDescent="0.35">
      <c r="A837" s="44">
        <v>40913</v>
      </c>
      <c r="B837" s="53">
        <v>0.43761574074074078</v>
      </c>
      <c r="C837" s="29">
        <v>511</v>
      </c>
      <c r="D837" s="29">
        <v>0.33210000000000001</v>
      </c>
      <c r="E837" s="29">
        <v>13.52</v>
      </c>
      <c r="F837" s="29">
        <v>8.41</v>
      </c>
      <c r="G837" s="29">
        <v>3</v>
      </c>
      <c r="K837" s="36">
        <v>10</v>
      </c>
    </row>
    <row r="838" spans="1:31" x14ac:dyDescent="0.35">
      <c r="A838" s="44">
        <v>40918</v>
      </c>
      <c r="B838" s="52">
        <v>0.43320601851851853</v>
      </c>
      <c r="C838" s="29">
        <v>581</v>
      </c>
      <c r="D838" s="29">
        <v>0.37759999999999999</v>
      </c>
      <c r="E838" s="29">
        <v>13.24</v>
      </c>
      <c r="F838" s="29">
        <v>8.3000000000000007</v>
      </c>
      <c r="G838" s="29">
        <v>3.8</v>
      </c>
      <c r="K838" s="36">
        <v>10</v>
      </c>
    </row>
    <row r="839" spans="1:31" x14ac:dyDescent="0.35">
      <c r="A839" s="44">
        <v>40920</v>
      </c>
      <c r="B839" s="52">
        <v>0.42822916666666666</v>
      </c>
      <c r="C839" s="29">
        <v>554</v>
      </c>
      <c r="D839" s="29">
        <v>0.36009999999999998</v>
      </c>
      <c r="E839" s="29">
        <v>12.68</v>
      </c>
      <c r="F839" s="29">
        <v>8.1999999999999993</v>
      </c>
      <c r="G839" s="29">
        <v>4.7</v>
      </c>
      <c r="K839" s="235">
        <v>173</v>
      </c>
    </row>
    <row r="840" spans="1:31" x14ac:dyDescent="0.35">
      <c r="A840" s="44">
        <v>40932</v>
      </c>
      <c r="B840" s="52">
        <v>0.41792824074074075</v>
      </c>
      <c r="C840" s="29">
        <v>560</v>
      </c>
      <c r="D840" s="29">
        <v>0.36399999999999999</v>
      </c>
      <c r="E840" s="29">
        <v>21.89</v>
      </c>
      <c r="F840" s="29">
        <v>8.2200000000000006</v>
      </c>
      <c r="G840" s="29">
        <v>2</v>
      </c>
      <c r="K840" s="54">
        <v>359</v>
      </c>
    </row>
    <row r="841" spans="1:31" x14ac:dyDescent="0.35">
      <c r="A841" s="44">
        <v>40938</v>
      </c>
      <c r="B841" s="53">
        <v>0.442349537037037</v>
      </c>
      <c r="C841" s="29">
        <v>602</v>
      </c>
      <c r="D841" s="29">
        <v>0.39129999999999998</v>
      </c>
      <c r="E841" s="29">
        <v>13.92</v>
      </c>
      <c r="F841" s="29">
        <v>8.2200000000000006</v>
      </c>
      <c r="G841" s="29">
        <v>2.2999999999999998</v>
      </c>
      <c r="K841" s="54">
        <v>109</v>
      </c>
      <c r="L841" s="45">
        <f>AVERAGE(K837:K841)</f>
        <v>132.19999999999999</v>
      </c>
      <c r="M841" s="46">
        <f>GEOMEAN(K837:K841)</f>
        <v>58.359748269706174</v>
      </c>
      <c r="N841" s="47" t="s">
        <v>142</v>
      </c>
    </row>
    <row r="842" spans="1:31" x14ac:dyDescent="0.35">
      <c r="A842" s="44">
        <v>40947</v>
      </c>
      <c r="B842" s="52">
        <v>0.44331018518518522</v>
      </c>
      <c r="C842" s="29">
        <v>607</v>
      </c>
      <c r="D842" s="29">
        <v>0.39460000000000001</v>
      </c>
      <c r="E842" s="29">
        <v>13.18</v>
      </c>
      <c r="F842" s="29">
        <v>8.1999999999999993</v>
      </c>
      <c r="G842" s="29">
        <v>4.7</v>
      </c>
      <c r="K842" s="54">
        <v>20</v>
      </c>
    </row>
    <row r="843" spans="1:31" x14ac:dyDescent="0.35">
      <c r="A843" s="44">
        <v>40955</v>
      </c>
      <c r="B843" s="51">
        <v>0.45940972222222221</v>
      </c>
      <c r="C843" s="29">
        <v>686</v>
      </c>
      <c r="D843" s="29">
        <v>0.44590000000000002</v>
      </c>
      <c r="E843" s="29">
        <v>12.85</v>
      </c>
      <c r="F843" s="29">
        <v>8.1300000000000008</v>
      </c>
      <c r="G843" s="29">
        <v>5</v>
      </c>
      <c r="K843" s="54">
        <v>19863</v>
      </c>
    </row>
    <row r="844" spans="1:31" x14ac:dyDescent="0.35">
      <c r="A844" s="44">
        <v>40959</v>
      </c>
      <c r="B844" s="52">
        <v>0.44884259259259257</v>
      </c>
      <c r="C844" s="29">
        <v>587</v>
      </c>
      <c r="D844" s="29">
        <v>0.38150000000000001</v>
      </c>
      <c r="E844" s="29">
        <v>14.99</v>
      </c>
      <c r="F844" s="29">
        <v>8.1999999999999993</v>
      </c>
      <c r="G844" s="29">
        <v>3.2</v>
      </c>
      <c r="H844" s="29"/>
      <c r="I844" s="29"/>
      <c r="J844" s="29"/>
      <c r="K844" s="54">
        <v>98</v>
      </c>
    </row>
    <row r="845" spans="1:31" x14ac:dyDescent="0.35">
      <c r="A845" s="44">
        <v>40961</v>
      </c>
      <c r="B845" s="52">
        <v>0.44187500000000002</v>
      </c>
      <c r="C845" s="29">
        <v>631</v>
      </c>
      <c r="D845" s="29">
        <v>0.40949999999999998</v>
      </c>
      <c r="E845" s="29">
        <v>13.77</v>
      </c>
      <c r="F845" s="29">
        <v>8.3000000000000007</v>
      </c>
      <c r="G845" s="29">
        <v>4.5999999999999996</v>
      </c>
      <c r="H845" s="29">
        <v>749.5</v>
      </c>
      <c r="I845" s="29"/>
      <c r="J845" s="29" t="s">
        <v>260</v>
      </c>
      <c r="K845" s="54">
        <v>563</v>
      </c>
    </row>
    <row r="846" spans="1:31" x14ac:dyDescent="0.35">
      <c r="A846" s="44">
        <v>40967</v>
      </c>
      <c r="B846" s="53">
        <v>0.5133564814814815</v>
      </c>
      <c r="C846" s="29">
        <v>594</v>
      </c>
      <c r="D846" s="29">
        <v>0.3861</v>
      </c>
      <c r="E846" s="29">
        <v>14.75</v>
      </c>
      <c r="F846" s="29">
        <v>8.36</v>
      </c>
      <c r="G846" s="29">
        <v>5.9</v>
      </c>
      <c r="K846" s="54">
        <v>959</v>
      </c>
      <c r="L846" s="45">
        <f>AVERAGE(K842:K846)</f>
        <v>4300.6000000000004</v>
      </c>
      <c r="M846" s="46">
        <f>GEOMEAN(K842:K846)</f>
        <v>461.87619905938465</v>
      </c>
      <c r="N846" s="47" t="s">
        <v>143</v>
      </c>
    </row>
    <row r="847" spans="1:31" x14ac:dyDescent="0.35">
      <c r="A847" s="44">
        <v>40974</v>
      </c>
      <c r="B847" s="52">
        <v>0.43975694444444446</v>
      </c>
      <c r="C847" s="29">
        <v>606</v>
      </c>
      <c r="D847" s="29">
        <v>0.39389999999999997</v>
      </c>
      <c r="E847" s="29">
        <v>13.4</v>
      </c>
      <c r="F847" s="29">
        <v>8.2799999999999994</v>
      </c>
      <c r="G847" s="29">
        <v>5</v>
      </c>
      <c r="K847" s="235">
        <v>213</v>
      </c>
      <c r="O847" s="39" t="s">
        <v>115</v>
      </c>
      <c r="P847" s="34">
        <v>58.1</v>
      </c>
      <c r="Q847" s="39" t="s">
        <v>115</v>
      </c>
      <c r="R847" s="39" t="s">
        <v>115</v>
      </c>
      <c r="S847" s="39" t="s">
        <v>115</v>
      </c>
      <c r="T847" s="39" t="s">
        <v>115</v>
      </c>
      <c r="U847" s="39" t="s">
        <v>115</v>
      </c>
      <c r="V847" s="39" t="s">
        <v>115</v>
      </c>
      <c r="W847" s="39" t="s">
        <v>115</v>
      </c>
      <c r="X847" s="34">
        <v>50.1</v>
      </c>
      <c r="Y847" s="39" t="s">
        <v>115</v>
      </c>
      <c r="Z847" s="34">
        <v>1.5</v>
      </c>
      <c r="AA847" s="39" t="s">
        <v>115</v>
      </c>
      <c r="AB847" s="34">
        <v>37.9</v>
      </c>
      <c r="AC847" s="39" t="s">
        <v>115</v>
      </c>
      <c r="AD847" s="34">
        <v>261</v>
      </c>
      <c r="AE847" s="39" t="s">
        <v>115</v>
      </c>
    </row>
    <row r="848" spans="1:31" x14ac:dyDescent="0.35">
      <c r="A848" s="44">
        <v>40980</v>
      </c>
      <c r="B848" s="53">
        <v>0.44631944444444444</v>
      </c>
      <c r="C848" s="29">
        <v>623</v>
      </c>
      <c r="D848" s="29">
        <v>0.40500000000000003</v>
      </c>
      <c r="E848" s="29">
        <v>10.64</v>
      </c>
      <c r="F848" s="29">
        <v>8.14</v>
      </c>
      <c r="G848" s="29">
        <v>9.4</v>
      </c>
      <c r="K848" s="54">
        <v>275</v>
      </c>
    </row>
    <row r="849" spans="1:14" x14ac:dyDescent="0.35">
      <c r="A849" s="44">
        <v>40989</v>
      </c>
      <c r="B849" s="52">
        <v>0.41884259259259254</v>
      </c>
      <c r="C849" s="29">
        <v>601</v>
      </c>
      <c r="D849" s="29">
        <v>0.39</v>
      </c>
      <c r="E849" s="29">
        <v>8.32</v>
      </c>
      <c r="F849" s="29">
        <v>8.09</v>
      </c>
      <c r="G849" s="29">
        <v>16.899999999999999</v>
      </c>
      <c r="K849" s="54">
        <v>86</v>
      </c>
    </row>
    <row r="850" spans="1:14" x14ac:dyDescent="0.35">
      <c r="A850" s="44">
        <v>40994</v>
      </c>
      <c r="B850" s="53">
        <v>0.45350694444444445</v>
      </c>
      <c r="C850" s="29">
        <v>618</v>
      </c>
      <c r="D850" s="29">
        <v>0.40300000000000002</v>
      </c>
      <c r="E850" s="29">
        <v>9.73</v>
      </c>
      <c r="F850" s="29">
        <v>8.3000000000000007</v>
      </c>
      <c r="G850" s="29">
        <v>16.600000000000001</v>
      </c>
      <c r="K850" s="54">
        <v>359</v>
      </c>
    </row>
    <row r="851" spans="1:14" x14ac:dyDescent="0.35">
      <c r="A851" s="44">
        <v>40997</v>
      </c>
      <c r="B851" s="52">
        <v>0.43535879629629631</v>
      </c>
      <c r="C851" s="29">
        <v>606</v>
      </c>
      <c r="D851" s="29">
        <v>0.39389999999999997</v>
      </c>
      <c r="E851" s="29">
        <v>9.24</v>
      </c>
      <c r="F851" s="29">
        <v>8.01</v>
      </c>
      <c r="G851" s="29">
        <v>14.1</v>
      </c>
      <c r="K851" s="54">
        <v>98</v>
      </c>
      <c r="L851" s="45">
        <f>AVERAGE(K847:K851)</f>
        <v>206.2</v>
      </c>
      <c r="M851" s="46">
        <f>GEOMEAN(K847:K851)</f>
        <v>177.70770349699137</v>
      </c>
      <c r="N851" s="47" t="s">
        <v>144</v>
      </c>
    </row>
    <row r="852" spans="1:14" x14ac:dyDescent="0.35">
      <c r="A852" s="44">
        <v>41002</v>
      </c>
      <c r="B852" s="52">
        <v>0.43599537037037034</v>
      </c>
      <c r="C852" s="29">
        <v>565</v>
      </c>
      <c r="D852" s="29">
        <v>0.36730000000000002</v>
      </c>
      <c r="E852" s="29">
        <v>13.22</v>
      </c>
      <c r="F852" s="29">
        <v>7.85</v>
      </c>
      <c r="G852" s="29">
        <v>17.100000000000001</v>
      </c>
      <c r="K852" s="54">
        <v>397</v>
      </c>
    </row>
    <row r="853" spans="1:14" x14ac:dyDescent="0.35">
      <c r="A853" s="44">
        <v>41009</v>
      </c>
      <c r="B853" s="53">
        <v>0.44410879629629635</v>
      </c>
      <c r="C853" s="29">
        <v>647</v>
      </c>
      <c r="D853" s="29">
        <v>0.42249999999999999</v>
      </c>
      <c r="E853" s="29">
        <v>9.5</v>
      </c>
      <c r="F853" s="29">
        <v>8</v>
      </c>
      <c r="G853" s="29">
        <v>13.2</v>
      </c>
      <c r="K853" s="54">
        <v>504</v>
      </c>
    </row>
    <row r="854" spans="1:14" x14ac:dyDescent="0.35">
      <c r="A854" s="44">
        <v>41015</v>
      </c>
      <c r="B854" s="52">
        <v>0.40653935185185186</v>
      </c>
      <c r="C854" s="29">
        <v>501</v>
      </c>
      <c r="D854" s="29">
        <v>0.3256</v>
      </c>
      <c r="E854" s="29">
        <v>8.2100000000000009</v>
      </c>
      <c r="F854" s="29">
        <v>8.1199999999999992</v>
      </c>
      <c r="G854" s="29">
        <v>16.100000000000001</v>
      </c>
      <c r="K854" s="36">
        <v>24192</v>
      </c>
    </row>
    <row r="855" spans="1:14" x14ac:dyDescent="0.35">
      <c r="A855" s="44">
        <v>41018</v>
      </c>
      <c r="C855" s="49" t="s">
        <v>139</v>
      </c>
      <c r="D855" s="49" t="s">
        <v>139</v>
      </c>
      <c r="E855" s="49" t="s">
        <v>139</v>
      </c>
      <c r="F855" s="49" t="s">
        <v>139</v>
      </c>
      <c r="G855" s="49" t="s">
        <v>139</v>
      </c>
      <c r="K855" s="54">
        <v>422</v>
      </c>
    </row>
    <row r="856" spans="1:14" x14ac:dyDescent="0.35">
      <c r="A856" s="44">
        <v>41025</v>
      </c>
      <c r="B856" s="53">
        <v>0.43502314814814813</v>
      </c>
      <c r="C856" s="29">
        <v>634</v>
      </c>
      <c r="D856" s="29">
        <v>0.40949999999999998</v>
      </c>
      <c r="E856" s="29">
        <v>9.18</v>
      </c>
      <c r="F856" s="29">
        <v>8.18</v>
      </c>
      <c r="G856" s="29">
        <v>15.5</v>
      </c>
      <c r="K856" s="54">
        <v>275</v>
      </c>
      <c r="L856" s="45">
        <f>AVERAGE(K852:K856)</f>
        <v>5158</v>
      </c>
      <c r="M856" s="46">
        <f>GEOMEAN(K852:K856)</f>
        <v>891.06132110183626</v>
      </c>
      <c r="N856" s="47" t="s">
        <v>145</v>
      </c>
    </row>
    <row r="857" spans="1:14" x14ac:dyDescent="0.35">
      <c r="A857" s="44">
        <v>41029</v>
      </c>
      <c r="B857" s="52">
        <v>0.44609953703703703</v>
      </c>
      <c r="C857" s="29">
        <v>634</v>
      </c>
      <c r="D857" s="29">
        <v>0.40949999999999998</v>
      </c>
      <c r="E857" s="29">
        <v>10.14</v>
      </c>
      <c r="F857" s="29">
        <v>8.0500000000000007</v>
      </c>
      <c r="G857" s="29">
        <v>14.8</v>
      </c>
      <c r="K857" s="54">
        <v>275</v>
      </c>
    </row>
    <row r="858" spans="1:14" x14ac:dyDescent="0.35">
      <c r="A858" s="44">
        <v>41043</v>
      </c>
      <c r="B858" s="52">
        <v>0.43320601851851853</v>
      </c>
      <c r="C858" s="29">
        <v>592</v>
      </c>
      <c r="D858" s="29">
        <v>0.38350000000000001</v>
      </c>
      <c r="E858" s="29">
        <v>10.45</v>
      </c>
      <c r="F858" s="29">
        <v>8.15</v>
      </c>
      <c r="G858" s="29">
        <v>19.8</v>
      </c>
      <c r="K858" s="54">
        <v>209</v>
      </c>
    </row>
    <row r="859" spans="1:14" x14ac:dyDescent="0.35">
      <c r="A859" s="44">
        <v>41046</v>
      </c>
      <c r="B859" s="52">
        <v>0.39456018518518521</v>
      </c>
      <c r="C859" s="29">
        <v>613</v>
      </c>
      <c r="D859" s="29">
        <v>0.39650000000000002</v>
      </c>
      <c r="E859" s="29">
        <v>7.81</v>
      </c>
      <c r="F859" s="29">
        <v>7.86</v>
      </c>
      <c r="G859" s="29">
        <v>18.899999999999999</v>
      </c>
      <c r="K859" s="54">
        <v>160</v>
      </c>
    </row>
    <row r="860" spans="1:14" x14ac:dyDescent="0.35">
      <c r="A860" s="44">
        <v>41050</v>
      </c>
      <c r="B860" s="52">
        <v>0.4334027777777778</v>
      </c>
      <c r="C860" s="29">
        <v>628</v>
      </c>
      <c r="D860" s="29">
        <v>0.40949999999999998</v>
      </c>
      <c r="E860" s="29">
        <v>7.67</v>
      </c>
      <c r="F860" s="29">
        <v>8.0500000000000007</v>
      </c>
      <c r="G860" s="29">
        <v>22.1</v>
      </c>
      <c r="K860" s="54">
        <v>677</v>
      </c>
    </row>
    <row r="861" spans="1:14" x14ac:dyDescent="0.35">
      <c r="A861" s="44">
        <v>41052</v>
      </c>
      <c r="B861" s="53">
        <v>0.46427083333333335</v>
      </c>
      <c r="C861" s="29">
        <v>638</v>
      </c>
      <c r="D861" s="29">
        <v>0.41599999999999998</v>
      </c>
      <c r="E861" s="29">
        <v>8.15</v>
      </c>
      <c r="F861" s="29">
        <v>8.11</v>
      </c>
      <c r="G861" s="29">
        <v>20.2</v>
      </c>
      <c r="K861" s="54">
        <v>282</v>
      </c>
      <c r="L861" s="45">
        <f>AVERAGE(K857:K861)</f>
        <v>320.60000000000002</v>
      </c>
      <c r="M861" s="46">
        <f>GEOMEAN(K857:K861)</f>
        <v>281.11715432219694</v>
      </c>
      <c r="N861" s="47" t="s">
        <v>146</v>
      </c>
    </row>
    <row r="862" spans="1:14" x14ac:dyDescent="0.35">
      <c r="A862" s="44">
        <v>41067</v>
      </c>
      <c r="B862" s="53">
        <v>0.4236226851851852</v>
      </c>
      <c r="C862" s="29">
        <v>696</v>
      </c>
      <c r="D862" s="29">
        <v>0.45500000000000002</v>
      </c>
      <c r="E862" s="29">
        <v>7.25</v>
      </c>
      <c r="F862" s="29">
        <v>8.01</v>
      </c>
      <c r="G862" s="29">
        <v>19.5</v>
      </c>
      <c r="K862" s="54">
        <v>683</v>
      </c>
    </row>
    <row r="863" spans="1:14" x14ac:dyDescent="0.35">
      <c r="A863" s="44">
        <v>41071</v>
      </c>
      <c r="B863" s="52">
        <v>0.41642361111111109</v>
      </c>
      <c r="C863" s="29">
        <v>684</v>
      </c>
      <c r="D863" s="29">
        <v>0.442</v>
      </c>
      <c r="E863" s="29">
        <v>5.66</v>
      </c>
      <c r="F863" s="29">
        <v>7.89</v>
      </c>
      <c r="G863" s="29">
        <v>22.7</v>
      </c>
      <c r="K863" s="54">
        <v>1017</v>
      </c>
    </row>
    <row r="864" spans="1:14" x14ac:dyDescent="0.35">
      <c r="A864" s="44">
        <v>41080</v>
      </c>
      <c r="B864" s="52">
        <v>0.43224537037037036</v>
      </c>
      <c r="C864" s="29">
        <v>711</v>
      </c>
      <c r="D864" s="29">
        <v>0.46150000000000002</v>
      </c>
      <c r="E864" s="29">
        <v>6.45</v>
      </c>
      <c r="F864" s="29">
        <v>8.02</v>
      </c>
      <c r="G864" s="29">
        <v>24.6</v>
      </c>
      <c r="K864" s="54">
        <v>1374</v>
      </c>
    </row>
    <row r="865" spans="1:31" x14ac:dyDescent="0.35">
      <c r="A865" s="44">
        <v>41085</v>
      </c>
      <c r="B865" s="53">
        <v>0.43302083333333335</v>
      </c>
      <c r="C865" s="29">
        <v>671</v>
      </c>
      <c r="D865" s="29">
        <v>0.4355</v>
      </c>
      <c r="E865" s="29">
        <v>7.25</v>
      </c>
      <c r="F865" s="29">
        <v>8</v>
      </c>
      <c r="G865" s="29">
        <v>23.9</v>
      </c>
      <c r="K865" s="54">
        <v>1296</v>
      </c>
    </row>
    <row r="866" spans="1:31" x14ac:dyDescent="0.35">
      <c r="A866" s="44">
        <v>41088</v>
      </c>
      <c r="B866" s="52">
        <v>0.40770833333333334</v>
      </c>
      <c r="C866" s="29">
        <v>666</v>
      </c>
      <c r="D866" s="29">
        <v>0.4355</v>
      </c>
      <c r="E866" s="29">
        <v>6.66</v>
      </c>
      <c r="F866" s="29">
        <v>7.93</v>
      </c>
      <c r="G866" s="29">
        <v>22.9</v>
      </c>
      <c r="K866" s="54">
        <v>683</v>
      </c>
      <c r="L866" s="45">
        <f>AVERAGE(K862:K866)</f>
        <v>1010.6</v>
      </c>
      <c r="M866" s="46">
        <f>GEOMEAN(K862:K866)</f>
        <v>966.83156087703878</v>
      </c>
      <c r="N866" s="47" t="s">
        <v>147</v>
      </c>
    </row>
    <row r="867" spans="1:31" x14ac:dyDescent="0.35">
      <c r="A867" s="44">
        <v>41093</v>
      </c>
      <c r="B867" s="52">
        <v>0.45297453703703705</v>
      </c>
      <c r="C867" s="29">
        <v>673</v>
      </c>
      <c r="D867" s="29">
        <v>0.4355</v>
      </c>
      <c r="E867" s="29">
        <v>6.73</v>
      </c>
      <c r="F867" s="29">
        <v>7.74</v>
      </c>
      <c r="G867" s="29">
        <v>25.5</v>
      </c>
      <c r="K867" s="54">
        <v>1281</v>
      </c>
    </row>
    <row r="868" spans="1:31" x14ac:dyDescent="0.35">
      <c r="A868" s="44">
        <v>41095</v>
      </c>
      <c r="B868" s="52">
        <v>0.42119212962962965</v>
      </c>
      <c r="C868" s="29">
        <v>734</v>
      </c>
      <c r="D868" s="29">
        <v>0.47449999999999998</v>
      </c>
      <c r="E868" s="29">
        <v>4.6100000000000003</v>
      </c>
      <c r="F868" s="29">
        <v>7.69</v>
      </c>
      <c r="G868" s="29">
        <v>26.8</v>
      </c>
      <c r="K868" s="54">
        <v>993</v>
      </c>
    </row>
    <row r="869" spans="1:31" x14ac:dyDescent="0.35">
      <c r="A869" s="44">
        <v>41107</v>
      </c>
      <c r="B869" s="52">
        <v>0.4190625</v>
      </c>
      <c r="C869" s="29">
        <v>721</v>
      </c>
      <c r="D869" s="29">
        <v>0.46800000000000003</v>
      </c>
      <c r="E869" s="29">
        <v>6.66</v>
      </c>
      <c r="F869" s="29">
        <v>7.8</v>
      </c>
      <c r="G869" s="29">
        <v>26.2</v>
      </c>
      <c r="K869" s="54">
        <v>275</v>
      </c>
    </row>
    <row r="870" spans="1:31" x14ac:dyDescent="0.35">
      <c r="A870" s="44">
        <v>41113</v>
      </c>
      <c r="B870" s="53">
        <v>0.42932870370370368</v>
      </c>
      <c r="C870" s="29">
        <v>632</v>
      </c>
      <c r="D870" s="29">
        <v>0.40949999999999998</v>
      </c>
      <c r="E870" s="29">
        <v>6.96</v>
      </c>
      <c r="F870" s="29">
        <v>8.06</v>
      </c>
      <c r="G870" s="29">
        <v>24.9</v>
      </c>
      <c r="K870" s="54">
        <v>576</v>
      </c>
    </row>
    <row r="871" spans="1:31" x14ac:dyDescent="0.35">
      <c r="A871" s="44">
        <v>41115</v>
      </c>
      <c r="B871" s="53">
        <v>0.43715277777777778</v>
      </c>
      <c r="C871" s="29">
        <v>709</v>
      </c>
      <c r="D871" s="29">
        <v>0.46150000000000002</v>
      </c>
      <c r="E871" s="29">
        <v>7.6</v>
      </c>
      <c r="F871" s="29">
        <v>7.97</v>
      </c>
      <c r="G871" s="29">
        <v>25</v>
      </c>
      <c r="K871" s="54">
        <v>754</v>
      </c>
      <c r="L871" s="45">
        <f>AVERAGE(K867:K871)</f>
        <v>775.8</v>
      </c>
      <c r="M871" s="46">
        <f>GEOMEAN(K867:K871)</f>
        <v>686.00136564665308</v>
      </c>
      <c r="N871" s="47" t="s">
        <v>148</v>
      </c>
      <c r="O871" s="39">
        <v>2.9</v>
      </c>
      <c r="P871" s="39">
        <v>86.9</v>
      </c>
      <c r="Q871" s="39" t="s">
        <v>115</v>
      </c>
      <c r="R871" s="39" t="s">
        <v>115</v>
      </c>
      <c r="S871" s="39" t="s">
        <v>115</v>
      </c>
      <c r="T871" s="39" t="s">
        <v>115</v>
      </c>
      <c r="U871" s="39" t="s">
        <v>115</v>
      </c>
      <c r="V871" s="39" t="s">
        <v>115</v>
      </c>
      <c r="W871" s="39" t="s">
        <v>115</v>
      </c>
      <c r="X871" s="39">
        <v>83.8</v>
      </c>
      <c r="Y871" s="39" t="s">
        <v>115</v>
      </c>
      <c r="Z871" s="39">
        <v>0.3</v>
      </c>
      <c r="AA871" s="39" t="s">
        <v>115</v>
      </c>
      <c r="AB871" s="39">
        <v>54.2</v>
      </c>
      <c r="AC871" s="39" t="s">
        <v>115</v>
      </c>
      <c r="AD871" s="39">
        <v>272</v>
      </c>
      <c r="AE871" s="39" t="s">
        <v>115</v>
      </c>
    </row>
    <row r="872" spans="1:31" x14ac:dyDescent="0.35">
      <c r="A872" s="44">
        <v>41123</v>
      </c>
      <c r="B872" s="52">
        <v>0.419375</v>
      </c>
      <c r="C872" s="29">
        <v>567</v>
      </c>
      <c r="D872" s="29">
        <v>0.3705</v>
      </c>
      <c r="E872" s="29">
        <v>8.8000000000000007</v>
      </c>
      <c r="F872" s="29">
        <v>7.87</v>
      </c>
      <c r="G872" s="29">
        <v>23.4</v>
      </c>
      <c r="K872" s="54">
        <v>189</v>
      </c>
    </row>
    <row r="873" spans="1:31" x14ac:dyDescent="0.35">
      <c r="A873" s="44">
        <v>41129</v>
      </c>
      <c r="B873" s="53">
        <v>0.39001157407407411</v>
      </c>
      <c r="C873" s="29">
        <v>635</v>
      </c>
      <c r="D873" s="29">
        <v>0.40949999999999998</v>
      </c>
      <c r="E873" s="29">
        <v>6.08</v>
      </c>
      <c r="F873" s="29">
        <v>7.81</v>
      </c>
      <c r="G873" s="29">
        <v>24.3</v>
      </c>
      <c r="K873" s="54">
        <v>985</v>
      </c>
    </row>
    <row r="874" spans="1:31" x14ac:dyDescent="0.35">
      <c r="A874" s="44">
        <v>41134</v>
      </c>
      <c r="B874" s="55">
        <v>0.42773148148148149</v>
      </c>
      <c r="C874" s="29">
        <v>632</v>
      </c>
      <c r="D874" s="29">
        <v>0.40949999999999998</v>
      </c>
      <c r="E874" s="29">
        <v>7.36</v>
      </c>
      <c r="F874" s="29">
        <v>7.51</v>
      </c>
      <c r="G874" s="29">
        <v>21.6</v>
      </c>
      <c r="K874" s="54">
        <v>1259</v>
      </c>
    </row>
    <row r="875" spans="1:31" x14ac:dyDescent="0.35">
      <c r="A875" s="44">
        <v>41143</v>
      </c>
      <c r="B875" s="58">
        <v>0.42423611111111109</v>
      </c>
      <c r="C875" s="29">
        <v>704</v>
      </c>
      <c r="D875" s="29">
        <v>0.45500000000000002</v>
      </c>
      <c r="E875" s="29">
        <v>6.37</v>
      </c>
      <c r="F875" s="29">
        <v>7.64</v>
      </c>
      <c r="G875" s="29">
        <v>20.399999999999999</v>
      </c>
      <c r="K875" s="54">
        <v>537</v>
      </c>
    </row>
    <row r="876" spans="1:31" x14ac:dyDescent="0.35">
      <c r="A876" s="44">
        <v>41150</v>
      </c>
      <c r="B876" s="52">
        <v>0.43396990740740743</v>
      </c>
      <c r="C876" s="29">
        <v>527</v>
      </c>
      <c r="D876" s="29">
        <v>0.34449999999999997</v>
      </c>
      <c r="E876" s="29">
        <v>5.69</v>
      </c>
      <c r="F876" s="29">
        <v>7.56</v>
      </c>
      <c r="G876" s="29">
        <v>22.4</v>
      </c>
      <c r="K876" s="54">
        <v>2187</v>
      </c>
      <c r="L876" s="45">
        <f>AVERAGE(K872:K876)</f>
        <v>1031.4000000000001</v>
      </c>
      <c r="M876" s="46">
        <f>GEOMEAN(K872:K876)</f>
        <v>772.59050546890057</v>
      </c>
      <c r="N876" s="47" t="s">
        <v>149</v>
      </c>
    </row>
    <row r="877" spans="1:31" x14ac:dyDescent="0.35">
      <c r="A877" s="44">
        <v>41158</v>
      </c>
      <c r="B877" s="53">
        <v>0.42539351851851853</v>
      </c>
      <c r="C877" s="29">
        <v>581</v>
      </c>
      <c r="D877" s="29">
        <v>0.377</v>
      </c>
      <c r="E877" s="29">
        <v>5.35</v>
      </c>
      <c r="F877" s="29">
        <v>7.57</v>
      </c>
      <c r="G877" s="29">
        <v>22.3</v>
      </c>
      <c r="K877" s="54">
        <v>432</v>
      </c>
    </row>
    <row r="878" spans="1:31" x14ac:dyDescent="0.35">
      <c r="A878" s="44">
        <v>41162</v>
      </c>
      <c r="B878" s="52">
        <v>0.42281249999999998</v>
      </c>
      <c r="C878" s="29">
        <v>427.1</v>
      </c>
      <c r="D878" s="29">
        <v>0.27750000000000002</v>
      </c>
      <c r="E878" s="29">
        <v>7.81</v>
      </c>
      <c r="F878" s="29">
        <v>7.87</v>
      </c>
      <c r="G878" s="29">
        <v>21</v>
      </c>
      <c r="K878" s="54">
        <v>2143</v>
      </c>
    </row>
    <row r="879" spans="1:31" x14ac:dyDescent="0.35">
      <c r="A879" s="44">
        <v>41164</v>
      </c>
      <c r="B879" s="53">
        <v>0.43582175925925926</v>
      </c>
      <c r="C879" s="29">
        <v>488.4</v>
      </c>
      <c r="D879" s="29">
        <v>0.31719999999999998</v>
      </c>
      <c r="E879" s="29">
        <v>7.23</v>
      </c>
      <c r="F879" s="29">
        <v>7.82</v>
      </c>
      <c r="G879" s="29">
        <v>20.9</v>
      </c>
      <c r="K879" s="54">
        <v>504</v>
      </c>
    </row>
    <row r="880" spans="1:31" x14ac:dyDescent="0.35">
      <c r="A880" s="44">
        <v>41178</v>
      </c>
      <c r="B880" s="52">
        <v>0.42800925925925926</v>
      </c>
      <c r="C880" s="29">
        <v>533</v>
      </c>
      <c r="D880" s="29">
        <v>0.34639999999999999</v>
      </c>
      <c r="E880" s="29">
        <v>7.52</v>
      </c>
      <c r="F880" s="29">
        <v>7.73</v>
      </c>
      <c r="G880" s="29">
        <v>16.899999999999999</v>
      </c>
      <c r="K880" s="54">
        <v>1669</v>
      </c>
    </row>
    <row r="881" spans="1:31" x14ac:dyDescent="0.35">
      <c r="A881" s="44">
        <v>41179</v>
      </c>
      <c r="B881" s="52">
        <v>0.40909722222222222</v>
      </c>
      <c r="C881" s="29">
        <v>518</v>
      </c>
      <c r="D881" s="29">
        <v>0.3367</v>
      </c>
      <c r="E881" s="29">
        <v>7.62</v>
      </c>
      <c r="F881" s="29">
        <v>7.57</v>
      </c>
      <c r="G881" s="29">
        <v>17.399999999999999</v>
      </c>
      <c r="K881" s="54">
        <v>17329</v>
      </c>
      <c r="L881" s="45">
        <f>AVERAGE(K877:K881)</f>
        <v>4415.3999999999996</v>
      </c>
      <c r="M881" s="46">
        <f>GEOMEAN(K877:K881)</f>
        <v>1682.8029262265968</v>
      </c>
      <c r="N881" s="47" t="s">
        <v>150</v>
      </c>
    </row>
    <row r="882" spans="1:31" x14ac:dyDescent="0.35">
      <c r="A882" s="44">
        <v>41186</v>
      </c>
      <c r="B882" s="51">
        <v>0.42523148148148149</v>
      </c>
      <c r="C882" s="29">
        <v>535</v>
      </c>
      <c r="D882" s="29">
        <v>0.3478</v>
      </c>
      <c r="E882" s="29">
        <v>8.35</v>
      </c>
      <c r="F882" s="29">
        <v>7.71</v>
      </c>
      <c r="G882" s="29">
        <v>16.600000000000001</v>
      </c>
      <c r="K882" s="54">
        <v>909</v>
      </c>
    </row>
    <row r="883" spans="1:31" x14ac:dyDescent="0.35">
      <c r="A883" s="44">
        <v>41190</v>
      </c>
      <c r="B883" s="52">
        <v>0.42790509259259263</v>
      </c>
      <c r="C883" s="29">
        <v>475.1</v>
      </c>
      <c r="D883" s="29">
        <v>0.30869999999999997</v>
      </c>
      <c r="E883" s="29">
        <v>9.32</v>
      </c>
      <c r="F883" s="29">
        <v>7.94</v>
      </c>
      <c r="G883" s="29">
        <v>13</v>
      </c>
      <c r="K883" s="54">
        <v>480</v>
      </c>
    </row>
    <row r="884" spans="1:31" x14ac:dyDescent="0.35">
      <c r="A884" s="44">
        <v>41199</v>
      </c>
      <c r="B884" s="53">
        <v>0.42773148148148149</v>
      </c>
      <c r="C884" s="29">
        <v>596</v>
      </c>
      <c r="D884" s="29">
        <v>0.38740000000000002</v>
      </c>
      <c r="E884" s="29">
        <v>8.76</v>
      </c>
      <c r="F884" s="29">
        <v>7.75</v>
      </c>
      <c r="G884" s="29">
        <v>13.7</v>
      </c>
      <c r="K884" s="54">
        <v>350</v>
      </c>
    </row>
    <row r="885" spans="1:31" x14ac:dyDescent="0.35">
      <c r="A885" s="44">
        <v>41205</v>
      </c>
      <c r="B885" s="52">
        <v>0.4394675925925926</v>
      </c>
      <c r="C885" s="29">
        <v>497.2</v>
      </c>
      <c r="D885" s="29">
        <v>0.3231</v>
      </c>
      <c r="E885" s="29">
        <v>8.93</v>
      </c>
      <c r="F885" s="29">
        <v>7.96</v>
      </c>
      <c r="G885" s="29">
        <v>14.9</v>
      </c>
      <c r="O885" s="34">
        <v>1.8</v>
      </c>
      <c r="P885" s="34">
        <v>48.4</v>
      </c>
      <c r="Q885" s="39" t="s">
        <v>115</v>
      </c>
      <c r="R885" s="39" t="s">
        <v>115</v>
      </c>
      <c r="S885" s="39" t="s">
        <v>115</v>
      </c>
      <c r="T885" s="34">
        <v>4.3</v>
      </c>
      <c r="U885" s="39" t="s">
        <v>115</v>
      </c>
      <c r="V885" s="34">
        <v>4.4000000000000004</v>
      </c>
      <c r="W885" s="34">
        <v>20.100000000000001</v>
      </c>
      <c r="X885" s="34">
        <v>41.8</v>
      </c>
      <c r="Y885" s="39" t="s">
        <v>115</v>
      </c>
      <c r="Z885" s="34">
        <v>0.67</v>
      </c>
      <c r="AA885" s="39" t="s">
        <v>115</v>
      </c>
      <c r="AB885" s="34">
        <v>32.1</v>
      </c>
      <c r="AC885" s="39" t="s">
        <v>115</v>
      </c>
      <c r="AD885" s="34">
        <v>199</v>
      </c>
      <c r="AE885" s="39" t="s">
        <v>115</v>
      </c>
    </row>
    <row r="886" spans="1:31" x14ac:dyDescent="0.35">
      <c r="A886" s="44">
        <v>41212</v>
      </c>
      <c r="B886" s="27"/>
      <c r="C886" s="49" t="s">
        <v>139</v>
      </c>
      <c r="D886" s="49" t="s">
        <v>139</v>
      </c>
      <c r="E886" s="49" t="s">
        <v>139</v>
      </c>
      <c r="F886" s="49" t="s">
        <v>139</v>
      </c>
      <c r="G886" s="49" t="s">
        <v>139</v>
      </c>
      <c r="K886" s="54">
        <v>109</v>
      </c>
      <c r="L886" s="45">
        <f>AVERAGE(K882:K886)</f>
        <v>462</v>
      </c>
      <c r="M886" s="46">
        <f>GEOMEAN(K882:K886)</f>
        <v>359.19056116338584</v>
      </c>
      <c r="N886" s="47" t="s">
        <v>151</v>
      </c>
    </row>
    <row r="887" spans="1:31" x14ac:dyDescent="0.35">
      <c r="A887" s="44">
        <v>41218</v>
      </c>
      <c r="B887" s="52">
        <v>0.42398148148148151</v>
      </c>
      <c r="C887" s="29">
        <v>592</v>
      </c>
      <c r="D887" s="29">
        <v>0.38479999999999998</v>
      </c>
      <c r="E887" s="29">
        <v>12.01</v>
      </c>
      <c r="F887" s="29">
        <v>7.94</v>
      </c>
      <c r="G887" s="29">
        <v>7.6</v>
      </c>
      <c r="K887" s="54">
        <v>275</v>
      </c>
    </row>
    <row r="888" spans="1:31" x14ac:dyDescent="0.35">
      <c r="A888" s="44">
        <v>41225</v>
      </c>
      <c r="B888" s="52">
        <v>0.44351851851851848</v>
      </c>
      <c r="C888" s="29">
        <v>445.1</v>
      </c>
      <c r="D888" s="29">
        <v>0.28920000000000001</v>
      </c>
      <c r="E888" s="29">
        <v>9.18</v>
      </c>
      <c r="F888" s="29">
        <v>8</v>
      </c>
      <c r="G888" s="29">
        <v>11</v>
      </c>
      <c r="K888" s="36">
        <v>24192</v>
      </c>
    </row>
    <row r="889" spans="1:31" x14ac:dyDescent="0.35">
      <c r="A889" s="44">
        <v>41227</v>
      </c>
      <c r="B889" s="53">
        <v>0.44377314814814817</v>
      </c>
      <c r="C889" s="29">
        <v>561</v>
      </c>
      <c r="D889" s="29">
        <v>0.36459999999999998</v>
      </c>
      <c r="E889" s="29">
        <v>14.67</v>
      </c>
      <c r="F889" s="29">
        <v>8.11</v>
      </c>
      <c r="G889" s="29">
        <v>7.4</v>
      </c>
      <c r="K889" s="54">
        <v>435</v>
      </c>
    </row>
    <row r="890" spans="1:31" x14ac:dyDescent="0.35">
      <c r="A890" s="44">
        <v>41240</v>
      </c>
      <c r="B890" s="53">
        <v>0.43270833333333331</v>
      </c>
      <c r="C890" s="29">
        <v>657</v>
      </c>
      <c r="D890" s="29">
        <v>0.42709999999999998</v>
      </c>
      <c r="E890" s="29">
        <v>12.17</v>
      </c>
      <c r="F890" s="29">
        <v>8.02</v>
      </c>
      <c r="G890" s="29">
        <v>6</v>
      </c>
      <c r="K890" s="54">
        <v>85</v>
      </c>
    </row>
    <row r="891" spans="1:31" x14ac:dyDescent="0.35">
      <c r="A891" s="44">
        <v>41242</v>
      </c>
      <c r="B891" s="53">
        <v>0.44160879629629629</v>
      </c>
      <c r="C891" s="29">
        <v>693</v>
      </c>
      <c r="D891" s="29">
        <v>0.45050000000000001</v>
      </c>
      <c r="E891" s="29">
        <v>13.54</v>
      </c>
      <c r="F891" s="29">
        <v>8.09</v>
      </c>
      <c r="G891" s="29">
        <v>5.0999999999999996</v>
      </c>
      <c r="K891" s="54">
        <v>41</v>
      </c>
      <c r="L891" s="45">
        <f>AVERAGE(K887:K891)</f>
        <v>5005.6000000000004</v>
      </c>
      <c r="M891" s="46">
        <f>GEOMEAN(K887:K891)</f>
        <v>398.78544729506962</v>
      </c>
      <c r="N891" s="47" t="s">
        <v>152</v>
      </c>
    </row>
    <row r="892" spans="1:31" x14ac:dyDescent="0.35">
      <c r="A892" s="44">
        <v>41246</v>
      </c>
      <c r="B892" s="52">
        <v>0.43796296296296294</v>
      </c>
      <c r="C892" s="29">
        <v>662</v>
      </c>
      <c r="D892" s="29">
        <v>0.43030000000000002</v>
      </c>
      <c r="E892" s="29">
        <v>10.78</v>
      </c>
      <c r="F892" s="29">
        <v>7.99</v>
      </c>
      <c r="G892" s="29">
        <v>10.8</v>
      </c>
      <c r="K892" s="54">
        <v>754</v>
      </c>
      <c r="L892" s="28"/>
      <c r="M892" s="31"/>
      <c r="N892" s="30"/>
    </row>
    <row r="893" spans="1:31" x14ac:dyDescent="0.35">
      <c r="A893" s="44">
        <v>41249</v>
      </c>
      <c r="B893" s="52">
        <v>0.4395486111111111</v>
      </c>
      <c r="C893" s="29">
        <v>643</v>
      </c>
      <c r="D893" s="29">
        <v>0.41789999999999999</v>
      </c>
      <c r="E893" s="29">
        <v>12.01</v>
      </c>
      <c r="F893" s="29">
        <v>8.1300000000000008</v>
      </c>
      <c r="G893" s="29">
        <v>6.4</v>
      </c>
      <c r="K893" s="54">
        <v>218</v>
      </c>
      <c r="L893" s="28"/>
      <c r="M893" s="31"/>
      <c r="N893" s="30"/>
    </row>
    <row r="894" spans="1:31" x14ac:dyDescent="0.35">
      <c r="A894" s="44">
        <v>41256</v>
      </c>
      <c r="B894" s="52">
        <v>0.43277777777777776</v>
      </c>
      <c r="C894" s="29">
        <v>626</v>
      </c>
      <c r="D894" s="29">
        <v>0.40689999999999998</v>
      </c>
      <c r="E894" s="29">
        <v>12.62</v>
      </c>
      <c r="F894" s="29">
        <v>7.94</v>
      </c>
      <c r="G894" s="29">
        <v>5</v>
      </c>
      <c r="K894" s="54">
        <v>10</v>
      </c>
      <c r="L894" s="28"/>
      <c r="M894" s="31"/>
      <c r="N894" s="30"/>
    </row>
    <row r="895" spans="1:31" x14ac:dyDescent="0.35">
      <c r="A895" s="44">
        <v>41262</v>
      </c>
      <c r="B895" s="52">
        <v>0.47714120370370372</v>
      </c>
      <c r="C895" s="29">
        <v>654</v>
      </c>
      <c r="D895" s="29">
        <v>0.42509999999999998</v>
      </c>
      <c r="E895" s="29">
        <v>12.36</v>
      </c>
      <c r="F895" s="29">
        <v>7.99</v>
      </c>
      <c r="G895" s="29">
        <v>6.5</v>
      </c>
      <c r="K895" s="54">
        <v>41</v>
      </c>
      <c r="L895" s="45">
        <f>AVERAGE(K891:K895)</f>
        <v>212.8</v>
      </c>
      <c r="M895" s="46">
        <f>GEOMEAN(K891:K895)</f>
        <v>77.317732786598199</v>
      </c>
      <c r="N895" s="47" t="s">
        <v>153</v>
      </c>
    </row>
    <row r="896" spans="1:31" x14ac:dyDescent="0.35">
      <c r="A896" s="44">
        <v>41277</v>
      </c>
      <c r="B896" s="53">
        <v>0.42798611111111112</v>
      </c>
      <c r="C896" s="29">
        <v>801</v>
      </c>
      <c r="D896" s="29">
        <v>0.52059999999999995</v>
      </c>
      <c r="E896" s="29">
        <v>14.71</v>
      </c>
      <c r="F896" s="29">
        <v>7.95</v>
      </c>
      <c r="G896" s="29">
        <v>0.2</v>
      </c>
      <c r="K896" s="54">
        <v>20</v>
      </c>
    </row>
    <row r="897" spans="1:31" x14ac:dyDescent="0.35">
      <c r="A897" s="44">
        <v>41282</v>
      </c>
      <c r="B897" s="59">
        <v>0.46971064814814811</v>
      </c>
      <c r="C897" s="27">
        <v>738</v>
      </c>
      <c r="D897" s="27">
        <v>0.47970000000000002</v>
      </c>
      <c r="E897" s="28">
        <v>14.78</v>
      </c>
      <c r="F897" s="27">
        <v>8.02</v>
      </c>
      <c r="G897" s="27">
        <v>1.9</v>
      </c>
      <c r="K897" s="54">
        <v>10</v>
      </c>
    </row>
    <row r="898" spans="1:31" x14ac:dyDescent="0.35">
      <c r="A898" s="44">
        <v>41284</v>
      </c>
      <c r="B898" s="52">
        <v>0.44951388888888894</v>
      </c>
      <c r="C898" s="29">
        <v>764</v>
      </c>
      <c r="D898" s="29">
        <v>0.49659999999999999</v>
      </c>
      <c r="E898" s="29">
        <v>13.71</v>
      </c>
      <c r="F898" s="29">
        <v>8.14</v>
      </c>
      <c r="G898" s="29">
        <v>3.3</v>
      </c>
      <c r="K898" s="54">
        <v>161</v>
      </c>
    </row>
    <row r="899" spans="1:31" x14ac:dyDescent="0.35">
      <c r="A899" s="44">
        <v>41291</v>
      </c>
      <c r="B899" s="52">
        <v>0.43775462962962958</v>
      </c>
      <c r="C899" s="29">
        <v>491.5</v>
      </c>
      <c r="D899" s="29">
        <v>0.31979999999999997</v>
      </c>
      <c r="E899" s="29">
        <v>13.44</v>
      </c>
      <c r="F899" s="29">
        <v>7.8</v>
      </c>
      <c r="G899" s="29">
        <v>3.9</v>
      </c>
      <c r="K899" s="54">
        <v>332</v>
      </c>
    </row>
    <row r="900" spans="1:31" x14ac:dyDescent="0.35">
      <c r="A900" s="44">
        <v>41304</v>
      </c>
      <c r="B900" s="59">
        <v>0.42319444444444443</v>
      </c>
      <c r="C900" s="27">
        <v>488.9</v>
      </c>
      <c r="D900" s="27">
        <v>0.31790000000000002</v>
      </c>
      <c r="E900" s="28">
        <v>12.24</v>
      </c>
      <c r="F900" s="27">
        <v>7.96</v>
      </c>
      <c r="G900" s="27">
        <v>6.3</v>
      </c>
      <c r="K900" s="54">
        <v>15531</v>
      </c>
      <c r="L900" s="45">
        <f>AVERAGE(K896:K900)</f>
        <v>3210.8</v>
      </c>
      <c r="M900" s="46">
        <f>GEOMEAN(K896:K900)</f>
        <v>175.40366962839332</v>
      </c>
      <c r="N900" s="47" t="s">
        <v>154</v>
      </c>
    </row>
    <row r="901" spans="1:31" x14ac:dyDescent="0.35">
      <c r="A901" s="44">
        <v>41311</v>
      </c>
      <c r="B901" s="53">
        <v>0.42430555555555555</v>
      </c>
      <c r="C901" s="29">
        <v>595</v>
      </c>
      <c r="D901" s="29">
        <v>0.38679999999999998</v>
      </c>
      <c r="E901" s="29">
        <v>13.7</v>
      </c>
      <c r="F901" s="29">
        <v>7.9</v>
      </c>
      <c r="G901" s="29">
        <v>2.2000000000000002</v>
      </c>
      <c r="K901" s="54">
        <v>85</v>
      </c>
    </row>
    <row r="902" spans="1:31" x14ac:dyDescent="0.35">
      <c r="A902" s="44">
        <v>41319</v>
      </c>
      <c r="B902" s="52">
        <v>0.43699074074074074</v>
      </c>
      <c r="C902" s="29">
        <v>593</v>
      </c>
      <c r="D902" s="29">
        <v>0.38540000000000002</v>
      </c>
      <c r="E902" s="29">
        <v>13.37</v>
      </c>
      <c r="F902" s="29">
        <v>7.83</v>
      </c>
      <c r="G902" s="29">
        <v>3.7</v>
      </c>
      <c r="K902" s="54">
        <v>31</v>
      </c>
    </row>
    <row r="903" spans="1:31" x14ac:dyDescent="0.35">
      <c r="A903" s="44">
        <v>41323</v>
      </c>
      <c r="B903" s="53">
        <v>0.43533564814814812</v>
      </c>
      <c r="C903" s="29">
        <v>601</v>
      </c>
      <c r="D903" s="29">
        <v>0.39069999999999999</v>
      </c>
      <c r="E903" s="29">
        <v>13.92</v>
      </c>
      <c r="F903" s="29">
        <v>7.9</v>
      </c>
      <c r="G903" s="29">
        <v>2.5</v>
      </c>
      <c r="K903" s="54">
        <v>10</v>
      </c>
    </row>
    <row r="904" spans="1:31" x14ac:dyDescent="0.35">
      <c r="A904" s="44">
        <v>41325</v>
      </c>
      <c r="B904" s="53">
        <v>0.44116898148148148</v>
      </c>
      <c r="C904" s="29">
        <v>628</v>
      </c>
      <c r="D904" s="29">
        <v>0.40749999999999997</v>
      </c>
      <c r="E904" s="29">
        <v>13.75</v>
      </c>
      <c r="F904" s="29">
        <v>8.0399999999999991</v>
      </c>
      <c r="G904" s="29">
        <v>1.5</v>
      </c>
      <c r="K904" s="54">
        <v>52</v>
      </c>
    </row>
    <row r="905" spans="1:31" x14ac:dyDescent="0.35">
      <c r="A905" s="44">
        <v>41331</v>
      </c>
      <c r="B905" s="52">
        <v>0.43210648148148145</v>
      </c>
      <c r="C905" s="29">
        <v>668</v>
      </c>
      <c r="D905" s="29">
        <v>0.43419999999999997</v>
      </c>
      <c r="E905" s="29">
        <v>12.6</v>
      </c>
      <c r="F905" s="29">
        <v>8.09</v>
      </c>
      <c r="G905" s="29">
        <v>4.0999999999999996</v>
      </c>
      <c r="K905" s="36">
        <v>24192</v>
      </c>
      <c r="L905" s="45">
        <f>AVERAGE(K901:K905)</f>
        <v>4874</v>
      </c>
      <c r="M905" s="46">
        <f>GEOMEAN(K901:K905)</f>
        <v>127.08407944844895</v>
      </c>
      <c r="N905" s="47" t="s">
        <v>155</v>
      </c>
    </row>
    <row r="906" spans="1:31" x14ac:dyDescent="0.35">
      <c r="A906" s="44">
        <v>41338</v>
      </c>
      <c r="B906" s="53">
        <v>0.49005787037037035</v>
      </c>
      <c r="C906" s="29">
        <v>642</v>
      </c>
      <c r="D906" s="29">
        <v>0.4173</v>
      </c>
      <c r="E906" s="29">
        <v>13.16</v>
      </c>
      <c r="F906" s="29">
        <v>7.99</v>
      </c>
      <c r="G906" s="29">
        <v>3.4</v>
      </c>
      <c r="K906" s="54">
        <v>30</v>
      </c>
      <c r="O906" s="39" t="s">
        <v>115</v>
      </c>
      <c r="P906" s="39">
        <v>58</v>
      </c>
      <c r="Q906" s="39" t="s">
        <v>115</v>
      </c>
      <c r="R906" s="39" t="s">
        <v>115</v>
      </c>
      <c r="S906" s="39" t="s">
        <v>115</v>
      </c>
      <c r="T906" s="39" t="s">
        <v>115</v>
      </c>
      <c r="U906" s="39" t="s">
        <v>115</v>
      </c>
      <c r="V906" s="39">
        <v>1.1000000000000001</v>
      </c>
      <c r="W906" s="39">
        <v>13.7</v>
      </c>
      <c r="X906" s="39">
        <v>86.3</v>
      </c>
      <c r="Y906" s="39" t="s">
        <v>115</v>
      </c>
      <c r="Z906" s="39">
        <v>3.8</v>
      </c>
      <c r="AA906" s="39" t="s">
        <v>115</v>
      </c>
      <c r="AB906" s="39">
        <v>71.5</v>
      </c>
      <c r="AC906" s="39" t="s">
        <v>115</v>
      </c>
      <c r="AD906" s="39">
        <v>241</v>
      </c>
      <c r="AE906" s="39" t="s">
        <v>115</v>
      </c>
    </row>
    <row r="907" spans="1:31" x14ac:dyDescent="0.35">
      <c r="A907" s="44">
        <v>41344</v>
      </c>
      <c r="B907" s="52">
        <v>0.46043981481481483</v>
      </c>
      <c r="C907" s="29">
        <v>645</v>
      </c>
      <c r="D907" s="29">
        <v>0.41930000000000001</v>
      </c>
      <c r="E907" s="29">
        <v>12.62</v>
      </c>
      <c r="F907" s="29">
        <v>8.2799999999999994</v>
      </c>
      <c r="G907" s="29">
        <v>5.9</v>
      </c>
      <c r="K907" s="54">
        <v>41</v>
      </c>
    </row>
    <row r="908" spans="1:31" x14ac:dyDescent="0.35">
      <c r="A908" s="44">
        <v>41353</v>
      </c>
      <c r="B908" s="52">
        <v>0.43246527777777777</v>
      </c>
      <c r="C908" s="29">
        <v>649</v>
      </c>
      <c r="D908" s="29">
        <v>0.42180000000000001</v>
      </c>
      <c r="E908" s="29">
        <v>13.32</v>
      </c>
      <c r="F908" s="29">
        <v>8.1199999999999992</v>
      </c>
      <c r="G908" s="29">
        <v>3.7</v>
      </c>
      <c r="K908" s="54">
        <v>52</v>
      </c>
    </row>
    <row r="909" spans="1:31" x14ac:dyDescent="0.35">
      <c r="A909" s="44">
        <v>41360</v>
      </c>
      <c r="B909" s="59">
        <v>0.40557870370370369</v>
      </c>
      <c r="C909" s="27">
        <v>772</v>
      </c>
      <c r="D909" s="27">
        <v>0.50180000000000002</v>
      </c>
      <c r="E909" s="28">
        <v>12.87</v>
      </c>
      <c r="F909" s="27">
        <v>8.42</v>
      </c>
      <c r="G909" s="27">
        <v>4.7</v>
      </c>
      <c r="K909" s="54">
        <v>20</v>
      </c>
    </row>
    <row r="910" spans="1:31" x14ac:dyDescent="0.35">
      <c r="A910" s="44">
        <v>41361</v>
      </c>
      <c r="B910" s="52">
        <v>0.450625</v>
      </c>
      <c r="C910" s="29">
        <v>709</v>
      </c>
      <c r="D910" s="29">
        <v>0.46079999999999999</v>
      </c>
      <c r="E910" s="29">
        <v>14.71</v>
      </c>
      <c r="F910" s="29">
        <v>8.34</v>
      </c>
      <c r="G910" s="29">
        <v>4.4000000000000004</v>
      </c>
      <c r="K910" s="54">
        <v>31</v>
      </c>
      <c r="L910" s="45">
        <f>AVERAGE(K906:K910)</f>
        <v>34.799999999999997</v>
      </c>
      <c r="M910" s="46">
        <f>GEOMEAN(K906:K910)</f>
        <v>33.08720093813605</v>
      </c>
      <c r="N910" s="47" t="s">
        <v>156</v>
      </c>
    </row>
    <row r="911" spans="1:31" x14ac:dyDescent="0.35">
      <c r="A911" s="44">
        <v>41368</v>
      </c>
      <c r="B911" s="53">
        <v>0.41810185185185184</v>
      </c>
      <c r="C911" s="29">
        <v>664</v>
      </c>
      <c r="D911" s="29">
        <v>0.43159999999999998</v>
      </c>
      <c r="E911" s="29">
        <v>12.03</v>
      </c>
      <c r="F911" s="29">
        <v>8.23</v>
      </c>
      <c r="G911" s="29">
        <v>7.9</v>
      </c>
      <c r="K911" s="54">
        <v>10</v>
      </c>
    </row>
    <row r="912" spans="1:31" x14ac:dyDescent="0.35">
      <c r="A912" s="44">
        <v>41373</v>
      </c>
      <c r="B912" s="52">
        <v>0.46395833333333331</v>
      </c>
      <c r="C912" s="29">
        <v>694</v>
      </c>
      <c r="D912" s="29">
        <v>0.44850000000000001</v>
      </c>
      <c r="E912" s="29">
        <v>10.53</v>
      </c>
      <c r="F912" s="29">
        <v>8.11</v>
      </c>
      <c r="G912" s="29">
        <v>13.4</v>
      </c>
      <c r="K912" s="54">
        <v>41</v>
      </c>
    </row>
    <row r="913" spans="1:14" x14ac:dyDescent="0.35">
      <c r="A913" s="44">
        <v>41382</v>
      </c>
      <c r="B913" s="53">
        <v>0.41922453703703705</v>
      </c>
      <c r="C913" s="29">
        <v>592</v>
      </c>
      <c r="D913" s="29">
        <v>0.38479999999999998</v>
      </c>
      <c r="E913" s="29">
        <v>10.02</v>
      </c>
      <c r="F913" s="29">
        <v>8.17</v>
      </c>
      <c r="G913" s="29">
        <v>14.8</v>
      </c>
      <c r="K913" s="54">
        <v>1153</v>
      </c>
    </row>
    <row r="914" spans="1:14" x14ac:dyDescent="0.35">
      <c r="A914" s="44">
        <v>41388</v>
      </c>
      <c r="B914" s="52">
        <v>0.47287037037037033</v>
      </c>
      <c r="C914" s="29">
        <v>453.2</v>
      </c>
      <c r="D914" s="29">
        <v>0.2944</v>
      </c>
      <c r="E914" s="29">
        <v>10.41</v>
      </c>
      <c r="F914" s="29">
        <v>7.96</v>
      </c>
      <c r="G914" s="29">
        <v>11.2</v>
      </c>
      <c r="K914" s="36">
        <v>24192</v>
      </c>
    </row>
    <row r="915" spans="1:14" x14ac:dyDescent="0.35">
      <c r="A915" s="44">
        <v>41393</v>
      </c>
      <c r="B915" s="52">
        <v>0.40773148148148147</v>
      </c>
      <c r="C915" s="29">
        <v>545</v>
      </c>
      <c r="D915" s="29">
        <v>0.35420000000000001</v>
      </c>
      <c r="E915" s="29">
        <v>10.06</v>
      </c>
      <c r="F915" s="29">
        <v>7.89</v>
      </c>
      <c r="G915" s="29">
        <v>12.8</v>
      </c>
      <c r="K915" s="54">
        <v>187</v>
      </c>
      <c r="L915" s="45">
        <f>AVERAGE(K911:K915)</f>
        <v>5116.6000000000004</v>
      </c>
      <c r="M915" s="46">
        <f>GEOMEAN(K911:K915)</f>
        <v>292.43227902358944</v>
      </c>
      <c r="N915" s="47" t="s">
        <v>157</v>
      </c>
    </row>
    <row r="916" spans="1:14" x14ac:dyDescent="0.35">
      <c r="A916" s="44">
        <v>41402</v>
      </c>
      <c r="B916" s="53">
        <v>0.41554398148148147</v>
      </c>
      <c r="C916" s="29">
        <v>375</v>
      </c>
      <c r="D916" s="29">
        <v>0.24379999999999999</v>
      </c>
      <c r="E916" s="29">
        <v>8.92</v>
      </c>
      <c r="F916" s="29">
        <v>8.01</v>
      </c>
      <c r="G916" s="29">
        <v>17.8</v>
      </c>
      <c r="K916" s="54">
        <v>169</v>
      </c>
    </row>
    <row r="917" spans="1:14" x14ac:dyDescent="0.35">
      <c r="A917" s="44">
        <v>41408</v>
      </c>
      <c r="B917" s="52">
        <v>0.44081018518518517</v>
      </c>
      <c r="C917" s="29">
        <v>592</v>
      </c>
      <c r="D917" s="29">
        <v>0.38479999999999998</v>
      </c>
      <c r="E917" s="29">
        <v>13.78</v>
      </c>
      <c r="F917" s="29">
        <v>8.0399999999999991</v>
      </c>
      <c r="G917" s="29">
        <v>16.2</v>
      </c>
      <c r="K917" s="54">
        <v>309</v>
      </c>
    </row>
    <row r="918" spans="1:14" x14ac:dyDescent="0.35">
      <c r="A918" s="44">
        <v>41410</v>
      </c>
      <c r="B918" s="52">
        <v>0.44089120370370366</v>
      </c>
      <c r="C918" s="29">
        <v>614</v>
      </c>
      <c r="D918" s="29">
        <v>0.39650000000000002</v>
      </c>
      <c r="E918" s="29">
        <v>8.5299999999999994</v>
      </c>
      <c r="F918" s="29">
        <v>8.1199999999999992</v>
      </c>
      <c r="G918" s="29">
        <v>20</v>
      </c>
      <c r="K918" s="54">
        <v>313</v>
      </c>
    </row>
    <row r="919" spans="1:14" x14ac:dyDescent="0.35">
      <c r="A919" s="44">
        <v>41416</v>
      </c>
      <c r="B919" s="53">
        <v>0.43744212962962964</v>
      </c>
      <c r="C919" s="29">
        <v>631</v>
      </c>
      <c r="D919" s="29">
        <v>0.40949999999999998</v>
      </c>
      <c r="E919" s="29">
        <v>6.2</v>
      </c>
      <c r="F919" s="29">
        <v>7.98</v>
      </c>
      <c r="G919" s="29">
        <v>21.1</v>
      </c>
      <c r="K919" s="54">
        <v>327</v>
      </c>
    </row>
    <row r="920" spans="1:14" x14ac:dyDescent="0.35">
      <c r="A920" s="44">
        <v>41424</v>
      </c>
      <c r="B920" s="52">
        <v>0.46259259259259261</v>
      </c>
      <c r="C920" s="29">
        <v>545</v>
      </c>
      <c r="D920" s="29">
        <v>0.35099999999999998</v>
      </c>
      <c r="E920" s="29">
        <v>7.37</v>
      </c>
      <c r="F920" s="29">
        <v>8.11</v>
      </c>
      <c r="G920" s="29">
        <v>22</v>
      </c>
      <c r="K920" s="235">
        <v>189</v>
      </c>
      <c r="L920" s="45">
        <f>AVERAGE(K916:K920)</f>
        <v>261.39999999999998</v>
      </c>
      <c r="M920" s="46">
        <f>GEOMEAN(K916:K920)</f>
        <v>251.69802957987648</v>
      </c>
      <c r="N920" s="47" t="s">
        <v>158</v>
      </c>
    </row>
    <row r="921" spans="1:14" x14ac:dyDescent="0.35">
      <c r="A921" s="44">
        <v>41431</v>
      </c>
      <c r="B921" s="53">
        <v>0.41605324074074074</v>
      </c>
      <c r="C921" s="29">
        <v>620</v>
      </c>
      <c r="D921" s="29">
        <v>0.40300000000000002</v>
      </c>
      <c r="E921" s="29">
        <v>7.07</v>
      </c>
      <c r="F921" s="29">
        <v>7.94</v>
      </c>
      <c r="G921" s="29">
        <v>20.100000000000001</v>
      </c>
      <c r="K921" s="54">
        <v>243</v>
      </c>
    </row>
    <row r="922" spans="1:14" x14ac:dyDescent="0.35">
      <c r="A922" s="44">
        <v>41435</v>
      </c>
      <c r="B922" s="52">
        <v>0.46741898148148148</v>
      </c>
      <c r="C922" s="29">
        <v>570</v>
      </c>
      <c r="D922" s="29">
        <v>0.3705</v>
      </c>
      <c r="E922" s="29">
        <v>6.45</v>
      </c>
      <c r="F922" s="29">
        <v>7.93</v>
      </c>
      <c r="G922" s="29">
        <v>21.8</v>
      </c>
      <c r="K922" s="36">
        <v>24192</v>
      </c>
    </row>
    <row r="923" spans="1:14" x14ac:dyDescent="0.35">
      <c r="A923" s="44">
        <v>41444</v>
      </c>
      <c r="B923" s="58">
        <v>0.4403009259259259</v>
      </c>
      <c r="C923" s="29">
        <v>644</v>
      </c>
      <c r="D923" s="29">
        <v>0.41599999999999998</v>
      </c>
      <c r="E923" s="29">
        <v>6.54</v>
      </c>
      <c r="F923" s="29">
        <v>8.17</v>
      </c>
      <c r="G923" s="29">
        <v>23</v>
      </c>
      <c r="K923" s="54">
        <v>278</v>
      </c>
    </row>
    <row r="924" spans="1:14" x14ac:dyDescent="0.35">
      <c r="A924" s="44">
        <v>41449</v>
      </c>
      <c r="B924" s="52">
        <v>0.44648148148148148</v>
      </c>
      <c r="C924" s="29">
        <v>554</v>
      </c>
      <c r="D924" s="29">
        <v>0.35749999999999998</v>
      </c>
      <c r="E924" s="29">
        <v>7.07</v>
      </c>
      <c r="F924" s="29">
        <v>8.17</v>
      </c>
      <c r="G924" s="29">
        <v>24.5</v>
      </c>
      <c r="K924" s="54">
        <v>1401</v>
      </c>
    </row>
    <row r="925" spans="1:14" x14ac:dyDescent="0.35">
      <c r="A925" s="44">
        <v>41452</v>
      </c>
      <c r="B925" s="52">
        <v>0.42918981481481483</v>
      </c>
      <c r="C925" s="29">
        <v>629</v>
      </c>
      <c r="D925" s="29">
        <v>0.40949999999999998</v>
      </c>
      <c r="E925" s="29">
        <v>6.75</v>
      </c>
      <c r="F925" s="29">
        <v>8.11</v>
      </c>
      <c r="G925" s="29">
        <v>23.9</v>
      </c>
      <c r="K925" s="235">
        <v>529</v>
      </c>
      <c r="L925" s="45">
        <f>AVERAGE(K921:K925)</f>
        <v>5328.6</v>
      </c>
      <c r="M925" s="46">
        <f>GEOMEAN(K921:K925)</f>
        <v>1039.0664687658966</v>
      </c>
      <c r="N925" s="47" t="s">
        <v>159</v>
      </c>
    </row>
    <row r="926" spans="1:14" x14ac:dyDescent="0.35">
      <c r="A926" s="44">
        <v>41458</v>
      </c>
      <c r="B926" s="52">
        <v>0.42203703703703704</v>
      </c>
      <c r="C926" s="29">
        <v>482</v>
      </c>
      <c r="D926" s="29">
        <v>0.31330000000000002</v>
      </c>
      <c r="E926" s="29">
        <v>7.04</v>
      </c>
      <c r="F926" s="29">
        <v>8.24</v>
      </c>
      <c r="G926" s="29">
        <v>22.5</v>
      </c>
      <c r="K926" s="54">
        <v>6131</v>
      </c>
    </row>
    <row r="927" spans="1:14" x14ac:dyDescent="0.35">
      <c r="A927" s="44">
        <v>41464</v>
      </c>
      <c r="B927" s="52">
        <v>0.45428240740740744</v>
      </c>
      <c r="C927" s="29">
        <v>614</v>
      </c>
      <c r="D927" s="29">
        <v>0.39650000000000002</v>
      </c>
      <c r="E927" s="29">
        <v>7.57</v>
      </c>
      <c r="F927" s="29">
        <v>8.07</v>
      </c>
      <c r="G927" s="29">
        <v>24</v>
      </c>
      <c r="K927" s="54">
        <v>379</v>
      </c>
    </row>
    <row r="928" spans="1:14" x14ac:dyDescent="0.35">
      <c r="A928" s="44">
        <v>41472</v>
      </c>
      <c r="B928" s="52">
        <v>0.4143634259259259</v>
      </c>
      <c r="C928" s="29">
        <v>620</v>
      </c>
      <c r="D928" s="29">
        <v>0.40300000000000002</v>
      </c>
      <c r="E928" s="29">
        <v>5.72</v>
      </c>
      <c r="F928" s="29">
        <v>8</v>
      </c>
      <c r="G928" s="29">
        <v>24.9</v>
      </c>
      <c r="K928" s="54">
        <v>471</v>
      </c>
    </row>
    <row r="929" spans="1:33" x14ac:dyDescent="0.35">
      <c r="A929" s="44">
        <v>41478</v>
      </c>
      <c r="B929" s="52">
        <v>0.43314814814814812</v>
      </c>
      <c r="C929" s="29">
        <v>679</v>
      </c>
      <c r="D929" s="29">
        <v>0.442</v>
      </c>
      <c r="E929" s="29">
        <v>7.06</v>
      </c>
      <c r="F929" s="29">
        <v>7.72</v>
      </c>
      <c r="G929" s="29">
        <v>23.6</v>
      </c>
      <c r="K929" s="54">
        <v>471</v>
      </c>
    </row>
    <row r="930" spans="1:33" x14ac:dyDescent="0.35">
      <c r="A930" s="44">
        <v>41485</v>
      </c>
      <c r="C930" s="49" t="s">
        <v>139</v>
      </c>
      <c r="D930" s="49" t="s">
        <v>139</v>
      </c>
      <c r="E930" s="49" t="s">
        <v>139</v>
      </c>
      <c r="F930" s="49" t="s">
        <v>139</v>
      </c>
      <c r="G930" s="49" t="s">
        <v>139</v>
      </c>
      <c r="K930" s="54">
        <v>598</v>
      </c>
      <c r="L930" s="45">
        <f>AVERAGE(K926:K930)</f>
        <v>1610</v>
      </c>
      <c r="M930" s="46">
        <f>GEOMEAN(K926:K930)</f>
        <v>790.28311838821469</v>
      </c>
      <c r="N930" s="47" t="s">
        <v>160</v>
      </c>
      <c r="O930" s="34">
        <v>2.1</v>
      </c>
      <c r="P930" s="34">
        <v>85.2</v>
      </c>
      <c r="Q930" s="39" t="s">
        <v>115</v>
      </c>
      <c r="R930" s="39" t="s">
        <v>115</v>
      </c>
      <c r="S930" s="39" t="s">
        <v>115</v>
      </c>
      <c r="T930" s="39" t="s">
        <v>115</v>
      </c>
      <c r="U930" s="39" t="s">
        <v>115</v>
      </c>
      <c r="V930" s="39" t="s">
        <v>115</v>
      </c>
      <c r="W930" s="39" t="s">
        <v>115</v>
      </c>
      <c r="X930" s="34">
        <v>78.7</v>
      </c>
      <c r="Y930" s="39" t="s">
        <v>115</v>
      </c>
      <c r="Z930" s="34">
        <v>0.68</v>
      </c>
      <c r="AA930" s="39" t="s">
        <v>115</v>
      </c>
      <c r="AB930" s="34">
        <v>52.6</v>
      </c>
      <c r="AC930" s="39" t="s">
        <v>115</v>
      </c>
      <c r="AD930" s="34">
        <v>296</v>
      </c>
      <c r="AE930" s="39" t="s">
        <v>115</v>
      </c>
    </row>
    <row r="931" spans="1:33" x14ac:dyDescent="0.35">
      <c r="A931" s="44">
        <v>41493</v>
      </c>
      <c r="B931" s="53">
        <v>0.43641203703703701</v>
      </c>
      <c r="C931" s="29">
        <v>733</v>
      </c>
      <c r="D931" s="29">
        <v>0.47449999999999998</v>
      </c>
      <c r="E931" s="29">
        <v>6.31</v>
      </c>
      <c r="F931" s="29">
        <v>7.62</v>
      </c>
      <c r="G931" s="29">
        <v>21.5</v>
      </c>
      <c r="K931" s="54">
        <v>450</v>
      </c>
    </row>
    <row r="932" spans="1:33" x14ac:dyDescent="0.35">
      <c r="A932" s="44">
        <v>41498</v>
      </c>
      <c r="B932" s="52">
        <v>0.43245370370370373</v>
      </c>
      <c r="C932" s="29">
        <v>631</v>
      </c>
      <c r="D932" s="29">
        <v>0.40949999999999998</v>
      </c>
      <c r="E932" s="29">
        <v>6.09</v>
      </c>
      <c r="F932" s="29">
        <v>7.82</v>
      </c>
      <c r="G932" s="29">
        <v>23.3</v>
      </c>
      <c r="K932" s="54">
        <v>833</v>
      </c>
    </row>
    <row r="933" spans="1:33" x14ac:dyDescent="0.35">
      <c r="A933" s="44">
        <v>41500</v>
      </c>
      <c r="B933" s="53">
        <v>0.44859953703703703</v>
      </c>
      <c r="C933" s="29">
        <v>752</v>
      </c>
      <c r="D933" s="29">
        <v>0.48749999999999999</v>
      </c>
      <c r="E933" s="29">
        <v>7.41</v>
      </c>
      <c r="F933" s="29">
        <v>7.52</v>
      </c>
      <c r="G933" s="29">
        <v>19.2</v>
      </c>
      <c r="K933" s="54">
        <v>354</v>
      </c>
    </row>
    <row r="934" spans="1:33" x14ac:dyDescent="0.35">
      <c r="A934" s="44">
        <v>41505</v>
      </c>
      <c r="B934" s="52">
        <v>0.44241898148148145</v>
      </c>
      <c r="C934" s="29">
        <v>781</v>
      </c>
      <c r="D934" s="29">
        <v>0.50700000000000001</v>
      </c>
      <c r="E934" s="29">
        <v>7.54</v>
      </c>
      <c r="F934" s="29">
        <v>7.82</v>
      </c>
      <c r="G934" s="29">
        <v>20.5</v>
      </c>
      <c r="K934" s="54">
        <v>327</v>
      </c>
    </row>
    <row r="935" spans="1:33" x14ac:dyDescent="0.35">
      <c r="A935" s="44">
        <v>41508</v>
      </c>
      <c r="B935" s="52">
        <v>0.44493055555555555</v>
      </c>
      <c r="C935" s="29">
        <v>734</v>
      </c>
      <c r="D935" s="29">
        <v>0.47449999999999998</v>
      </c>
      <c r="E935" s="29">
        <v>6.27</v>
      </c>
      <c r="F935" s="29">
        <v>7.7</v>
      </c>
      <c r="G935" s="29">
        <v>22.3</v>
      </c>
      <c r="K935" s="54">
        <v>384</v>
      </c>
      <c r="L935" s="45">
        <f>AVERAGE(K931:K935)</f>
        <v>469.6</v>
      </c>
      <c r="M935" s="46">
        <f>GEOMEAN(K931:K935)</f>
        <v>440.90797152029791</v>
      </c>
      <c r="N935" s="47" t="s">
        <v>161</v>
      </c>
    </row>
    <row r="936" spans="1:33" x14ac:dyDescent="0.35">
      <c r="A936" s="44">
        <v>41526</v>
      </c>
      <c r="B936" s="52">
        <v>0.44476851851851856</v>
      </c>
      <c r="C936" s="29">
        <v>747</v>
      </c>
      <c r="D936" s="29">
        <v>0.48749999999999999</v>
      </c>
      <c r="E936" s="29">
        <v>4.62</v>
      </c>
      <c r="F936" s="29">
        <v>7.66</v>
      </c>
      <c r="G936" s="29">
        <v>22.3</v>
      </c>
      <c r="K936" s="54">
        <v>17329</v>
      </c>
    </row>
    <row r="937" spans="1:33" x14ac:dyDescent="0.35">
      <c r="A937" s="44">
        <v>41535</v>
      </c>
      <c r="B937" s="52">
        <v>0.46693287037037035</v>
      </c>
      <c r="C937" s="29">
        <v>824</v>
      </c>
      <c r="D937" s="29">
        <v>0.53300000000000003</v>
      </c>
      <c r="E937" s="29">
        <v>6.08</v>
      </c>
      <c r="F937" s="29">
        <v>7.59</v>
      </c>
      <c r="G937" s="29">
        <v>18.5</v>
      </c>
      <c r="K937" s="235">
        <v>15531</v>
      </c>
    </row>
    <row r="938" spans="1:33" x14ac:dyDescent="0.35">
      <c r="A938" s="44">
        <v>41536</v>
      </c>
      <c r="B938" s="52">
        <v>0.45019675925925928</v>
      </c>
      <c r="C938" s="29">
        <v>409.3</v>
      </c>
      <c r="D938" s="29">
        <v>0.26590000000000003</v>
      </c>
      <c r="E938" s="29">
        <v>5.51</v>
      </c>
      <c r="F938" s="29">
        <v>7.57</v>
      </c>
      <c r="G938" s="29">
        <v>20.2</v>
      </c>
      <c r="K938" s="54">
        <v>24192</v>
      </c>
    </row>
    <row r="939" spans="1:33" x14ac:dyDescent="0.35">
      <c r="A939" s="44">
        <v>41541</v>
      </c>
      <c r="B939" s="53">
        <v>0.4137615740740741</v>
      </c>
      <c r="C939" s="29">
        <v>688</v>
      </c>
      <c r="D939" s="29">
        <v>0.44850000000000001</v>
      </c>
      <c r="E939" s="29">
        <v>6.01</v>
      </c>
      <c r="F939" s="29">
        <v>7.77</v>
      </c>
      <c r="G939" s="29">
        <v>16.2</v>
      </c>
      <c r="K939" s="54">
        <v>12033</v>
      </c>
    </row>
    <row r="940" spans="1:33" x14ac:dyDescent="0.35">
      <c r="A940" s="44">
        <v>41547</v>
      </c>
      <c r="B940" s="52">
        <v>0.42021990740740739</v>
      </c>
      <c r="C940" s="29">
        <v>616</v>
      </c>
      <c r="D940" s="29">
        <v>0.40300000000000002</v>
      </c>
      <c r="E940" s="29">
        <v>6.07</v>
      </c>
      <c r="F940" s="29">
        <v>7.59</v>
      </c>
      <c r="G940" s="29">
        <v>18.2</v>
      </c>
      <c r="K940" s="54">
        <v>24192</v>
      </c>
      <c r="L940" s="45">
        <f>AVERAGE(K936:K940)</f>
        <v>18655.400000000001</v>
      </c>
      <c r="M940" s="46">
        <f>GEOMEAN(K936:K940)</f>
        <v>18011.010406476576</v>
      </c>
      <c r="N940" s="47" t="s">
        <v>162</v>
      </c>
    </row>
    <row r="941" spans="1:33" x14ac:dyDescent="0.35">
      <c r="A941" s="44">
        <v>41550</v>
      </c>
      <c r="B941" s="52">
        <v>0.42824074074074076</v>
      </c>
      <c r="C941" s="29">
        <v>815</v>
      </c>
      <c r="D941" s="29">
        <v>0.52649999999999997</v>
      </c>
      <c r="E941" s="29">
        <v>4.7300000000000004</v>
      </c>
      <c r="F941" s="29">
        <v>7.68</v>
      </c>
      <c r="G941" s="29">
        <v>19.3</v>
      </c>
      <c r="K941" s="54">
        <v>24192</v>
      </c>
    </row>
    <row r="942" spans="1:33" x14ac:dyDescent="0.35">
      <c r="A942" s="44">
        <v>41556</v>
      </c>
      <c r="B942" s="53">
        <v>0.3908564814814815</v>
      </c>
      <c r="C942" s="29">
        <v>500</v>
      </c>
      <c r="D942" s="29">
        <v>0.32500000000000001</v>
      </c>
      <c r="E942" s="29">
        <v>8.74</v>
      </c>
      <c r="F942" s="29">
        <v>8.0399999999999991</v>
      </c>
      <c r="G942" s="29">
        <v>17.399999999999999</v>
      </c>
      <c r="K942" s="54">
        <v>512</v>
      </c>
    </row>
    <row r="943" spans="1:33" x14ac:dyDescent="0.35">
      <c r="A943" s="44">
        <v>41561</v>
      </c>
      <c r="B943" s="52">
        <v>0.4618518518518519</v>
      </c>
      <c r="C943" s="29">
        <v>599</v>
      </c>
      <c r="D943" s="29">
        <v>0.38929999999999998</v>
      </c>
      <c r="E943" s="29">
        <v>8.75</v>
      </c>
      <c r="F943" s="29">
        <v>7.83</v>
      </c>
      <c r="G943" s="29">
        <v>15.7</v>
      </c>
      <c r="K943" s="54">
        <v>259</v>
      </c>
    </row>
    <row r="944" spans="1:33" x14ac:dyDescent="0.35">
      <c r="A944" s="44">
        <v>41569</v>
      </c>
      <c r="B944" s="53">
        <v>0.42498842592592595</v>
      </c>
      <c r="C944" s="29">
        <v>665</v>
      </c>
      <c r="D944" s="29">
        <v>0.43230000000000002</v>
      </c>
      <c r="E944" s="29">
        <v>9.25</v>
      </c>
      <c r="F944" s="29">
        <v>7.7</v>
      </c>
      <c r="G944" s="29">
        <v>10.6</v>
      </c>
      <c r="K944" s="54">
        <v>148</v>
      </c>
      <c r="O944" s="39" t="s">
        <v>115</v>
      </c>
      <c r="P944" s="39">
        <v>62</v>
      </c>
      <c r="Q944" s="39" t="s">
        <v>115</v>
      </c>
      <c r="R944" s="39" t="s">
        <v>115</v>
      </c>
      <c r="S944" s="39" t="s">
        <v>115</v>
      </c>
      <c r="T944" s="39" t="s">
        <v>115</v>
      </c>
      <c r="U944" s="39" t="s">
        <v>115</v>
      </c>
      <c r="V944" s="39" t="s">
        <v>115</v>
      </c>
      <c r="W944" s="39" t="s">
        <v>115</v>
      </c>
      <c r="X944" s="39">
        <v>67.2</v>
      </c>
      <c r="Y944" s="39" t="s">
        <v>115</v>
      </c>
      <c r="Z944" s="39" t="s">
        <v>115</v>
      </c>
      <c r="AA944" s="39" t="s">
        <v>115</v>
      </c>
      <c r="AB944" s="39">
        <v>45.4</v>
      </c>
      <c r="AC944" s="39" t="s">
        <v>115</v>
      </c>
      <c r="AD944" s="39">
        <v>261</v>
      </c>
      <c r="AE944" s="39" t="s">
        <v>115</v>
      </c>
      <c r="AF944" s="40">
        <v>137</v>
      </c>
      <c r="AG944" s="40">
        <v>28.8</v>
      </c>
    </row>
    <row r="945" spans="1:14" x14ac:dyDescent="0.35">
      <c r="A945" s="44">
        <v>41578</v>
      </c>
      <c r="B945" s="52">
        <v>0.41879629629629633</v>
      </c>
      <c r="C945" s="29">
        <v>678</v>
      </c>
      <c r="D945" s="29">
        <v>0.442</v>
      </c>
      <c r="E945" s="29">
        <v>8.66</v>
      </c>
      <c r="F945" s="29">
        <v>7.96</v>
      </c>
      <c r="G945" s="29">
        <v>12.9</v>
      </c>
      <c r="K945" s="54">
        <v>3441</v>
      </c>
      <c r="L945" s="45">
        <f>AVERAGE(K941:K945)</f>
        <v>5710.4</v>
      </c>
      <c r="M945" s="46">
        <f>GEOMEAN(K941:K945)</f>
        <v>1103.1576407760706</v>
      </c>
      <c r="N945" s="47" t="s">
        <v>163</v>
      </c>
    </row>
    <row r="946" spans="1:14" x14ac:dyDescent="0.35">
      <c r="A946" s="44">
        <v>41582</v>
      </c>
      <c r="B946" s="52">
        <v>0.45519675925925923</v>
      </c>
      <c r="C946" s="29">
        <v>540</v>
      </c>
      <c r="D946" s="29">
        <v>0.35099999999999998</v>
      </c>
      <c r="E946" s="29">
        <v>12.66</v>
      </c>
      <c r="F946" s="29">
        <v>8.2899999999999991</v>
      </c>
      <c r="G946" s="29">
        <v>10.9</v>
      </c>
      <c r="K946" s="54">
        <v>474</v>
      </c>
    </row>
    <row r="947" spans="1:14" x14ac:dyDescent="0.35">
      <c r="A947" s="44">
        <v>41590</v>
      </c>
      <c r="B947" s="52">
        <v>0.48521990740740745</v>
      </c>
      <c r="C947" s="29">
        <v>640</v>
      </c>
      <c r="D947" s="29">
        <v>0.41599999999999998</v>
      </c>
      <c r="E947" s="29">
        <v>11.54</v>
      </c>
      <c r="F947" s="29">
        <v>7.76</v>
      </c>
      <c r="G947" s="29">
        <v>7.2</v>
      </c>
      <c r="K947" s="54">
        <v>41</v>
      </c>
    </row>
    <row r="948" spans="1:14" x14ac:dyDescent="0.35">
      <c r="A948" s="44">
        <v>41592</v>
      </c>
      <c r="B948" s="52">
        <v>0.45180555555555557</v>
      </c>
      <c r="C948" s="29">
        <v>672</v>
      </c>
      <c r="D948" s="29">
        <v>0.43680000000000002</v>
      </c>
      <c r="E948" s="29">
        <v>12.29</v>
      </c>
      <c r="F948" s="29">
        <v>7.79</v>
      </c>
      <c r="G948" s="29">
        <v>5.5</v>
      </c>
      <c r="K948" s="54">
        <v>41</v>
      </c>
    </row>
    <row r="949" spans="1:14" x14ac:dyDescent="0.35">
      <c r="A949" s="44">
        <v>41598</v>
      </c>
      <c r="B949" s="53">
        <v>0.43144675925925924</v>
      </c>
      <c r="C949" s="29">
        <v>486</v>
      </c>
      <c r="D949" s="29">
        <v>0.31590000000000001</v>
      </c>
      <c r="E949" s="29">
        <v>12.36</v>
      </c>
      <c r="F949" s="29">
        <v>8.17</v>
      </c>
      <c r="G949" s="29">
        <v>7.2</v>
      </c>
      <c r="K949" s="54">
        <v>309</v>
      </c>
    </row>
    <row r="950" spans="1:14" x14ac:dyDescent="0.35">
      <c r="A950" s="44">
        <v>41603</v>
      </c>
      <c r="B950" s="52">
        <v>0.42527777777777781</v>
      </c>
      <c r="C950" s="29">
        <v>538</v>
      </c>
      <c r="D950" s="29">
        <v>0.34970000000000001</v>
      </c>
      <c r="E950" s="29">
        <v>12.97</v>
      </c>
      <c r="F950" s="29">
        <v>8.2899999999999991</v>
      </c>
      <c r="G950" s="29">
        <v>4.0999999999999996</v>
      </c>
      <c r="K950" s="54">
        <v>84</v>
      </c>
      <c r="L950" s="45">
        <f>AVERAGE(K946:K950)</f>
        <v>189.8</v>
      </c>
      <c r="M950" s="46">
        <f>GEOMEAN(K946:K950)</f>
        <v>115.64231155346864</v>
      </c>
      <c r="N950" s="47" t="s">
        <v>164</v>
      </c>
    </row>
    <row r="951" spans="1:14" x14ac:dyDescent="0.35">
      <c r="A951" s="44">
        <v>41610</v>
      </c>
      <c r="B951" s="52">
        <v>0.44328703703703703</v>
      </c>
      <c r="C951" s="29">
        <v>566</v>
      </c>
      <c r="D951" s="29">
        <v>0.3679</v>
      </c>
      <c r="E951" s="29">
        <v>13.24</v>
      </c>
      <c r="F951" s="29">
        <v>8.26</v>
      </c>
      <c r="G951" s="29">
        <v>5.2</v>
      </c>
      <c r="K951" s="54">
        <v>20</v>
      </c>
    </row>
    <row r="952" spans="1:14" x14ac:dyDescent="0.35">
      <c r="A952" s="44">
        <v>41612</v>
      </c>
      <c r="B952" s="52">
        <v>0.44834490740740746</v>
      </c>
      <c r="C952" s="29">
        <v>568</v>
      </c>
      <c r="D952" s="29">
        <v>0.36919999999999997</v>
      </c>
      <c r="E952" s="29">
        <v>11.57</v>
      </c>
      <c r="F952" s="29">
        <v>7.87</v>
      </c>
      <c r="G952" s="29">
        <v>7.4</v>
      </c>
      <c r="K952" s="54">
        <v>52</v>
      </c>
    </row>
    <row r="953" spans="1:14" x14ac:dyDescent="0.35">
      <c r="A953" s="44">
        <v>41618</v>
      </c>
      <c r="B953" s="53">
        <v>0.45318287037037036</v>
      </c>
      <c r="C953" s="29">
        <v>620</v>
      </c>
      <c r="D953" s="29">
        <v>0.40300000000000002</v>
      </c>
      <c r="E953" s="29">
        <v>13.83</v>
      </c>
      <c r="F953" s="29">
        <v>7.83</v>
      </c>
      <c r="G953" s="29">
        <v>1.5</v>
      </c>
      <c r="K953" s="36">
        <v>10</v>
      </c>
    </row>
    <row r="954" spans="1:14" x14ac:dyDescent="0.35">
      <c r="A954" s="44">
        <v>41620</v>
      </c>
      <c r="B954" s="53">
        <v>0.42621527777777773</v>
      </c>
      <c r="C954" s="29">
        <v>395.2</v>
      </c>
      <c r="D954" s="29">
        <v>0.25669999999999998</v>
      </c>
      <c r="E954" s="29">
        <v>14.7</v>
      </c>
      <c r="F954" s="29">
        <v>7.85</v>
      </c>
      <c r="G954" s="29">
        <v>0</v>
      </c>
      <c r="K954" s="54">
        <v>41</v>
      </c>
    </row>
    <row r="955" spans="1:14" x14ac:dyDescent="0.35">
      <c r="A955" s="44">
        <v>41625</v>
      </c>
      <c r="B955" s="53">
        <v>0.44795138888888886</v>
      </c>
      <c r="C955" s="29">
        <v>751</v>
      </c>
      <c r="D955" s="29">
        <v>0.48809999999999998</v>
      </c>
      <c r="E955" s="29">
        <v>15.22</v>
      </c>
      <c r="F955" s="29">
        <v>7.99</v>
      </c>
      <c r="G955" s="29">
        <v>1.4</v>
      </c>
      <c r="K955" s="235">
        <v>120</v>
      </c>
      <c r="L955" s="45">
        <f>AVERAGE(K951:K955)</f>
        <v>48.6</v>
      </c>
      <c r="M955" s="46">
        <f>GEOMEAN(K951:K955)</f>
        <v>34.817668690432029</v>
      </c>
      <c r="N955" s="47" t="s">
        <v>165</v>
      </c>
    </row>
    <row r="956" spans="1:14" x14ac:dyDescent="0.35">
      <c r="A956" s="44">
        <v>41652</v>
      </c>
      <c r="B956" s="52">
        <v>0.42274305555555558</v>
      </c>
      <c r="C956" s="29">
        <v>464.5</v>
      </c>
      <c r="D956" s="29">
        <v>0.30159999999999998</v>
      </c>
      <c r="E956" s="29">
        <v>14.49</v>
      </c>
      <c r="F956" s="29">
        <v>7.97</v>
      </c>
      <c r="G956" s="29">
        <v>2.1</v>
      </c>
      <c r="K956" s="54">
        <v>160</v>
      </c>
    </row>
    <row r="957" spans="1:14" x14ac:dyDescent="0.35">
      <c r="A957" s="44">
        <v>41655</v>
      </c>
      <c r="B957" s="52">
        <v>0.36768518518518517</v>
      </c>
      <c r="C957" s="29">
        <v>496.8</v>
      </c>
      <c r="D957" s="29">
        <v>0.3231</v>
      </c>
      <c r="E957" s="29">
        <v>14.07</v>
      </c>
      <c r="F957" s="29">
        <v>8.06</v>
      </c>
      <c r="G957" s="29">
        <v>0.8</v>
      </c>
      <c r="K957" s="54">
        <v>199</v>
      </c>
    </row>
    <row r="958" spans="1:14" x14ac:dyDescent="0.35">
      <c r="A958" s="44">
        <v>41666</v>
      </c>
      <c r="B958" s="52">
        <v>0.48556712962962961</v>
      </c>
      <c r="C958" s="29">
        <v>607</v>
      </c>
      <c r="D958" s="29">
        <v>0.39460000000000001</v>
      </c>
      <c r="E958" s="29">
        <v>13.95</v>
      </c>
      <c r="F958" s="29">
        <v>7.77</v>
      </c>
      <c r="G958" s="29">
        <v>0</v>
      </c>
      <c r="K958" s="54">
        <v>63</v>
      </c>
    </row>
    <row r="959" spans="1:14" x14ac:dyDescent="0.35">
      <c r="A959" s="44">
        <v>41668</v>
      </c>
      <c r="B959" s="52">
        <v>0.42603009259259261</v>
      </c>
      <c r="C959" s="29">
        <v>629</v>
      </c>
      <c r="D959" s="29">
        <v>0.4088</v>
      </c>
      <c r="E959" s="29">
        <v>16.53</v>
      </c>
      <c r="F959" s="29">
        <v>7.97</v>
      </c>
      <c r="G959" s="29">
        <v>0</v>
      </c>
      <c r="K959" s="54">
        <v>30</v>
      </c>
    </row>
    <row r="960" spans="1:14" x14ac:dyDescent="0.35">
      <c r="A960" s="44">
        <v>41674</v>
      </c>
      <c r="B960" s="53">
        <v>0.45045138888888886</v>
      </c>
      <c r="C960" s="29">
        <v>594</v>
      </c>
      <c r="D960" s="29">
        <v>0.3861</v>
      </c>
      <c r="E960" s="29">
        <v>15.4</v>
      </c>
      <c r="F960" s="29">
        <v>8.15</v>
      </c>
      <c r="G960" s="29">
        <v>0.5</v>
      </c>
      <c r="K960" s="235">
        <v>134</v>
      </c>
      <c r="L960" s="45">
        <f>AVERAGE(K956:K960)</f>
        <v>117.2</v>
      </c>
      <c r="M960" s="46">
        <f>GEOMEAN(K956:K960)</f>
        <v>95.787300120054994</v>
      </c>
      <c r="N960" s="47" t="s">
        <v>166</v>
      </c>
    </row>
    <row r="961" spans="1:34" x14ac:dyDescent="0.35">
      <c r="A961" s="44">
        <v>41682</v>
      </c>
      <c r="B961" s="52">
        <v>0.44891203703703703</v>
      </c>
      <c r="C961" s="29">
        <v>654</v>
      </c>
      <c r="D961" s="29">
        <v>0.42509999999999998</v>
      </c>
      <c r="E961" s="29">
        <v>14.5</v>
      </c>
      <c r="F961" s="29">
        <v>7.88</v>
      </c>
      <c r="G961" s="29">
        <v>0</v>
      </c>
      <c r="K961" s="235">
        <v>85</v>
      </c>
    </row>
    <row r="962" spans="1:34" x14ac:dyDescent="0.35">
      <c r="A962" s="44">
        <v>41683</v>
      </c>
      <c r="B962" s="52">
        <v>0.43550925925925926</v>
      </c>
      <c r="C962" s="29">
        <v>640</v>
      </c>
      <c r="D962" s="29">
        <v>0.41599999999999998</v>
      </c>
      <c r="E962" s="29">
        <v>14.11</v>
      </c>
      <c r="F962" s="29">
        <v>8</v>
      </c>
      <c r="G962" s="29">
        <v>0</v>
      </c>
      <c r="K962" s="54">
        <v>84</v>
      </c>
    </row>
    <row r="963" spans="1:34" x14ac:dyDescent="0.35">
      <c r="A963" s="44">
        <v>41687</v>
      </c>
      <c r="B963" s="53">
        <v>0.44476851851851856</v>
      </c>
      <c r="C963" s="29">
        <v>368.8</v>
      </c>
      <c r="D963" s="29">
        <v>0.23980000000000001</v>
      </c>
      <c r="E963" s="29">
        <v>14.03</v>
      </c>
      <c r="F963" s="29">
        <v>8.02</v>
      </c>
      <c r="G963" s="29">
        <v>1.2</v>
      </c>
      <c r="K963" s="54">
        <v>41</v>
      </c>
    </row>
    <row r="964" spans="1:34" x14ac:dyDescent="0.35">
      <c r="A964" s="44">
        <v>41689</v>
      </c>
      <c r="B964" s="53">
        <v>0.44053240740740746</v>
      </c>
      <c r="C964" s="29">
        <v>870</v>
      </c>
      <c r="D964" s="29">
        <v>0.5655</v>
      </c>
      <c r="E964" s="29">
        <v>16.73</v>
      </c>
      <c r="F964" s="29">
        <v>8.11</v>
      </c>
      <c r="G964" s="29">
        <v>3</v>
      </c>
      <c r="K964" s="54">
        <v>226</v>
      </c>
    </row>
    <row r="965" spans="1:34" x14ac:dyDescent="0.35">
      <c r="A965" s="44">
        <v>41695</v>
      </c>
      <c r="B965" s="52">
        <v>0.44104166666666672</v>
      </c>
      <c r="C965" s="29">
        <v>350.4</v>
      </c>
      <c r="D965" s="29">
        <v>0.22750000000000001</v>
      </c>
      <c r="E965" s="29">
        <v>16.84</v>
      </c>
      <c r="F965" s="29">
        <v>7.91</v>
      </c>
      <c r="G965" s="29">
        <v>0.9</v>
      </c>
      <c r="K965" s="54">
        <v>1334</v>
      </c>
      <c r="L965" s="45">
        <f>AVERAGE(K961:K965)</f>
        <v>354</v>
      </c>
      <c r="M965" s="46">
        <f>GEOMEAN(K961:K965)</f>
        <v>154.57856363052173</v>
      </c>
      <c r="N965" s="47" t="s">
        <v>167</v>
      </c>
    </row>
    <row r="966" spans="1:34" x14ac:dyDescent="0.35">
      <c r="A966" s="44">
        <v>41702</v>
      </c>
      <c r="B966" s="51">
        <v>0.46021990740740742</v>
      </c>
      <c r="C966" s="29">
        <v>443.8</v>
      </c>
      <c r="D966" s="29">
        <v>0.28860000000000002</v>
      </c>
      <c r="E966" s="29">
        <v>13.31</v>
      </c>
      <c r="F966" s="29">
        <v>8.18</v>
      </c>
      <c r="G966" s="29">
        <v>1.4</v>
      </c>
      <c r="K966" s="36">
        <v>10</v>
      </c>
      <c r="O966" s="39" t="s">
        <v>115</v>
      </c>
      <c r="P966" s="29">
        <v>47.8</v>
      </c>
      <c r="Q966" s="39" t="s">
        <v>115</v>
      </c>
      <c r="R966" s="39" t="s">
        <v>115</v>
      </c>
      <c r="S966" s="39" t="s">
        <v>115</v>
      </c>
      <c r="T966" s="39" t="s">
        <v>115</v>
      </c>
      <c r="U966" s="39" t="s">
        <v>115</v>
      </c>
      <c r="V966" s="39" t="s">
        <v>115</v>
      </c>
      <c r="W966" s="39" t="s">
        <v>115</v>
      </c>
      <c r="X966" s="29">
        <v>47.2</v>
      </c>
      <c r="Y966" s="39" t="s">
        <v>115</v>
      </c>
      <c r="Z966" s="29">
        <v>1.5</v>
      </c>
      <c r="AA966" s="39" t="s">
        <v>115</v>
      </c>
      <c r="AB966" s="29">
        <v>26.6</v>
      </c>
      <c r="AC966" s="29">
        <v>0.28999999999999998</v>
      </c>
      <c r="AD966" s="29">
        <v>184</v>
      </c>
      <c r="AE966" s="39" t="s">
        <v>115</v>
      </c>
      <c r="AF966" s="40">
        <v>327</v>
      </c>
      <c r="AG966" s="29">
        <v>30.1</v>
      </c>
      <c r="AH966" s="29"/>
    </row>
    <row r="967" spans="1:34" x14ac:dyDescent="0.35">
      <c r="A967" s="44">
        <v>41708</v>
      </c>
      <c r="B967" s="52">
        <v>0.42572916666666666</v>
      </c>
      <c r="C967" s="29">
        <v>480.7</v>
      </c>
      <c r="D967" s="29">
        <v>0.31269999999999998</v>
      </c>
      <c r="E967" s="29">
        <v>12.74</v>
      </c>
      <c r="F967" s="29">
        <v>8.2200000000000006</v>
      </c>
      <c r="G967" s="29">
        <v>4.0999999999999996</v>
      </c>
      <c r="K967" s="54">
        <v>148</v>
      </c>
    </row>
    <row r="968" spans="1:34" x14ac:dyDescent="0.35">
      <c r="A968" s="44">
        <v>41715</v>
      </c>
      <c r="B968" s="52">
        <v>0.41993055555555553</v>
      </c>
      <c r="C968" s="29">
        <v>445.1</v>
      </c>
      <c r="D968" s="29">
        <v>0.28920000000000001</v>
      </c>
      <c r="E968" s="29">
        <v>13.04</v>
      </c>
      <c r="F968" s="29">
        <v>8.32</v>
      </c>
      <c r="G968" s="29">
        <v>2.6</v>
      </c>
      <c r="K968" s="54">
        <v>160</v>
      </c>
    </row>
    <row r="969" spans="1:34" x14ac:dyDescent="0.35">
      <c r="A969" s="44">
        <v>41717</v>
      </c>
      <c r="B969" s="52">
        <v>0.45790509259259254</v>
      </c>
      <c r="C969" s="29">
        <v>452.6</v>
      </c>
      <c r="D969" s="29">
        <v>0.2944</v>
      </c>
      <c r="E969" s="29">
        <v>12.69</v>
      </c>
      <c r="F969" s="29">
        <v>8.36</v>
      </c>
      <c r="G969" s="29">
        <v>6.6</v>
      </c>
      <c r="K969" s="54">
        <v>41</v>
      </c>
    </row>
    <row r="970" spans="1:34" x14ac:dyDescent="0.35">
      <c r="A970" s="44">
        <v>41725</v>
      </c>
      <c r="B970" s="52">
        <v>0.42556712962962967</v>
      </c>
      <c r="C970" s="29">
        <v>625</v>
      </c>
      <c r="D970" s="29">
        <v>0.40629999999999999</v>
      </c>
      <c r="E970" s="29">
        <v>12.95</v>
      </c>
      <c r="F970" s="29">
        <v>8.26</v>
      </c>
      <c r="G970" s="29">
        <v>5.4</v>
      </c>
      <c r="K970" s="54">
        <v>132</v>
      </c>
      <c r="L970" s="45">
        <f>AVERAGE(K966:K970)</f>
        <v>98.2</v>
      </c>
      <c r="M970" s="46">
        <f>GEOMEAN(K966:K970)</f>
        <v>66.305246995003856</v>
      </c>
      <c r="N970" s="47" t="s">
        <v>168</v>
      </c>
    </row>
    <row r="971" spans="1:34" x14ac:dyDescent="0.35">
      <c r="A971" s="44">
        <v>41732</v>
      </c>
      <c r="B971" s="60">
        <v>0.43949074074074074</v>
      </c>
      <c r="C971" s="29">
        <v>448.4</v>
      </c>
      <c r="D971" s="29">
        <v>0.29120000000000001</v>
      </c>
      <c r="E971" s="29">
        <v>9.94</v>
      </c>
      <c r="F971" s="29">
        <v>8.31</v>
      </c>
      <c r="G971" s="29">
        <v>10.199999999999999</v>
      </c>
      <c r="K971" s="54">
        <v>24192</v>
      </c>
    </row>
    <row r="972" spans="1:34" x14ac:dyDescent="0.35">
      <c r="A972" s="44">
        <v>41737</v>
      </c>
      <c r="B972" s="51">
        <v>0.44407407407407407</v>
      </c>
      <c r="C972" s="29">
        <v>573</v>
      </c>
      <c r="D972" s="29">
        <v>0.3725</v>
      </c>
      <c r="E972" s="29">
        <v>12.99</v>
      </c>
      <c r="F972" s="29">
        <v>8.1999999999999993</v>
      </c>
      <c r="G972" s="29">
        <v>9.1</v>
      </c>
      <c r="K972" s="54">
        <v>4352</v>
      </c>
    </row>
    <row r="973" spans="1:34" x14ac:dyDescent="0.35">
      <c r="A973" s="44">
        <v>41746</v>
      </c>
      <c r="B973" s="55">
        <v>0.38643518518518521</v>
      </c>
      <c r="C973" s="29">
        <v>595</v>
      </c>
      <c r="D973" s="29">
        <v>0.38679999999999998</v>
      </c>
      <c r="E973" s="29">
        <v>10.73</v>
      </c>
      <c r="F973" s="29">
        <v>8.0500000000000007</v>
      </c>
      <c r="G973" s="29">
        <v>10.9</v>
      </c>
      <c r="K973" s="54">
        <v>161</v>
      </c>
    </row>
    <row r="974" spans="1:34" x14ac:dyDescent="0.35">
      <c r="A974" s="44">
        <v>41752</v>
      </c>
      <c r="B974" s="58">
        <v>0.48998842592592595</v>
      </c>
      <c r="C974" s="29">
        <v>586</v>
      </c>
      <c r="D974" s="29">
        <f>380.9/1000</f>
        <v>0.38089999999999996</v>
      </c>
      <c r="E974" s="29">
        <v>10.64</v>
      </c>
      <c r="F974" s="29">
        <v>8.33</v>
      </c>
      <c r="G974" s="29">
        <v>14.2</v>
      </c>
      <c r="K974" s="54">
        <v>155</v>
      </c>
    </row>
    <row r="975" spans="1:34" x14ac:dyDescent="0.35">
      <c r="A975" s="44">
        <v>41757</v>
      </c>
      <c r="B975" s="58">
        <v>0.42927083333333332</v>
      </c>
      <c r="C975" s="29">
        <v>572</v>
      </c>
      <c r="D975" s="29">
        <v>0.37180000000000002</v>
      </c>
      <c r="E975" s="29">
        <v>7.66</v>
      </c>
      <c r="F975" s="29">
        <v>8.0399999999999991</v>
      </c>
      <c r="G975" s="29">
        <v>15.5</v>
      </c>
      <c r="K975" s="54">
        <v>24192</v>
      </c>
      <c r="L975" s="45">
        <f>AVERAGE(K971:K975)</f>
        <v>10610.4</v>
      </c>
      <c r="M975" s="46">
        <f>GEOMEAN(K971:K975)</f>
        <v>2294.23553246033</v>
      </c>
      <c r="N975" s="47" t="s">
        <v>169</v>
      </c>
    </row>
    <row r="976" spans="1:34" x14ac:dyDescent="0.35">
      <c r="A976" s="44">
        <v>41772</v>
      </c>
      <c r="B976" s="58">
        <v>0.4418287037037037</v>
      </c>
      <c r="C976" s="29">
        <v>531</v>
      </c>
      <c r="D976" s="29">
        <v>0.34449999999999997</v>
      </c>
      <c r="E976" s="29">
        <v>7.35</v>
      </c>
      <c r="F976" s="29">
        <v>8.35</v>
      </c>
      <c r="G976" s="29">
        <v>20.5</v>
      </c>
      <c r="K976" s="54">
        <v>1160</v>
      </c>
    </row>
    <row r="977" spans="1:34" x14ac:dyDescent="0.35">
      <c r="A977" s="44">
        <v>41774</v>
      </c>
      <c r="B977" s="58">
        <v>0.44812500000000005</v>
      </c>
      <c r="C977" s="29">
        <v>485.2</v>
      </c>
      <c r="D977" s="29">
        <v>0.31530000000000002</v>
      </c>
      <c r="E977" s="29">
        <v>7.61</v>
      </c>
      <c r="F977" s="29">
        <v>8.11</v>
      </c>
      <c r="G977" s="29">
        <v>17.3</v>
      </c>
      <c r="K977" s="54">
        <v>8164</v>
      </c>
    </row>
    <row r="978" spans="1:34" x14ac:dyDescent="0.35">
      <c r="A978" s="44">
        <v>41778</v>
      </c>
      <c r="B978" s="55">
        <v>0.42364583333333333</v>
      </c>
      <c r="C978" s="29">
        <v>518</v>
      </c>
      <c r="D978" s="29">
        <v>0.3367</v>
      </c>
      <c r="E978" s="29">
        <v>9.42</v>
      </c>
      <c r="F978" s="29">
        <v>8.2100000000000009</v>
      </c>
      <c r="G978" s="29">
        <v>16.2</v>
      </c>
      <c r="K978" s="54">
        <v>218</v>
      </c>
    </row>
    <row r="979" spans="1:34" x14ac:dyDescent="0.35">
      <c r="A979" s="44">
        <v>41780</v>
      </c>
      <c r="B979" s="55">
        <v>0.43613425925925925</v>
      </c>
      <c r="C979" s="29">
        <v>512</v>
      </c>
      <c r="D979" s="29">
        <v>0.33279999999999998</v>
      </c>
      <c r="E979" s="29">
        <v>9.24</v>
      </c>
      <c r="F979" s="29">
        <v>8.17</v>
      </c>
      <c r="G979" s="29">
        <v>17.5</v>
      </c>
      <c r="K979" s="54">
        <v>175</v>
      </c>
    </row>
    <row r="980" spans="1:34" x14ac:dyDescent="0.35">
      <c r="A980" s="44">
        <v>41788</v>
      </c>
      <c r="B980" s="55">
        <v>0.42020833333333335</v>
      </c>
      <c r="C980" s="29">
        <v>597</v>
      </c>
      <c r="D980" s="29">
        <v>0.39</v>
      </c>
      <c r="E980" s="29">
        <v>7.81</v>
      </c>
      <c r="F980" s="29">
        <v>8.08</v>
      </c>
      <c r="G980" s="29">
        <v>22.3</v>
      </c>
      <c r="K980" s="54">
        <v>275</v>
      </c>
      <c r="L980" s="45">
        <f>AVERAGE(K976:K980)</f>
        <v>1998.4</v>
      </c>
      <c r="M980" s="46">
        <f>GEOMEAN(K976:K980)</f>
        <v>630.14086427652273</v>
      </c>
      <c r="N980" s="47" t="s">
        <v>170</v>
      </c>
    </row>
    <row r="981" spans="1:34" x14ac:dyDescent="0.35">
      <c r="A981" s="44">
        <v>41795</v>
      </c>
      <c r="B981" s="55">
        <v>0.44666666666666671</v>
      </c>
      <c r="C981" s="29">
        <v>488.2</v>
      </c>
      <c r="D981" s="29">
        <v>0.31719999999999998</v>
      </c>
      <c r="E981" s="29">
        <v>7.33</v>
      </c>
      <c r="F981" s="29">
        <v>8.3000000000000007</v>
      </c>
      <c r="G981" s="29">
        <v>21.9</v>
      </c>
      <c r="K981" s="54">
        <v>3448</v>
      </c>
    </row>
    <row r="982" spans="1:34" x14ac:dyDescent="0.35">
      <c r="A982" s="44">
        <v>41799</v>
      </c>
      <c r="B982" s="58">
        <v>0.45361111111111113</v>
      </c>
      <c r="C982" s="29">
        <v>554</v>
      </c>
      <c r="D982" s="29">
        <v>0.35749999999999998</v>
      </c>
      <c r="E982" s="29">
        <v>7.46</v>
      </c>
      <c r="F982" s="29">
        <v>8.19</v>
      </c>
      <c r="G982" s="29">
        <v>21.9</v>
      </c>
      <c r="K982" s="54">
        <v>839</v>
      </c>
    </row>
    <row r="983" spans="1:34" x14ac:dyDescent="0.35">
      <c r="A983" s="44">
        <v>41808</v>
      </c>
      <c r="B983" s="58">
        <v>0.41788194444444443</v>
      </c>
      <c r="C983" s="29">
        <v>631</v>
      </c>
      <c r="D983" s="29">
        <v>0.40949999999999998</v>
      </c>
      <c r="E983" s="29">
        <v>5.87</v>
      </c>
      <c r="F983" s="29">
        <v>7.97</v>
      </c>
      <c r="G983" s="29">
        <v>24</v>
      </c>
      <c r="K983" s="54">
        <v>481</v>
      </c>
    </row>
    <row r="984" spans="1:34" x14ac:dyDescent="0.35">
      <c r="A984" s="44">
        <v>41813</v>
      </c>
      <c r="B984" s="58">
        <v>0.39100694444444445</v>
      </c>
      <c r="C984" s="29">
        <v>565</v>
      </c>
      <c r="D984" s="29">
        <v>0.3705</v>
      </c>
      <c r="E984" s="29">
        <v>6.46</v>
      </c>
      <c r="F984" s="29">
        <v>8.06</v>
      </c>
      <c r="G984" s="29">
        <v>25.1</v>
      </c>
      <c r="K984" s="54">
        <v>305</v>
      </c>
    </row>
    <row r="985" spans="1:34" x14ac:dyDescent="0.35">
      <c r="A985" s="44">
        <v>41816</v>
      </c>
      <c r="B985" s="58">
        <v>0.3959375</v>
      </c>
      <c r="C985" s="29">
        <v>538</v>
      </c>
      <c r="D985" s="29">
        <v>0.35099999999999998</v>
      </c>
      <c r="E985" s="29">
        <v>7.17</v>
      </c>
      <c r="F985" s="29">
        <v>8.01</v>
      </c>
      <c r="G985" s="29">
        <v>24.5</v>
      </c>
      <c r="K985" s="54">
        <v>842</v>
      </c>
      <c r="L985" s="45">
        <f>AVERAGE(K981:K985)</f>
        <v>1183</v>
      </c>
      <c r="M985" s="46">
        <f>GEOMEAN(K981:K985)</f>
        <v>813.98658037533551</v>
      </c>
      <c r="N985" s="47" t="s">
        <v>171</v>
      </c>
    </row>
    <row r="986" spans="1:34" x14ac:dyDescent="0.35">
      <c r="A986" s="44">
        <v>41822</v>
      </c>
      <c r="B986" s="58">
        <v>0.44686342592592593</v>
      </c>
      <c r="C986" s="29">
        <v>603</v>
      </c>
      <c r="D986" s="29">
        <v>0.39</v>
      </c>
      <c r="E986" s="29">
        <v>6.85</v>
      </c>
      <c r="F986" s="29">
        <v>7.89</v>
      </c>
      <c r="G986" s="29">
        <v>24.4</v>
      </c>
      <c r="K986" s="54">
        <v>332</v>
      </c>
    </row>
    <row r="987" spans="1:34" x14ac:dyDescent="0.35">
      <c r="A987" s="44">
        <v>41828</v>
      </c>
      <c r="B987" s="58">
        <v>0.41413194444444446</v>
      </c>
      <c r="C987" s="29">
        <v>622</v>
      </c>
      <c r="D987" s="29">
        <v>0.40300000000000002</v>
      </c>
      <c r="E987" s="29">
        <v>6.47</v>
      </c>
      <c r="F987" s="29">
        <v>7.83</v>
      </c>
      <c r="G987" s="29">
        <v>22.5</v>
      </c>
      <c r="K987" s="54">
        <v>19863</v>
      </c>
    </row>
    <row r="988" spans="1:34" x14ac:dyDescent="0.35">
      <c r="A988" s="44">
        <v>41836</v>
      </c>
      <c r="B988" s="55">
        <v>0.41769675925925925</v>
      </c>
      <c r="C988" s="29">
        <v>623</v>
      </c>
      <c r="D988" s="29">
        <v>0.40300000000000002</v>
      </c>
      <c r="E988" s="29">
        <v>8.24</v>
      </c>
      <c r="F988" s="29">
        <v>7.92</v>
      </c>
      <c r="G988" s="29">
        <v>20.8</v>
      </c>
      <c r="K988" s="54">
        <v>1012</v>
      </c>
    </row>
    <row r="989" spans="1:34" x14ac:dyDescent="0.35">
      <c r="A989" s="44">
        <v>41842</v>
      </c>
      <c r="B989" s="58">
        <v>0.42900462962962965</v>
      </c>
      <c r="C989" s="29">
        <v>575</v>
      </c>
      <c r="D989" s="29">
        <v>0.377</v>
      </c>
      <c r="E989" s="29">
        <v>7.14</v>
      </c>
      <c r="F989" s="29">
        <v>7.88</v>
      </c>
      <c r="G989" s="29">
        <v>22.3</v>
      </c>
      <c r="K989" s="235">
        <v>455</v>
      </c>
    </row>
    <row r="990" spans="1:34" x14ac:dyDescent="0.35">
      <c r="A990" s="44">
        <v>41849</v>
      </c>
      <c r="B990" s="55">
        <v>0.4475810185185185</v>
      </c>
      <c r="C990" s="29">
        <v>628</v>
      </c>
      <c r="D990" s="29">
        <v>0.40949999999999998</v>
      </c>
      <c r="E990" s="29">
        <v>7.83</v>
      </c>
      <c r="F990" s="29">
        <v>7.82</v>
      </c>
      <c r="G990" s="29">
        <v>19.899999999999999</v>
      </c>
      <c r="K990" s="235">
        <v>1014</v>
      </c>
      <c r="L990" s="45">
        <f>AVERAGE(K986:K990)</f>
        <v>4535.2</v>
      </c>
      <c r="M990" s="46">
        <f>GEOMEAN(K986:K990)</f>
        <v>1252.225542361341</v>
      </c>
      <c r="N990" s="47" t="s">
        <v>172</v>
      </c>
      <c r="O990" s="34">
        <v>2.2999999999999998</v>
      </c>
      <c r="P990" s="34">
        <v>76.099999999999994</v>
      </c>
      <c r="Q990" s="39" t="s">
        <v>115</v>
      </c>
      <c r="R990" s="39" t="s">
        <v>115</v>
      </c>
      <c r="S990" s="39" t="s">
        <v>115</v>
      </c>
      <c r="T990" s="39" t="s">
        <v>115</v>
      </c>
      <c r="U990" s="39" t="s">
        <v>115</v>
      </c>
      <c r="V990" s="39" t="s">
        <v>115</v>
      </c>
      <c r="W990" s="39" t="s">
        <v>115</v>
      </c>
      <c r="X990" s="34">
        <v>60.1</v>
      </c>
      <c r="Y990" s="39" t="s">
        <v>115</v>
      </c>
      <c r="Z990" s="34">
        <v>0.61</v>
      </c>
      <c r="AA990" s="39" t="s">
        <v>115</v>
      </c>
      <c r="AB990" s="34">
        <v>35.9</v>
      </c>
      <c r="AC990" s="39" t="s">
        <v>115</v>
      </c>
      <c r="AD990" s="34">
        <v>253</v>
      </c>
      <c r="AE990" s="39" t="s">
        <v>115</v>
      </c>
      <c r="AF990" s="40">
        <v>242</v>
      </c>
      <c r="AG990" s="39">
        <v>65</v>
      </c>
      <c r="AH990" s="39"/>
    </row>
    <row r="991" spans="1:34" x14ac:dyDescent="0.35">
      <c r="A991" s="44">
        <v>41857</v>
      </c>
      <c r="B991" s="58">
        <v>0.44128472222222226</v>
      </c>
      <c r="C991" s="29">
        <v>544</v>
      </c>
      <c r="D991" s="29">
        <v>0.35099999999999998</v>
      </c>
      <c r="E991" s="29">
        <v>8.01</v>
      </c>
      <c r="F991" s="29">
        <v>7.72</v>
      </c>
      <c r="G991" s="29">
        <v>21.6</v>
      </c>
      <c r="K991" s="54">
        <v>650</v>
      </c>
    </row>
    <row r="992" spans="1:34" x14ac:dyDescent="0.35">
      <c r="A992" s="44">
        <v>41862</v>
      </c>
      <c r="B992" s="58">
        <v>0.40817129629629628</v>
      </c>
      <c r="C992" s="29">
        <v>758</v>
      </c>
      <c r="D992" s="29">
        <v>0.49399999999999999</v>
      </c>
      <c r="E992" s="29">
        <v>5.85</v>
      </c>
      <c r="F992" s="29">
        <v>7.63</v>
      </c>
      <c r="G992" s="29">
        <v>22</v>
      </c>
      <c r="K992" s="54">
        <v>472</v>
      </c>
    </row>
    <row r="993" spans="1:33" x14ac:dyDescent="0.35">
      <c r="A993" s="44">
        <v>41864</v>
      </c>
      <c r="B993" s="55">
        <v>0.401400462962963</v>
      </c>
      <c r="C993" s="29">
        <v>749</v>
      </c>
      <c r="D993" s="29">
        <v>0.48749999999999999</v>
      </c>
      <c r="E993" s="29">
        <v>9.17</v>
      </c>
      <c r="F993" s="29">
        <v>7.77</v>
      </c>
      <c r="G993" s="29">
        <v>19.399999999999999</v>
      </c>
      <c r="K993" s="54">
        <v>637</v>
      </c>
    </row>
    <row r="994" spans="1:33" x14ac:dyDescent="0.35">
      <c r="A994" s="44">
        <v>41869</v>
      </c>
      <c r="B994" s="61">
        <v>0.44210648148148146</v>
      </c>
      <c r="C994" s="62">
        <v>724</v>
      </c>
      <c r="D994" s="62">
        <v>0.46800000000000003</v>
      </c>
      <c r="E994" s="62">
        <v>8.0299999999999994</v>
      </c>
      <c r="F994" s="62">
        <v>7.72</v>
      </c>
      <c r="G994" s="62">
        <v>20.6</v>
      </c>
      <c r="K994" s="54">
        <v>538</v>
      </c>
    </row>
    <row r="995" spans="1:33" x14ac:dyDescent="0.35">
      <c r="A995" s="44">
        <v>41872</v>
      </c>
      <c r="B995" s="58">
        <v>0.40528935185185189</v>
      </c>
      <c r="C995" s="29">
        <v>650</v>
      </c>
      <c r="D995" s="29">
        <v>0.42249999999999999</v>
      </c>
      <c r="E995" s="29">
        <v>5.25</v>
      </c>
      <c r="F995" s="29">
        <v>7.85</v>
      </c>
      <c r="G995" s="29">
        <v>22.5</v>
      </c>
      <c r="K995" s="235">
        <v>8164</v>
      </c>
      <c r="L995" s="45">
        <f>AVERAGE(K991:K995)</f>
        <v>2092.1999999999998</v>
      </c>
      <c r="M995" s="46">
        <f>GEOMEAN(K991:K995)</f>
        <v>969.92021702771922</v>
      </c>
      <c r="N995" s="47" t="s">
        <v>173</v>
      </c>
    </row>
    <row r="996" spans="1:33" x14ac:dyDescent="0.35">
      <c r="A996" s="44">
        <v>41890</v>
      </c>
      <c r="B996" s="55">
        <v>0.43049768518518516</v>
      </c>
      <c r="C996" s="29">
        <v>593</v>
      </c>
      <c r="D996" s="29">
        <v>0.38350000000000001</v>
      </c>
      <c r="E996" s="29">
        <v>7.31</v>
      </c>
      <c r="F996" s="29">
        <v>7.88</v>
      </c>
      <c r="G996" s="29">
        <v>20.2</v>
      </c>
      <c r="K996" s="235">
        <v>650</v>
      </c>
    </row>
    <row r="997" spans="1:33" x14ac:dyDescent="0.35">
      <c r="A997" s="44">
        <v>41898</v>
      </c>
      <c r="B997" s="58">
        <v>0.45278935185185182</v>
      </c>
      <c r="C997" s="29">
        <v>520</v>
      </c>
      <c r="D997" s="29">
        <v>0.33800000000000002</v>
      </c>
      <c r="E997" s="29">
        <v>7.49</v>
      </c>
      <c r="F997" s="29">
        <v>7.96</v>
      </c>
      <c r="G997" s="29">
        <v>17.7</v>
      </c>
      <c r="H997" s="29"/>
      <c r="I997" s="29"/>
      <c r="J997" s="29"/>
      <c r="K997" s="54">
        <v>3076</v>
      </c>
    </row>
    <row r="998" spans="1:33" x14ac:dyDescent="0.35">
      <c r="A998" s="44">
        <v>41900</v>
      </c>
      <c r="B998" s="58">
        <v>0.42931712962962965</v>
      </c>
      <c r="C998" s="29">
        <v>564</v>
      </c>
      <c r="D998" s="29">
        <v>0.36659999999999998</v>
      </c>
      <c r="E998" s="29">
        <v>8.2799999999999994</v>
      </c>
      <c r="F998" s="29">
        <v>7.82</v>
      </c>
      <c r="G998" s="29">
        <v>16.899999999999999</v>
      </c>
      <c r="H998" s="29"/>
      <c r="I998" s="29"/>
      <c r="J998" s="29"/>
      <c r="K998" s="54">
        <v>278</v>
      </c>
    </row>
    <row r="999" spans="1:33" x14ac:dyDescent="0.35">
      <c r="A999" s="44">
        <v>41905</v>
      </c>
      <c r="B999" s="55">
        <v>0.43486111111111114</v>
      </c>
      <c r="C999" s="29">
        <v>562</v>
      </c>
      <c r="D999" s="29">
        <v>0.36530000000000001</v>
      </c>
      <c r="E999" s="29">
        <v>8.8699999999999992</v>
      </c>
      <c r="F999" s="29">
        <v>7.82</v>
      </c>
      <c r="G999" s="29">
        <v>16.399999999999999</v>
      </c>
      <c r="K999" s="235">
        <v>218</v>
      </c>
    </row>
    <row r="1000" spans="1:33" x14ac:dyDescent="0.35">
      <c r="A1000" s="44">
        <v>41911</v>
      </c>
      <c r="B1000" s="58">
        <v>0.44744212962962965</v>
      </c>
      <c r="C1000" s="29">
        <v>721</v>
      </c>
      <c r="D1000" s="29">
        <v>0.46800000000000003</v>
      </c>
      <c r="E1000" s="29">
        <v>8</v>
      </c>
      <c r="F1000" s="29">
        <v>7.79</v>
      </c>
      <c r="G1000" s="29">
        <v>18.399999999999999</v>
      </c>
      <c r="K1000" s="235">
        <v>169</v>
      </c>
      <c r="L1000" s="45">
        <f>AVERAGE(K996:K1000)</f>
        <v>878.2</v>
      </c>
      <c r="M1000" s="46">
        <f>GEOMEAN(K996:K1000)</f>
        <v>459.47039775239233</v>
      </c>
      <c r="N1000" s="47" t="s">
        <v>174</v>
      </c>
    </row>
    <row r="1001" spans="1:33" x14ac:dyDescent="0.35">
      <c r="A1001" s="44">
        <v>41914</v>
      </c>
      <c r="B1001" s="55">
        <v>0.41784722222222226</v>
      </c>
      <c r="C1001" s="29">
        <v>768</v>
      </c>
      <c r="D1001" s="29">
        <v>0.50049999999999994</v>
      </c>
      <c r="E1001" s="29">
        <v>7.23</v>
      </c>
      <c r="F1001" s="29">
        <v>7.52</v>
      </c>
      <c r="G1001" s="29">
        <v>17.7</v>
      </c>
      <c r="K1001" s="54">
        <v>313</v>
      </c>
    </row>
    <row r="1002" spans="1:33" x14ac:dyDescent="0.35">
      <c r="A1002" s="44">
        <v>41920</v>
      </c>
      <c r="B1002" s="58">
        <v>0.41206018518518522</v>
      </c>
      <c r="C1002" s="29">
        <v>643</v>
      </c>
      <c r="D1002" s="29">
        <v>0.4173</v>
      </c>
      <c r="E1002" s="29">
        <v>8.25</v>
      </c>
      <c r="F1002" s="29">
        <v>7.81</v>
      </c>
      <c r="G1002" s="29">
        <v>13.3</v>
      </c>
      <c r="K1002" s="54">
        <v>8164</v>
      </c>
    </row>
    <row r="1003" spans="1:33" x14ac:dyDescent="0.35">
      <c r="A1003" s="44">
        <v>41925</v>
      </c>
      <c r="B1003" s="58">
        <v>0.43572916666666667</v>
      </c>
      <c r="C1003" s="29">
        <v>590</v>
      </c>
      <c r="D1003" s="29">
        <v>0.38350000000000001</v>
      </c>
      <c r="E1003" s="29">
        <v>6.73</v>
      </c>
      <c r="F1003" s="29">
        <v>7.71</v>
      </c>
      <c r="G1003" s="29">
        <v>15.2</v>
      </c>
      <c r="K1003" s="54">
        <v>24192</v>
      </c>
    </row>
    <row r="1004" spans="1:33" x14ac:dyDescent="0.35">
      <c r="A1004" s="44">
        <v>41933</v>
      </c>
      <c r="B1004" s="55">
        <v>0.41932870370370368</v>
      </c>
      <c r="C1004" s="29">
        <v>566</v>
      </c>
      <c r="D1004" s="29">
        <v>0.3679</v>
      </c>
      <c r="E1004" s="29">
        <v>8.66</v>
      </c>
      <c r="F1004" s="29">
        <v>7.8</v>
      </c>
      <c r="G1004" s="29">
        <v>13.3</v>
      </c>
      <c r="K1004" s="235">
        <v>134</v>
      </c>
      <c r="O1004" s="39" t="s">
        <v>115</v>
      </c>
      <c r="P1004" s="34">
        <v>68.8</v>
      </c>
      <c r="Q1004" s="39" t="s">
        <v>115</v>
      </c>
      <c r="R1004" s="39" t="s">
        <v>115</v>
      </c>
      <c r="S1004" s="39" t="s">
        <v>115</v>
      </c>
      <c r="T1004" s="39" t="s">
        <v>115</v>
      </c>
      <c r="U1004" s="39" t="s">
        <v>115</v>
      </c>
      <c r="V1004" s="39" t="s">
        <v>115</v>
      </c>
      <c r="W1004" s="39" t="s">
        <v>115</v>
      </c>
      <c r="X1004" s="34">
        <v>50.5</v>
      </c>
      <c r="Y1004" s="34">
        <v>0.32</v>
      </c>
      <c r="Z1004" s="39" t="s">
        <v>115</v>
      </c>
      <c r="AA1004" s="39" t="s">
        <v>115</v>
      </c>
      <c r="AB1004" s="34">
        <v>38.5</v>
      </c>
      <c r="AC1004" s="39" t="s">
        <v>115</v>
      </c>
      <c r="AD1004" s="34">
        <v>231</v>
      </c>
      <c r="AE1004" s="39" t="s">
        <v>115</v>
      </c>
      <c r="AF1004" s="39" t="s">
        <v>115</v>
      </c>
      <c r="AG1004" s="40">
        <v>30</v>
      </c>
    </row>
    <row r="1005" spans="1:33" x14ac:dyDescent="0.35">
      <c r="A1005" s="44">
        <v>41942</v>
      </c>
      <c r="B1005" s="58">
        <v>0.45612268518518517</v>
      </c>
      <c r="C1005" s="29">
        <v>630</v>
      </c>
      <c r="D1005" s="29">
        <v>0.40949999999999998</v>
      </c>
      <c r="E1005" s="29">
        <v>11.23</v>
      </c>
      <c r="F1005" s="29">
        <v>7.9</v>
      </c>
      <c r="G1005" s="29">
        <v>11.3</v>
      </c>
      <c r="K1005" s="235">
        <v>341</v>
      </c>
      <c r="L1005" s="45">
        <f>AVERAGE(K1001:K1005)</f>
        <v>6628.8</v>
      </c>
      <c r="M1005" s="46">
        <f>GEOMEAN(K1001:K1005)</f>
        <v>1230.8231524135658</v>
      </c>
      <c r="N1005" s="47" t="s">
        <v>175</v>
      </c>
    </row>
    <row r="1006" spans="1:33" x14ac:dyDescent="0.35">
      <c r="A1006" s="44">
        <v>41946</v>
      </c>
      <c r="B1006" s="51">
        <v>0.45332175925925927</v>
      </c>
      <c r="C1006" s="29">
        <v>656</v>
      </c>
      <c r="D1006" s="29">
        <v>0.4264</v>
      </c>
      <c r="E1006" s="29">
        <v>11.73</v>
      </c>
      <c r="F1006" s="29">
        <v>7.92</v>
      </c>
      <c r="G1006" s="29">
        <v>8.8000000000000007</v>
      </c>
      <c r="K1006" s="235">
        <v>74</v>
      </c>
    </row>
    <row r="1007" spans="1:33" x14ac:dyDescent="0.35">
      <c r="A1007" s="44">
        <v>41954</v>
      </c>
      <c r="B1007" s="58">
        <v>0.4319675925925926</v>
      </c>
      <c r="C1007" s="29">
        <v>640</v>
      </c>
      <c r="D1007" s="29">
        <v>0.41599999999999998</v>
      </c>
      <c r="E1007" s="29">
        <v>10.98</v>
      </c>
      <c r="F1007" s="29">
        <v>7.76</v>
      </c>
      <c r="G1007" s="29">
        <v>9.8000000000000007</v>
      </c>
      <c r="K1007" s="235">
        <v>10</v>
      </c>
    </row>
    <row r="1008" spans="1:33" x14ac:dyDescent="0.35">
      <c r="A1008" s="44">
        <v>41956</v>
      </c>
      <c r="B1008" s="58">
        <v>0.43594907407407407</v>
      </c>
      <c r="C1008" s="29">
        <v>659</v>
      </c>
      <c r="D1008" s="29">
        <v>0.42830000000000001</v>
      </c>
      <c r="E1008" s="29">
        <v>11.71</v>
      </c>
      <c r="F1008" s="29">
        <v>8.3699999999999992</v>
      </c>
      <c r="G1008" s="29">
        <v>5.0999999999999996</v>
      </c>
      <c r="K1008" s="54">
        <v>31</v>
      </c>
    </row>
    <row r="1009" spans="1:14" x14ac:dyDescent="0.35">
      <c r="A1009" s="44">
        <v>41962</v>
      </c>
      <c r="B1009" s="55">
        <v>0.41275462962962961</v>
      </c>
      <c r="C1009" s="29">
        <v>700</v>
      </c>
      <c r="D1009" s="29">
        <v>0.45500000000000002</v>
      </c>
      <c r="E1009" s="29">
        <v>17.8</v>
      </c>
      <c r="F1009" s="29">
        <v>7.97</v>
      </c>
      <c r="G1009" s="29">
        <v>1.4</v>
      </c>
      <c r="K1009" s="54">
        <v>52</v>
      </c>
    </row>
    <row r="1010" spans="1:14" x14ac:dyDescent="0.35">
      <c r="A1010" s="44">
        <v>41967</v>
      </c>
      <c r="B1010" s="58">
        <v>0.4211805555555555</v>
      </c>
      <c r="C1010" s="29">
        <v>528</v>
      </c>
      <c r="D1010" s="29">
        <v>0.34320000000000001</v>
      </c>
      <c r="E1010" s="29">
        <v>11.83</v>
      </c>
      <c r="F1010" s="29">
        <v>8.1300000000000008</v>
      </c>
      <c r="G1010" s="29">
        <v>7.5</v>
      </c>
      <c r="K1010" s="54">
        <v>8664</v>
      </c>
      <c r="L1010" s="45">
        <f>AVERAGE(K1006:K1010)</f>
        <v>1766.2</v>
      </c>
      <c r="M1010" s="46">
        <f>GEOMEAN(K1006:K1010)</f>
        <v>100.66141712570523</v>
      </c>
      <c r="N1010" s="47" t="s">
        <v>176</v>
      </c>
    </row>
    <row r="1011" spans="1:14" x14ac:dyDescent="0.35">
      <c r="A1011" s="44">
        <v>41974</v>
      </c>
      <c r="B1011" s="55">
        <v>0.45053240740740735</v>
      </c>
      <c r="C1011" s="29">
        <v>609</v>
      </c>
      <c r="D1011" s="29">
        <v>0.39589999999999997</v>
      </c>
      <c r="E1011" s="29">
        <v>12.73</v>
      </c>
      <c r="F1011" s="29">
        <v>7.9</v>
      </c>
      <c r="G1011" s="29">
        <v>5.9</v>
      </c>
      <c r="K1011" s="54">
        <v>135</v>
      </c>
    </row>
    <row r="1012" spans="1:14" x14ac:dyDescent="0.35">
      <c r="A1012" s="44">
        <v>41976</v>
      </c>
      <c r="B1012" s="55">
        <v>0.42123842592592592</v>
      </c>
      <c r="C1012" s="29">
        <v>640</v>
      </c>
      <c r="D1012" s="29">
        <v>0.41599999999999998</v>
      </c>
      <c r="E1012" s="29">
        <v>13.21</v>
      </c>
      <c r="F1012" s="29">
        <v>7.88</v>
      </c>
      <c r="G1012" s="29">
        <v>4</v>
      </c>
      <c r="K1012" s="54">
        <v>86</v>
      </c>
    </row>
    <row r="1013" spans="1:14" x14ac:dyDescent="0.35">
      <c r="A1013" s="44">
        <v>41982</v>
      </c>
      <c r="B1013" s="58">
        <v>0.46131944444444445</v>
      </c>
      <c r="C1013" s="29">
        <v>594</v>
      </c>
      <c r="D1013" s="29">
        <v>0.3861</v>
      </c>
      <c r="E1013" s="29">
        <v>14.91</v>
      </c>
      <c r="F1013" s="29">
        <v>8.16</v>
      </c>
      <c r="G1013" s="29">
        <v>4.0999999999999996</v>
      </c>
      <c r="K1013" s="54">
        <v>1211</v>
      </c>
    </row>
    <row r="1014" spans="1:14" x14ac:dyDescent="0.35">
      <c r="A1014" s="44">
        <v>41989</v>
      </c>
      <c r="B1014" s="55">
        <v>0.45340277777777777</v>
      </c>
      <c r="C1014" s="29">
        <v>645</v>
      </c>
      <c r="D1014" s="29">
        <v>0.41930000000000001</v>
      </c>
      <c r="E1014" s="29">
        <v>13.7</v>
      </c>
      <c r="F1014" s="29">
        <v>8.07</v>
      </c>
      <c r="G1014" s="29">
        <v>6</v>
      </c>
      <c r="K1014" s="54">
        <v>2755</v>
      </c>
    </row>
    <row r="1015" spans="1:14" x14ac:dyDescent="0.35">
      <c r="A1015" s="44">
        <v>42002</v>
      </c>
      <c r="B1015" s="58">
        <v>0.4216550925925926</v>
      </c>
      <c r="C1015" s="29">
        <v>496.2</v>
      </c>
      <c r="D1015" s="29">
        <v>0.32240000000000002</v>
      </c>
      <c r="E1015" s="29">
        <v>13.7</v>
      </c>
      <c r="F1015" s="29">
        <v>8.08</v>
      </c>
      <c r="G1015" s="29">
        <v>2.7</v>
      </c>
      <c r="K1015" s="235">
        <v>109</v>
      </c>
      <c r="L1015" s="45">
        <f>AVERAGE(K1011:K1015)</f>
        <v>859.2</v>
      </c>
      <c r="M1015" s="46">
        <f>GEOMEAN(K1011:K1015)</f>
        <v>335.04635132304111</v>
      </c>
      <c r="N1015" s="47" t="s">
        <v>177</v>
      </c>
    </row>
    <row r="1016" spans="1:14" x14ac:dyDescent="0.35">
      <c r="A1016" s="44">
        <v>42018</v>
      </c>
      <c r="B1016" s="55">
        <v>0.42400462962962965</v>
      </c>
      <c r="C1016" s="29">
        <v>841</v>
      </c>
      <c r="D1016" s="29">
        <v>0.54669999999999996</v>
      </c>
      <c r="E1016" s="29">
        <v>14.52</v>
      </c>
      <c r="F1016" s="29">
        <v>8.06</v>
      </c>
      <c r="G1016" s="29">
        <v>-0.1</v>
      </c>
      <c r="K1016" s="54">
        <v>697</v>
      </c>
    </row>
    <row r="1017" spans="1:14" x14ac:dyDescent="0.35">
      <c r="A1017" s="44">
        <v>42019</v>
      </c>
      <c r="B1017" s="55">
        <v>0.44392361111111112</v>
      </c>
      <c r="C1017" s="29">
        <v>759</v>
      </c>
      <c r="D1017" s="29">
        <v>0.49330000000000002</v>
      </c>
      <c r="E1017" s="29">
        <v>17.05</v>
      </c>
      <c r="F1017" s="29">
        <v>8.32</v>
      </c>
      <c r="G1017" s="29">
        <v>0.4</v>
      </c>
      <c r="K1017" s="54">
        <v>52</v>
      </c>
    </row>
    <row r="1018" spans="1:14" x14ac:dyDescent="0.35">
      <c r="A1018" s="44">
        <v>42024</v>
      </c>
      <c r="B1018" s="55">
        <v>0.42821759259259262</v>
      </c>
      <c r="C1018" s="29">
        <v>695</v>
      </c>
      <c r="D1018" s="29">
        <v>0.45179999999999998</v>
      </c>
      <c r="E1018" s="29">
        <v>14.88</v>
      </c>
      <c r="F1018" s="29">
        <v>8.25</v>
      </c>
      <c r="G1018" s="29">
        <v>2.8</v>
      </c>
      <c r="K1018" s="235">
        <v>63</v>
      </c>
    </row>
    <row r="1019" spans="1:14" x14ac:dyDescent="0.35">
      <c r="A1019" s="44">
        <v>42026</v>
      </c>
      <c r="B1019" s="58">
        <v>0.42276620370370371</v>
      </c>
      <c r="C1019" s="29">
        <v>695</v>
      </c>
      <c r="D1019" s="29">
        <v>0.45179999999999998</v>
      </c>
      <c r="E1019" s="29">
        <v>13.94</v>
      </c>
      <c r="F1019" s="29">
        <v>8.25</v>
      </c>
      <c r="G1019" s="29">
        <v>3.2</v>
      </c>
      <c r="K1019" s="54">
        <v>31</v>
      </c>
    </row>
    <row r="1020" spans="1:14" x14ac:dyDescent="0.35">
      <c r="A1020" s="44">
        <v>42032</v>
      </c>
      <c r="B1020" s="55">
        <v>0.40997685185185184</v>
      </c>
      <c r="C1020" s="29">
        <v>645</v>
      </c>
      <c r="D1020" s="29">
        <v>0.41930000000000001</v>
      </c>
      <c r="E1020" s="29">
        <v>15.68</v>
      </c>
      <c r="F1020" s="29">
        <v>8.1199999999999992</v>
      </c>
      <c r="G1020" s="29">
        <v>1.6</v>
      </c>
      <c r="K1020" s="54">
        <v>41</v>
      </c>
      <c r="L1020" s="45">
        <f>AVERAGE(K1016:K1020)</f>
        <v>176.8</v>
      </c>
      <c r="M1020" s="46">
        <f>GEOMEAN(K1016:K1020)</f>
        <v>78.080834154938671</v>
      </c>
      <c r="N1020" s="47" t="s">
        <v>178</v>
      </c>
    </row>
    <row r="1021" spans="1:14" x14ac:dyDescent="0.35">
      <c r="A1021" s="44">
        <v>42039</v>
      </c>
      <c r="B1021" s="51">
        <v>0.43062500000000004</v>
      </c>
      <c r="C1021" s="29">
        <v>676</v>
      </c>
      <c r="D1021" s="29">
        <v>0.43940000000000001</v>
      </c>
      <c r="E1021" s="29">
        <v>14.51</v>
      </c>
      <c r="F1021" s="29">
        <v>8.02</v>
      </c>
      <c r="G1021" s="29">
        <v>2.6</v>
      </c>
      <c r="K1021" s="235">
        <v>41</v>
      </c>
    </row>
    <row r="1022" spans="1:14" x14ac:dyDescent="0.35">
      <c r="A1022" s="44">
        <v>42047</v>
      </c>
      <c r="B1022" s="51">
        <v>0.40902777777777777</v>
      </c>
      <c r="C1022" s="29">
        <v>640</v>
      </c>
      <c r="D1022" s="29">
        <v>0.41599999999999998</v>
      </c>
      <c r="E1022" s="29">
        <v>14.08</v>
      </c>
      <c r="F1022" s="29">
        <v>8.1</v>
      </c>
      <c r="G1022" s="29">
        <v>1.7</v>
      </c>
      <c r="K1022" s="235">
        <v>20</v>
      </c>
    </row>
    <row r="1023" spans="1:14" x14ac:dyDescent="0.35">
      <c r="A1023" s="44">
        <v>42053</v>
      </c>
      <c r="B1023" s="55">
        <v>0.44193287037037038</v>
      </c>
      <c r="C1023" s="29">
        <v>663</v>
      </c>
      <c r="D1023" s="29">
        <v>0.43099999999999999</v>
      </c>
      <c r="E1023" s="29">
        <v>14.32</v>
      </c>
      <c r="F1023" s="29">
        <v>8.0299999999999994</v>
      </c>
      <c r="G1023" s="29">
        <v>0</v>
      </c>
      <c r="K1023" s="36">
        <v>10</v>
      </c>
    </row>
    <row r="1024" spans="1:14" x14ac:dyDescent="0.35">
      <c r="A1024" s="44">
        <v>42058</v>
      </c>
      <c r="B1024" s="55">
        <v>0.43258101851851855</v>
      </c>
      <c r="C1024" s="29">
        <v>776</v>
      </c>
      <c r="D1024" s="29">
        <v>0.50439999999999996</v>
      </c>
      <c r="E1024" s="29">
        <v>15.8</v>
      </c>
      <c r="F1024" s="29">
        <v>8.19</v>
      </c>
      <c r="G1024" s="29">
        <v>-0.1</v>
      </c>
      <c r="K1024" s="36">
        <v>10</v>
      </c>
    </row>
    <row r="1025" spans="1:38" x14ac:dyDescent="0.35">
      <c r="A1025" s="44">
        <v>42059</v>
      </c>
      <c r="B1025" s="55">
        <v>0.47050925925925924</v>
      </c>
      <c r="C1025" s="29">
        <v>728</v>
      </c>
      <c r="D1025" s="29">
        <v>0.47320000000000001</v>
      </c>
      <c r="E1025" s="29">
        <v>14.85</v>
      </c>
      <c r="F1025" s="29">
        <v>8.07</v>
      </c>
      <c r="G1025" s="29">
        <v>0</v>
      </c>
      <c r="K1025" s="36">
        <v>10</v>
      </c>
      <c r="L1025" s="45">
        <f>AVERAGE(K1021:K1025)</f>
        <v>18.2</v>
      </c>
      <c r="M1025" s="46">
        <f>GEOMEAN(K1021:K1025)</f>
        <v>15.232204807788449</v>
      </c>
      <c r="N1025" s="47" t="s">
        <v>179</v>
      </c>
    </row>
    <row r="1026" spans="1:38" x14ac:dyDescent="0.35">
      <c r="A1026" s="44">
        <v>42066</v>
      </c>
      <c r="B1026" s="58">
        <v>0.44929398148148153</v>
      </c>
      <c r="C1026" s="29">
        <v>792</v>
      </c>
      <c r="D1026" s="29">
        <v>0.51480000000000004</v>
      </c>
      <c r="E1026" s="29">
        <v>15.04</v>
      </c>
      <c r="F1026" s="29">
        <v>7.86</v>
      </c>
      <c r="G1026" s="29">
        <v>2.7</v>
      </c>
      <c r="K1026" s="40">
        <v>20</v>
      </c>
      <c r="O1026" s="39" t="s">
        <v>115</v>
      </c>
      <c r="P1026" s="34">
        <v>75.900000000000006</v>
      </c>
      <c r="Q1026" s="39" t="s">
        <v>115</v>
      </c>
      <c r="R1026" s="39" t="s">
        <v>115</v>
      </c>
      <c r="S1026" s="39" t="s">
        <v>115</v>
      </c>
      <c r="T1026" s="39" t="s">
        <v>115</v>
      </c>
      <c r="U1026" s="39" t="s">
        <v>115</v>
      </c>
      <c r="V1026" s="39" t="s">
        <v>112</v>
      </c>
      <c r="W1026" s="39" t="s">
        <v>115</v>
      </c>
      <c r="X1026" s="34">
        <v>78.5</v>
      </c>
      <c r="Y1026" s="34">
        <v>0.31</v>
      </c>
      <c r="Z1026" s="34">
        <v>1.3</v>
      </c>
      <c r="AA1026" s="39" t="s">
        <v>115</v>
      </c>
      <c r="AB1026" s="34">
        <v>42</v>
      </c>
      <c r="AC1026" s="39" t="s">
        <v>115</v>
      </c>
      <c r="AD1026" s="34">
        <v>312</v>
      </c>
      <c r="AE1026" s="39" t="s">
        <v>115</v>
      </c>
      <c r="AF1026" s="39" t="s">
        <v>115</v>
      </c>
      <c r="AG1026" s="40">
        <v>36.299999999999997</v>
      </c>
      <c r="AH1026" s="40">
        <v>78000</v>
      </c>
      <c r="AI1026" s="39">
        <v>28500</v>
      </c>
      <c r="AJ1026" s="39">
        <v>2.8</v>
      </c>
      <c r="AK1026" s="39" t="s">
        <v>115</v>
      </c>
      <c r="AL1026" s="39" t="s">
        <v>115</v>
      </c>
    </row>
    <row r="1027" spans="1:38" x14ac:dyDescent="0.35">
      <c r="A1027" s="44">
        <v>42073</v>
      </c>
      <c r="B1027" s="58">
        <v>0.38792824074074073</v>
      </c>
      <c r="C1027" s="29">
        <v>699</v>
      </c>
      <c r="D1027" s="29">
        <v>0.45440000000000003</v>
      </c>
      <c r="E1027" s="29">
        <v>15.18</v>
      </c>
      <c r="F1027" s="29">
        <v>7.94</v>
      </c>
      <c r="G1027" s="29">
        <v>3.9</v>
      </c>
      <c r="K1027" s="54">
        <v>122</v>
      </c>
    </row>
    <row r="1028" spans="1:38" x14ac:dyDescent="0.35">
      <c r="A1028" s="44">
        <v>42079</v>
      </c>
      <c r="B1028" s="55">
        <v>0.45624999999999999</v>
      </c>
      <c r="C1028" s="29">
        <v>701</v>
      </c>
      <c r="D1028" s="29">
        <v>0.4556</v>
      </c>
      <c r="E1028" s="29">
        <v>13.46</v>
      </c>
      <c r="F1028" s="29">
        <v>7.94</v>
      </c>
      <c r="G1028" s="29">
        <v>5.5</v>
      </c>
      <c r="K1028" s="54">
        <v>41</v>
      </c>
    </row>
    <row r="1029" spans="1:38" x14ac:dyDescent="0.35">
      <c r="A1029" s="44">
        <v>42081</v>
      </c>
      <c r="B1029" s="55">
        <v>0.42474537037037036</v>
      </c>
      <c r="C1029" s="29">
        <v>648</v>
      </c>
      <c r="D1029" s="29">
        <v>0.42120000000000002</v>
      </c>
      <c r="E1029" s="29">
        <v>12.42</v>
      </c>
      <c r="F1029" s="29">
        <v>7.96</v>
      </c>
      <c r="G1029" s="29">
        <v>5.3</v>
      </c>
      <c r="K1029" s="54">
        <v>31</v>
      </c>
    </row>
    <row r="1030" spans="1:38" x14ac:dyDescent="0.35">
      <c r="A1030" s="44">
        <v>42089</v>
      </c>
      <c r="B1030" s="58">
        <v>0.44336805555555553</v>
      </c>
      <c r="C1030" s="29">
        <v>640</v>
      </c>
      <c r="D1030" s="29">
        <v>0.41599999999999998</v>
      </c>
      <c r="E1030" s="29">
        <v>11.89</v>
      </c>
      <c r="F1030" s="29">
        <v>8.1199999999999992</v>
      </c>
      <c r="G1030" s="29">
        <v>7</v>
      </c>
      <c r="K1030" s="54">
        <v>8664</v>
      </c>
      <c r="L1030" s="45">
        <f>AVERAGE(K1026:K1030)</f>
        <v>1775.6</v>
      </c>
      <c r="M1030" s="46">
        <f>GEOMEAN(K1026:K1030)</f>
        <v>121.85707914965298</v>
      </c>
      <c r="N1030" s="47" t="s">
        <v>180</v>
      </c>
    </row>
    <row r="1031" spans="1:38" x14ac:dyDescent="0.35">
      <c r="A1031" s="44">
        <v>42096</v>
      </c>
      <c r="B1031" s="55">
        <v>0.42722222222222223</v>
      </c>
      <c r="C1031" s="29">
        <v>658</v>
      </c>
      <c r="D1031" s="29">
        <v>0.42770000000000002</v>
      </c>
      <c r="E1031" s="29">
        <v>12.11</v>
      </c>
      <c r="F1031" s="29">
        <v>8.32</v>
      </c>
      <c r="G1031" s="29">
        <v>10.5</v>
      </c>
      <c r="K1031" s="54">
        <v>63</v>
      </c>
    </row>
    <row r="1032" spans="1:38" x14ac:dyDescent="0.35">
      <c r="A1032" s="63">
        <v>42101</v>
      </c>
      <c r="B1032" s="64">
        <v>0.42181712962962964</v>
      </c>
      <c r="C1032" s="65">
        <v>450.3</v>
      </c>
      <c r="D1032" s="65">
        <v>0.29249999999999998</v>
      </c>
      <c r="E1032" s="65">
        <v>10.45</v>
      </c>
      <c r="F1032" s="65">
        <v>8.2200000000000006</v>
      </c>
      <c r="G1032" s="65">
        <v>11.4</v>
      </c>
      <c r="K1032" s="54">
        <v>173</v>
      </c>
    </row>
    <row r="1033" spans="1:38" x14ac:dyDescent="0.35">
      <c r="A1033" s="63">
        <v>42110</v>
      </c>
      <c r="B1033" s="55">
        <v>0.44001157407407404</v>
      </c>
      <c r="C1033" s="29">
        <v>662</v>
      </c>
      <c r="D1033" s="29">
        <v>0.42899999999999999</v>
      </c>
      <c r="E1033" s="29">
        <v>9.16</v>
      </c>
      <c r="F1033" s="29">
        <v>7.92</v>
      </c>
      <c r="G1033" s="29">
        <v>14.7</v>
      </c>
      <c r="K1033" s="235">
        <v>183</v>
      </c>
    </row>
    <row r="1034" spans="1:38" x14ac:dyDescent="0.35">
      <c r="A1034" s="63">
        <v>42116</v>
      </c>
      <c r="B1034" s="257"/>
      <c r="C1034" s="49" t="s">
        <v>139</v>
      </c>
      <c r="D1034" s="49" t="s">
        <v>139</v>
      </c>
      <c r="E1034" s="49" t="s">
        <v>139</v>
      </c>
      <c r="F1034" s="49" t="s">
        <v>139</v>
      </c>
      <c r="G1034" s="49" t="s">
        <v>139</v>
      </c>
      <c r="K1034" s="54">
        <v>305</v>
      </c>
    </row>
    <row r="1035" spans="1:38" x14ac:dyDescent="0.35">
      <c r="A1035" s="63">
        <v>42121</v>
      </c>
      <c r="B1035" s="55">
        <v>0.43451388888888887</v>
      </c>
      <c r="C1035" s="29">
        <v>586</v>
      </c>
      <c r="D1035" s="29">
        <v>0.38090000000000002</v>
      </c>
      <c r="E1035" s="29">
        <v>10.31</v>
      </c>
      <c r="F1035" s="29">
        <v>8.01</v>
      </c>
      <c r="G1035" s="29">
        <v>12.1</v>
      </c>
      <c r="K1035" s="54">
        <v>432</v>
      </c>
      <c r="L1035" s="45">
        <f>AVERAGE(K1031:K1035)</f>
        <v>231.2</v>
      </c>
      <c r="M1035" s="46">
        <f>GEOMEAN(K1031:K1035)</f>
        <v>192.27564004095797</v>
      </c>
      <c r="N1035" s="47" t="s">
        <v>181</v>
      </c>
    </row>
    <row r="1036" spans="1:38" x14ac:dyDescent="0.35">
      <c r="A1036" s="63">
        <v>42136</v>
      </c>
      <c r="B1036" s="58">
        <v>0.45989583333333334</v>
      </c>
      <c r="C1036" s="29">
        <v>609</v>
      </c>
      <c r="D1036" s="29">
        <v>0.39650000000000002</v>
      </c>
      <c r="E1036" s="29">
        <v>8.44</v>
      </c>
      <c r="F1036" s="29">
        <v>8.09</v>
      </c>
      <c r="G1036" s="29">
        <v>18.5</v>
      </c>
      <c r="K1036" s="235">
        <v>158</v>
      </c>
    </row>
    <row r="1037" spans="1:38" x14ac:dyDescent="0.35">
      <c r="A1037" s="63">
        <v>42138</v>
      </c>
      <c r="B1037" s="55">
        <v>0.43807870370370372</v>
      </c>
      <c r="C1037" s="29">
        <v>622</v>
      </c>
      <c r="D1037" s="29">
        <v>0.40300000000000002</v>
      </c>
      <c r="E1037" s="29">
        <v>8.91</v>
      </c>
      <c r="F1037" s="29">
        <v>8.11</v>
      </c>
      <c r="G1037" s="29">
        <v>17.399999999999999</v>
      </c>
      <c r="K1037" s="54">
        <v>158</v>
      </c>
    </row>
    <row r="1038" spans="1:38" x14ac:dyDescent="0.35">
      <c r="A1038" s="63">
        <v>42142</v>
      </c>
      <c r="B1038" s="66">
        <v>0.45226851851851851</v>
      </c>
      <c r="C1038" s="65">
        <v>638</v>
      </c>
      <c r="D1038" s="65">
        <v>0.41599999999999998</v>
      </c>
      <c r="E1038" s="65">
        <v>7.06</v>
      </c>
      <c r="F1038" s="65">
        <v>7.83</v>
      </c>
      <c r="G1038" s="65">
        <v>20.3</v>
      </c>
      <c r="K1038" s="54">
        <v>1067</v>
      </c>
    </row>
    <row r="1039" spans="1:38" x14ac:dyDescent="0.35">
      <c r="A1039" s="63">
        <v>42144</v>
      </c>
      <c r="B1039" s="66">
        <v>0.42841435185185189</v>
      </c>
      <c r="C1039" s="65">
        <v>659</v>
      </c>
      <c r="D1039" s="65">
        <v>0.42899999999999999</v>
      </c>
      <c r="E1039" s="65">
        <v>7.42</v>
      </c>
      <c r="F1039" s="65">
        <v>7.82</v>
      </c>
      <c r="G1039" s="65">
        <v>16.7</v>
      </c>
      <c r="K1039" s="54">
        <v>17329</v>
      </c>
    </row>
    <row r="1040" spans="1:38" x14ac:dyDescent="0.35">
      <c r="A1040" s="63">
        <v>42152</v>
      </c>
      <c r="B1040" s="55">
        <v>0.42494212962962963</v>
      </c>
      <c r="C1040" s="29">
        <v>666</v>
      </c>
      <c r="D1040" s="29">
        <v>0.4355</v>
      </c>
      <c r="E1040" s="29">
        <v>7.24</v>
      </c>
      <c r="F1040" s="29">
        <v>7.82</v>
      </c>
      <c r="G1040" s="29">
        <v>20.5</v>
      </c>
      <c r="K1040" s="235">
        <v>1281</v>
      </c>
      <c r="L1040" s="45">
        <f>AVERAGE(K1036:K1040)</f>
        <v>3998.6</v>
      </c>
      <c r="M1040" s="46">
        <f>GEOMEAN(K1036:K1040)</f>
        <v>900.24401952367089</v>
      </c>
      <c r="N1040" s="47" t="s">
        <v>182</v>
      </c>
    </row>
    <row r="1041" spans="1:38" x14ac:dyDescent="0.35">
      <c r="A1041" s="63">
        <v>42159</v>
      </c>
      <c r="B1041" s="55">
        <v>0.44993055555555556</v>
      </c>
      <c r="C1041" s="29">
        <v>559</v>
      </c>
      <c r="D1041" s="29">
        <v>0.36399999999999999</v>
      </c>
      <c r="E1041" s="29">
        <v>8.01</v>
      </c>
      <c r="F1041" s="29">
        <v>8.23</v>
      </c>
      <c r="G1041" s="29">
        <v>20.100000000000001</v>
      </c>
      <c r="K1041" s="235">
        <v>428</v>
      </c>
    </row>
    <row r="1042" spans="1:38" x14ac:dyDescent="0.35">
      <c r="A1042" s="63">
        <v>42165</v>
      </c>
      <c r="B1042" s="58">
        <v>0.42965277777777783</v>
      </c>
      <c r="C1042" s="29">
        <v>532</v>
      </c>
      <c r="D1042" s="29">
        <v>0.3458</v>
      </c>
      <c r="E1042" s="29">
        <v>7.47</v>
      </c>
      <c r="F1042" s="29">
        <v>8.07</v>
      </c>
      <c r="G1042" s="29">
        <v>21.7</v>
      </c>
      <c r="K1042" s="235">
        <v>1137</v>
      </c>
    </row>
    <row r="1043" spans="1:38" x14ac:dyDescent="0.35">
      <c r="A1043" s="63">
        <v>42172</v>
      </c>
      <c r="B1043" s="58">
        <v>0.4309837962962963</v>
      </c>
      <c r="C1043" s="29">
        <v>536</v>
      </c>
      <c r="D1043" s="29">
        <v>0.35099999999999998</v>
      </c>
      <c r="E1043" s="29">
        <v>6.11</v>
      </c>
      <c r="F1043" s="29">
        <v>8.1300000000000008</v>
      </c>
      <c r="G1043" s="29">
        <v>25.6</v>
      </c>
      <c r="K1043" s="54">
        <v>1022</v>
      </c>
    </row>
    <row r="1044" spans="1:38" x14ac:dyDescent="0.35">
      <c r="A1044" s="44">
        <v>42177</v>
      </c>
      <c r="B1044" s="58">
        <v>0.42965277777777783</v>
      </c>
      <c r="C1044" s="29">
        <v>509</v>
      </c>
      <c r="D1044" s="29">
        <v>0.33150000000000002</v>
      </c>
      <c r="E1044" s="29">
        <v>6.24</v>
      </c>
      <c r="F1044" s="29">
        <v>8.1199999999999992</v>
      </c>
      <c r="G1044" s="29">
        <v>24.1</v>
      </c>
      <c r="K1044" s="54">
        <v>231</v>
      </c>
    </row>
    <row r="1045" spans="1:38" x14ac:dyDescent="0.35">
      <c r="A1045" s="63">
        <v>42180</v>
      </c>
      <c r="B1045" s="58">
        <v>0.4366666666666667</v>
      </c>
      <c r="C1045" s="29">
        <v>497.2</v>
      </c>
      <c r="D1045" s="29">
        <v>0.3231</v>
      </c>
      <c r="E1045" s="29">
        <v>5.86</v>
      </c>
      <c r="F1045" s="29">
        <v>8.01</v>
      </c>
      <c r="G1045" s="29">
        <v>23.5</v>
      </c>
      <c r="K1045" s="36">
        <v>24192</v>
      </c>
      <c r="L1045" s="45">
        <f>AVERAGE(K1041:K1045)</f>
        <v>5402</v>
      </c>
      <c r="M1045" s="46">
        <f>GEOMEAN(K1041:K1045)</f>
        <v>1226.8395743592635</v>
      </c>
      <c r="N1045" s="47" t="s">
        <v>183</v>
      </c>
    </row>
    <row r="1046" spans="1:38" x14ac:dyDescent="0.35">
      <c r="A1046" s="63">
        <v>42186</v>
      </c>
      <c r="B1046" s="67">
        <v>0.39861111111111108</v>
      </c>
      <c r="C1046" s="65">
        <v>416.3</v>
      </c>
      <c r="D1046" s="65">
        <v>0.27039999999999997</v>
      </c>
      <c r="E1046" s="65">
        <v>9.31</v>
      </c>
      <c r="F1046" s="65">
        <v>7.98</v>
      </c>
      <c r="G1046" s="65">
        <v>20.9</v>
      </c>
      <c r="K1046" s="54">
        <v>12033</v>
      </c>
    </row>
    <row r="1047" spans="1:38" x14ac:dyDescent="0.35">
      <c r="A1047" s="68">
        <v>42192</v>
      </c>
      <c r="B1047" s="67">
        <v>0.42797453703703708</v>
      </c>
      <c r="C1047" s="69">
        <v>510</v>
      </c>
      <c r="D1047" s="69">
        <v>0.33150000000000002</v>
      </c>
      <c r="E1047" s="69">
        <v>6.57</v>
      </c>
      <c r="F1047" s="69">
        <v>7.88</v>
      </c>
      <c r="G1047" s="69">
        <v>23.7</v>
      </c>
      <c r="K1047" s="54">
        <v>399</v>
      </c>
    </row>
    <row r="1048" spans="1:38" x14ac:dyDescent="0.35">
      <c r="A1048" s="68">
        <v>42200</v>
      </c>
      <c r="B1048" s="67">
        <v>0.44541666666666663</v>
      </c>
      <c r="C1048" s="69">
        <v>442.6</v>
      </c>
      <c r="D1048" s="69">
        <v>0.28789999999999999</v>
      </c>
      <c r="E1048" s="69">
        <v>7.33</v>
      </c>
      <c r="F1048" s="69">
        <v>8.1199999999999992</v>
      </c>
      <c r="G1048" s="69">
        <v>23.1</v>
      </c>
      <c r="K1048" s="54">
        <v>5172</v>
      </c>
    </row>
    <row r="1049" spans="1:38" x14ac:dyDescent="0.35">
      <c r="A1049" s="70">
        <v>42206</v>
      </c>
      <c r="B1049" s="55">
        <v>0.46621527777777777</v>
      </c>
      <c r="C1049" s="29">
        <v>582</v>
      </c>
      <c r="D1049" s="29">
        <v>0.377</v>
      </c>
      <c r="E1049" s="29">
        <v>6.25</v>
      </c>
      <c r="F1049" s="29">
        <v>7.77</v>
      </c>
      <c r="G1049" s="29">
        <v>24.4</v>
      </c>
      <c r="K1049" s="54">
        <v>19863</v>
      </c>
    </row>
    <row r="1050" spans="1:38" x14ac:dyDescent="0.35">
      <c r="A1050" s="70">
        <v>42213</v>
      </c>
      <c r="B1050" s="55">
        <v>0.45853009259259259</v>
      </c>
      <c r="C1050" s="29">
        <v>450.4</v>
      </c>
      <c r="D1050" s="29">
        <v>0.29249999999999998</v>
      </c>
      <c r="E1050" s="29">
        <v>6.87</v>
      </c>
      <c r="F1050" s="29">
        <v>7.68</v>
      </c>
      <c r="G1050" s="29">
        <v>25.6</v>
      </c>
      <c r="K1050" s="54">
        <v>1450</v>
      </c>
      <c r="L1050" s="45">
        <f>AVERAGE(K1046:K1050)</f>
        <v>7783.4</v>
      </c>
      <c r="M1050" s="46">
        <f>GEOMEAN(K1046:K1050)</f>
        <v>3722.9194060115055</v>
      </c>
      <c r="N1050" s="47" t="s">
        <v>184</v>
      </c>
      <c r="O1050" s="34">
        <v>2</v>
      </c>
      <c r="P1050" s="34">
        <v>49</v>
      </c>
      <c r="Q1050" s="39" t="s">
        <v>115</v>
      </c>
      <c r="R1050" s="39" t="s">
        <v>115</v>
      </c>
      <c r="S1050" s="39" t="s">
        <v>115</v>
      </c>
      <c r="T1050" s="39" t="s">
        <v>115</v>
      </c>
      <c r="U1050" s="39" t="s">
        <v>115</v>
      </c>
      <c r="V1050" s="39" t="s">
        <v>112</v>
      </c>
      <c r="W1050" s="39" t="s">
        <v>115</v>
      </c>
      <c r="X1050" s="34">
        <v>30.6</v>
      </c>
      <c r="Y1050" s="39" t="s">
        <v>115</v>
      </c>
      <c r="Z1050" s="34">
        <v>0.67</v>
      </c>
      <c r="AA1050" s="39" t="s">
        <v>115</v>
      </c>
      <c r="AB1050" s="34">
        <v>21.4</v>
      </c>
      <c r="AC1050" s="39" t="s">
        <v>115</v>
      </c>
      <c r="AD1050" s="34">
        <v>183</v>
      </c>
      <c r="AE1050" s="39" t="s">
        <v>115</v>
      </c>
      <c r="AF1050" s="40">
        <v>290</v>
      </c>
      <c r="AG1050" s="39">
        <v>49.9</v>
      </c>
      <c r="AH1050" s="39">
        <v>46400</v>
      </c>
      <c r="AI1050" s="39">
        <v>16300</v>
      </c>
      <c r="AJ1050" s="39" t="s">
        <v>115</v>
      </c>
      <c r="AK1050" s="39" t="s">
        <v>115</v>
      </c>
      <c r="AL1050" s="39" t="s">
        <v>115</v>
      </c>
    </row>
    <row r="1051" spans="1:38" x14ac:dyDescent="0.35">
      <c r="A1051" s="71">
        <v>42219</v>
      </c>
      <c r="B1051" s="72">
        <v>0.47913194444444446</v>
      </c>
      <c r="C1051" s="73">
        <v>667</v>
      </c>
      <c r="D1051" s="73">
        <v>0.4355</v>
      </c>
      <c r="E1051" s="73">
        <v>6.05</v>
      </c>
      <c r="F1051" s="73">
        <v>7.54</v>
      </c>
      <c r="G1051" s="73">
        <v>23.7</v>
      </c>
      <c r="K1051" s="54">
        <v>19863</v>
      </c>
    </row>
    <row r="1052" spans="1:38" x14ac:dyDescent="0.35">
      <c r="A1052" s="74">
        <v>42221</v>
      </c>
      <c r="B1052" s="75">
        <v>0.40478009259259262</v>
      </c>
      <c r="C1052" s="76">
        <v>612</v>
      </c>
      <c r="D1052" s="76">
        <v>0.39650000000000002</v>
      </c>
      <c r="E1052" s="76">
        <v>6.78</v>
      </c>
      <c r="F1052" s="76">
        <v>7.8</v>
      </c>
      <c r="G1052" s="76">
        <v>22.8</v>
      </c>
      <c r="K1052" s="54">
        <v>397</v>
      </c>
    </row>
    <row r="1053" spans="1:38" x14ac:dyDescent="0.35">
      <c r="A1053" s="70">
        <v>42226</v>
      </c>
      <c r="B1053" s="55">
        <v>0.45393518518518516</v>
      </c>
      <c r="C1053" s="29">
        <v>642</v>
      </c>
      <c r="D1053" s="29">
        <v>0.41599999999999998</v>
      </c>
      <c r="E1053" s="29">
        <v>7.35</v>
      </c>
      <c r="F1053" s="29">
        <v>7.67</v>
      </c>
      <c r="G1053" s="29">
        <v>23.2</v>
      </c>
      <c r="K1053" s="54">
        <v>428</v>
      </c>
    </row>
    <row r="1054" spans="1:38" x14ac:dyDescent="0.35">
      <c r="A1054" s="77">
        <v>42233</v>
      </c>
      <c r="B1054" s="78">
        <v>0.46192129629629625</v>
      </c>
      <c r="C1054" s="79">
        <v>638</v>
      </c>
      <c r="D1054" s="79">
        <v>0.41599999999999998</v>
      </c>
      <c r="E1054" s="79">
        <v>6.15</v>
      </c>
      <c r="F1054" s="79">
        <v>7.67</v>
      </c>
      <c r="G1054" s="79">
        <v>23.5</v>
      </c>
      <c r="K1054" s="54">
        <v>4360</v>
      </c>
    </row>
    <row r="1055" spans="1:38" x14ac:dyDescent="0.35">
      <c r="A1055" s="77">
        <v>42236</v>
      </c>
      <c r="B1055" s="78">
        <v>0.42215277777777777</v>
      </c>
      <c r="C1055" s="79">
        <v>632</v>
      </c>
      <c r="D1055" s="79">
        <v>0.40949999999999998</v>
      </c>
      <c r="E1055" s="79">
        <v>5.63</v>
      </c>
      <c r="F1055" s="79">
        <v>7.48</v>
      </c>
      <c r="G1055" s="79">
        <v>21.8</v>
      </c>
      <c r="K1055" s="54">
        <v>4611</v>
      </c>
    </row>
    <row r="1056" spans="1:38" x14ac:dyDescent="0.35">
      <c r="A1056" s="77">
        <v>42247</v>
      </c>
      <c r="B1056" s="78">
        <v>0.4768634259259259</v>
      </c>
      <c r="C1056" s="79">
        <v>755</v>
      </c>
      <c r="D1056" s="79">
        <v>0.49399999999999999</v>
      </c>
      <c r="E1056" s="79">
        <v>7.65</v>
      </c>
      <c r="F1056" s="79">
        <v>7.71</v>
      </c>
      <c r="G1056" s="79">
        <v>21.9</v>
      </c>
      <c r="K1056" s="54">
        <v>364</v>
      </c>
      <c r="L1056" s="45">
        <f>AVERAGE(K1052:K1056)</f>
        <v>2032</v>
      </c>
      <c r="M1056" s="46">
        <f>GEOMEAN(K1052:K1056)</f>
        <v>1044.5361001048198</v>
      </c>
      <c r="N1056" s="47" t="s">
        <v>185</v>
      </c>
    </row>
    <row r="1057" spans="1:38" x14ac:dyDescent="0.35">
      <c r="A1057" s="70">
        <v>42256</v>
      </c>
      <c r="B1057" s="51">
        <v>0.46561342592592592</v>
      </c>
      <c r="C1057" s="29">
        <v>771</v>
      </c>
      <c r="D1057" s="29">
        <v>0.50049999999999994</v>
      </c>
      <c r="E1057" s="29">
        <v>5.3</v>
      </c>
      <c r="F1057" s="29">
        <v>7.63</v>
      </c>
      <c r="G1057" s="29">
        <v>22.3</v>
      </c>
      <c r="K1057" s="54">
        <v>187</v>
      </c>
    </row>
    <row r="1058" spans="1:38" x14ac:dyDescent="0.35">
      <c r="A1058" s="77">
        <v>42262</v>
      </c>
      <c r="B1058" s="78">
        <v>0.5103240740740741</v>
      </c>
      <c r="C1058" s="79">
        <v>786</v>
      </c>
      <c r="D1058" s="79">
        <v>0.51349999999999996</v>
      </c>
      <c r="E1058" s="79">
        <v>7.8</v>
      </c>
      <c r="F1058" s="79">
        <v>7.74</v>
      </c>
      <c r="G1058" s="79">
        <v>18</v>
      </c>
      <c r="K1058" s="54">
        <v>98</v>
      </c>
    </row>
    <row r="1059" spans="1:38" x14ac:dyDescent="0.35">
      <c r="A1059" s="77">
        <v>42264</v>
      </c>
      <c r="B1059" s="78">
        <v>0.47682870370370373</v>
      </c>
      <c r="C1059" s="79">
        <v>828</v>
      </c>
      <c r="D1059" s="79">
        <v>0.53949999999999998</v>
      </c>
      <c r="E1059" s="79">
        <v>7.25</v>
      </c>
      <c r="F1059" s="79">
        <v>7.73</v>
      </c>
      <c r="G1059" s="79">
        <v>18.600000000000001</v>
      </c>
      <c r="K1059" s="54">
        <v>183</v>
      </c>
    </row>
    <row r="1060" spans="1:38" x14ac:dyDescent="0.35">
      <c r="A1060" s="70">
        <v>42271</v>
      </c>
      <c r="B1060" s="58">
        <v>0.41928240740740735</v>
      </c>
      <c r="C1060" s="29">
        <v>674</v>
      </c>
      <c r="D1060" s="29">
        <v>0.4355</v>
      </c>
      <c r="E1060" s="29">
        <v>8.98</v>
      </c>
      <c r="F1060" s="29">
        <v>7.55</v>
      </c>
      <c r="G1060" s="29">
        <v>18.3</v>
      </c>
      <c r="K1060" s="54">
        <v>496</v>
      </c>
    </row>
    <row r="1061" spans="1:38" x14ac:dyDescent="0.35">
      <c r="A1061" s="80">
        <v>42275</v>
      </c>
      <c r="B1061" s="81">
        <v>0.43079861111111112</v>
      </c>
      <c r="C1061" s="82">
        <v>749</v>
      </c>
      <c r="D1061" s="82">
        <v>0.48749999999999999</v>
      </c>
      <c r="E1061" s="82">
        <v>7.01</v>
      </c>
      <c r="F1061" s="82">
        <v>7.65</v>
      </c>
      <c r="G1061" s="82">
        <v>19.100000000000001</v>
      </c>
      <c r="K1061" s="235">
        <v>206</v>
      </c>
      <c r="L1061" s="45">
        <f>AVERAGE(K1057:K1061)</f>
        <v>234</v>
      </c>
      <c r="M1061" s="46">
        <f>GEOMEAN(K1057:K1061)</f>
        <v>202.75591547582985</v>
      </c>
      <c r="N1061" s="47" t="s">
        <v>186</v>
      </c>
    </row>
    <row r="1062" spans="1:38" x14ac:dyDescent="0.35">
      <c r="A1062" s="80">
        <v>42278</v>
      </c>
      <c r="B1062" s="81">
        <v>0.43876157407407407</v>
      </c>
      <c r="C1062" s="82">
        <v>583</v>
      </c>
      <c r="D1062" s="82">
        <v>0.379</v>
      </c>
      <c r="E1062" s="82">
        <v>8.0500000000000007</v>
      </c>
      <c r="F1062" s="82">
        <v>7.65</v>
      </c>
      <c r="G1062" s="82">
        <v>17.100000000000001</v>
      </c>
      <c r="K1062" s="54">
        <v>601</v>
      </c>
    </row>
    <row r="1063" spans="1:38" x14ac:dyDescent="0.35">
      <c r="A1063" s="70">
        <v>42284</v>
      </c>
      <c r="B1063" s="55">
        <v>0.44134259259259262</v>
      </c>
      <c r="C1063" s="29">
        <v>777</v>
      </c>
      <c r="D1063" s="29">
        <v>0.50700000000000001</v>
      </c>
      <c r="E1063" s="29">
        <v>8.1300000000000008</v>
      </c>
      <c r="F1063" s="29">
        <v>7.62</v>
      </c>
      <c r="G1063" s="29">
        <v>16.7</v>
      </c>
      <c r="K1063" s="54">
        <v>161</v>
      </c>
    </row>
    <row r="1064" spans="1:38" x14ac:dyDescent="0.35">
      <c r="A1064" s="83">
        <v>42290</v>
      </c>
      <c r="B1064" s="84">
        <v>0.43055555555555558</v>
      </c>
      <c r="C1064" s="85">
        <v>743</v>
      </c>
      <c r="D1064" s="85">
        <v>0.48099999999999998</v>
      </c>
      <c r="E1064" s="85">
        <v>6.8</v>
      </c>
      <c r="F1064" s="85">
        <v>7.62</v>
      </c>
      <c r="G1064" s="85">
        <v>14.2</v>
      </c>
      <c r="K1064" s="54">
        <v>120</v>
      </c>
    </row>
    <row r="1065" spans="1:38" x14ac:dyDescent="0.35">
      <c r="A1065" s="70">
        <v>42297</v>
      </c>
      <c r="B1065" s="58">
        <v>0.45998842592592593</v>
      </c>
      <c r="C1065" s="29">
        <v>604</v>
      </c>
      <c r="D1065" s="29">
        <v>0.3926</v>
      </c>
      <c r="E1065" s="29">
        <v>8.91</v>
      </c>
      <c r="F1065" s="29">
        <v>7.58</v>
      </c>
      <c r="G1065" s="29">
        <v>11.7</v>
      </c>
      <c r="K1065" s="235">
        <v>30</v>
      </c>
      <c r="O1065" s="39" t="s">
        <v>115</v>
      </c>
      <c r="P1065" s="34">
        <v>85</v>
      </c>
      <c r="Q1065" s="39" t="s">
        <v>115</v>
      </c>
      <c r="R1065" s="39" t="s">
        <v>115</v>
      </c>
      <c r="S1065" s="39" t="s">
        <v>115</v>
      </c>
      <c r="T1065" s="39" t="s">
        <v>115</v>
      </c>
      <c r="U1065" s="39" t="s">
        <v>115</v>
      </c>
      <c r="V1065" s="39" t="s">
        <v>112</v>
      </c>
      <c r="W1065" s="39" t="s">
        <v>115</v>
      </c>
      <c r="X1065" s="34">
        <v>81.400000000000006</v>
      </c>
      <c r="Y1065" s="39" t="s">
        <v>115</v>
      </c>
      <c r="Z1065" s="34">
        <v>0.65</v>
      </c>
      <c r="AA1065" s="39" t="s">
        <v>115</v>
      </c>
      <c r="AB1065" s="34">
        <v>50</v>
      </c>
      <c r="AC1065" s="39" t="s">
        <v>115</v>
      </c>
      <c r="AD1065" s="34">
        <v>292</v>
      </c>
      <c r="AE1065" s="39" t="s">
        <v>115</v>
      </c>
      <c r="AF1065" s="39" t="s">
        <v>115</v>
      </c>
      <c r="AG1065" s="40">
        <v>38.299999999999997</v>
      </c>
      <c r="AH1065" s="40">
        <v>71100</v>
      </c>
      <c r="AI1065" s="39">
        <v>27900</v>
      </c>
      <c r="AJ1065" s="39" t="s">
        <v>115</v>
      </c>
      <c r="AK1065" s="39" t="s">
        <v>115</v>
      </c>
      <c r="AL1065" s="39" t="s">
        <v>115</v>
      </c>
    </row>
    <row r="1066" spans="1:38" x14ac:dyDescent="0.35">
      <c r="A1066" s="86">
        <v>42306</v>
      </c>
      <c r="B1066" s="87">
        <v>0.44989583333333333</v>
      </c>
      <c r="C1066" s="88">
        <v>548</v>
      </c>
      <c r="D1066" s="88">
        <v>0.35620000000000002</v>
      </c>
      <c r="E1066" s="88">
        <v>9.6999999999999993</v>
      </c>
      <c r="F1066" s="88">
        <v>7.84</v>
      </c>
      <c r="G1066" s="88">
        <v>11.8</v>
      </c>
      <c r="K1066" s="54">
        <v>1017</v>
      </c>
      <c r="L1066" s="45">
        <f>AVERAGE(K1062:K1066)</f>
        <v>385.8</v>
      </c>
      <c r="M1066" s="46">
        <f>GEOMEAN(K1062:K1066)</f>
        <v>204.11022447959422</v>
      </c>
      <c r="N1066" s="47" t="s">
        <v>187</v>
      </c>
    </row>
    <row r="1067" spans="1:38" x14ac:dyDescent="0.35">
      <c r="A1067" s="70">
        <v>42310</v>
      </c>
      <c r="B1067" s="58">
        <v>0.54585648148148147</v>
      </c>
      <c r="C1067" s="29">
        <v>617</v>
      </c>
      <c r="D1067" s="29">
        <v>0.40100000000000002</v>
      </c>
      <c r="E1067" s="29">
        <v>9.51</v>
      </c>
      <c r="F1067" s="29">
        <v>7.71</v>
      </c>
      <c r="G1067" s="29">
        <v>12.9</v>
      </c>
      <c r="K1067" s="54">
        <v>85</v>
      </c>
    </row>
    <row r="1068" spans="1:38" x14ac:dyDescent="0.35">
      <c r="A1068" s="89">
        <v>42318</v>
      </c>
      <c r="B1068" s="90">
        <v>0.4196064814814815</v>
      </c>
      <c r="C1068" s="91">
        <v>636</v>
      </c>
      <c r="D1068" s="91">
        <v>0.41339999999999999</v>
      </c>
      <c r="E1068" s="91">
        <v>9.6</v>
      </c>
      <c r="F1068" s="91">
        <v>7.78</v>
      </c>
      <c r="G1068" s="91">
        <v>10.4</v>
      </c>
      <c r="K1068" s="54">
        <v>364</v>
      </c>
    </row>
    <row r="1069" spans="1:38" x14ac:dyDescent="0.35">
      <c r="A1069" s="89">
        <v>42320</v>
      </c>
      <c r="B1069" s="90">
        <v>0.51211805555555556</v>
      </c>
      <c r="C1069" s="91">
        <v>607</v>
      </c>
      <c r="D1069" s="91">
        <v>0.39460000000000001</v>
      </c>
      <c r="E1069" s="91">
        <v>9.18</v>
      </c>
      <c r="F1069" s="91">
        <v>7.79</v>
      </c>
      <c r="G1069" s="91">
        <v>10.7</v>
      </c>
      <c r="K1069" s="54">
        <v>98</v>
      </c>
    </row>
    <row r="1070" spans="1:38" x14ac:dyDescent="0.35">
      <c r="A1070" s="70">
        <v>42326</v>
      </c>
      <c r="B1070" s="55">
        <v>0.41373842592592597</v>
      </c>
      <c r="C1070" s="29">
        <v>670</v>
      </c>
      <c r="D1070" s="29">
        <v>0.4355</v>
      </c>
      <c r="E1070" s="29">
        <v>11.09</v>
      </c>
      <c r="F1070" s="29">
        <v>7.55</v>
      </c>
      <c r="G1070" s="29">
        <v>11.2</v>
      </c>
      <c r="K1070" s="54">
        <v>63</v>
      </c>
    </row>
    <row r="1071" spans="1:38" x14ac:dyDescent="0.35">
      <c r="A1071" s="92">
        <v>42331</v>
      </c>
      <c r="B1071" s="93">
        <v>0.49054398148148143</v>
      </c>
      <c r="C1071" s="94">
        <v>669</v>
      </c>
      <c r="D1071" s="94">
        <v>0.43490000000000001</v>
      </c>
      <c r="E1071" s="94">
        <v>12.2</v>
      </c>
      <c r="F1071" s="94">
        <v>7.74</v>
      </c>
      <c r="G1071" s="94">
        <v>5</v>
      </c>
      <c r="K1071" s="54">
        <v>31</v>
      </c>
      <c r="L1071" s="45">
        <f>AVERAGE(K1067:K1071)</f>
        <v>128.19999999999999</v>
      </c>
      <c r="M1071" s="46">
        <f>GEOMEAN(K1067:K1071)</f>
        <v>90.051245860534621</v>
      </c>
      <c r="N1071" s="47" t="s">
        <v>188</v>
      </c>
    </row>
    <row r="1072" spans="1:38" x14ac:dyDescent="0.35">
      <c r="A1072" s="70">
        <v>42338</v>
      </c>
      <c r="B1072" s="55">
        <v>0.43456018518518519</v>
      </c>
      <c r="C1072" s="29">
        <v>553</v>
      </c>
      <c r="D1072" s="29">
        <v>0.3594</v>
      </c>
      <c r="E1072" s="29">
        <v>12.59</v>
      </c>
      <c r="F1072" s="29">
        <v>7.99</v>
      </c>
      <c r="G1072" s="29">
        <v>7.1</v>
      </c>
      <c r="K1072" s="54">
        <v>657</v>
      </c>
    </row>
    <row r="1073" spans="1:38" x14ac:dyDescent="0.35">
      <c r="A1073" s="70">
        <v>42340</v>
      </c>
      <c r="B1073" s="55">
        <v>0.41873842592592592</v>
      </c>
      <c r="C1073" s="29">
        <v>614</v>
      </c>
      <c r="D1073" s="29">
        <v>0.39910000000000001</v>
      </c>
      <c r="E1073" s="29">
        <v>11.38</v>
      </c>
      <c r="F1073" s="29">
        <v>7.98</v>
      </c>
      <c r="G1073" s="29">
        <v>7.2</v>
      </c>
      <c r="K1073" s="54">
        <v>441</v>
      </c>
    </row>
    <row r="1074" spans="1:38" x14ac:dyDescent="0.35">
      <c r="A1074" s="95">
        <v>42346</v>
      </c>
      <c r="B1074" s="96">
        <v>0.44523148148148151</v>
      </c>
      <c r="C1074" s="97">
        <v>677</v>
      </c>
      <c r="D1074" s="97">
        <v>0.44009999999999999</v>
      </c>
      <c r="E1074" s="97">
        <v>11.26</v>
      </c>
      <c r="F1074" s="97">
        <v>7.83</v>
      </c>
      <c r="G1074" s="97">
        <v>7</v>
      </c>
      <c r="K1074" s="54">
        <v>109</v>
      </c>
    </row>
    <row r="1075" spans="1:38" x14ac:dyDescent="0.35">
      <c r="A1075" s="70">
        <v>42354</v>
      </c>
      <c r="B1075" s="55">
        <v>0.42709490740740735</v>
      </c>
      <c r="C1075" s="29">
        <v>632</v>
      </c>
      <c r="D1075" s="29">
        <v>0.4108</v>
      </c>
      <c r="E1075" s="29">
        <v>11.02</v>
      </c>
      <c r="F1075" s="29">
        <v>8.01</v>
      </c>
      <c r="G1075" s="29">
        <v>8.1</v>
      </c>
      <c r="K1075" s="235">
        <v>52</v>
      </c>
    </row>
    <row r="1076" spans="1:38" x14ac:dyDescent="0.35">
      <c r="A1076" s="70">
        <v>42366</v>
      </c>
      <c r="B1076" s="55">
        <v>0.50262731481481482</v>
      </c>
      <c r="C1076" s="29">
        <v>432.4</v>
      </c>
      <c r="D1076" s="29">
        <v>0.28079999999999999</v>
      </c>
      <c r="E1076" s="29">
        <v>11.6</v>
      </c>
      <c r="F1076" s="29">
        <v>8.0299999999999994</v>
      </c>
      <c r="G1076" s="29">
        <v>7</v>
      </c>
      <c r="K1076" s="235">
        <v>6488</v>
      </c>
      <c r="L1076" s="45">
        <f>AVERAGE(K1072:K1076)</f>
        <v>1549.4</v>
      </c>
      <c r="M1076" s="46">
        <f>GEOMEAN(K1072:K1076)</f>
        <v>403.18923524814232</v>
      </c>
      <c r="N1076" s="47" t="s">
        <v>189</v>
      </c>
    </row>
    <row r="1077" spans="1:38" x14ac:dyDescent="0.35">
      <c r="A1077" s="70">
        <v>42375</v>
      </c>
      <c r="B1077" s="55">
        <v>0.43062500000000004</v>
      </c>
      <c r="C1077" s="29">
        <v>526</v>
      </c>
      <c r="D1077" s="29">
        <v>0.34189999999999998</v>
      </c>
      <c r="E1077" s="29">
        <v>13.66</v>
      </c>
      <c r="F1077" s="29">
        <v>7.99</v>
      </c>
      <c r="G1077" s="29">
        <v>2.6</v>
      </c>
      <c r="K1077" s="235">
        <v>2046</v>
      </c>
    </row>
    <row r="1078" spans="1:38" x14ac:dyDescent="0.35">
      <c r="A1078" s="98">
        <v>42380</v>
      </c>
      <c r="B1078" s="99">
        <v>0.44438657407407406</v>
      </c>
      <c r="C1078" s="100">
        <v>456.4</v>
      </c>
      <c r="D1078" s="100">
        <v>0.2964</v>
      </c>
      <c r="E1078" s="100">
        <v>14.96</v>
      </c>
      <c r="F1078" s="100">
        <v>7.91</v>
      </c>
      <c r="G1078" s="100">
        <v>1.4</v>
      </c>
      <c r="K1078" s="235">
        <v>299</v>
      </c>
    </row>
    <row r="1079" spans="1:38" x14ac:dyDescent="0.35">
      <c r="A1079" s="98">
        <v>42383</v>
      </c>
      <c r="B1079" s="99">
        <v>0.5423958333333333</v>
      </c>
      <c r="C1079" s="100">
        <v>518</v>
      </c>
      <c r="D1079" s="100">
        <v>0.3367</v>
      </c>
      <c r="E1079" s="100">
        <v>13.69</v>
      </c>
      <c r="F1079" s="100">
        <v>8.01</v>
      </c>
      <c r="G1079" s="100">
        <v>2.1</v>
      </c>
      <c r="K1079" s="235">
        <v>327</v>
      </c>
    </row>
    <row r="1080" spans="1:38" x14ac:dyDescent="0.35">
      <c r="A1080" s="70">
        <v>42389</v>
      </c>
      <c r="B1080" s="55">
        <v>0.5305671296296296</v>
      </c>
      <c r="C1080" s="29">
        <v>554</v>
      </c>
      <c r="D1080" s="29">
        <v>0.36009999999999998</v>
      </c>
      <c r="E1080" s="29">
        <v>13.72</v>
      </c>
      <c r="F1080" s="29">
        <v>7.62</v>
      </c>
      <c r="G1080" s="29">
        <v>0.5</v>
      </c>
      <c r="K1080" s="235">
        <v>52</v>
      </c>
    </row>
    <row r="1081" spans="1:38" x14ac:dyDescent="0.35">
      <c r="A1081" s="101">
        <v>42396</v>
      </c>
      <c r="B1081" s="102">
        <v>0.43321759259259257</v>
      </c>
      <c r="C1081" s="103">
        <v>602</v>
      </c>
      <c r="D1081" s="103">
        <v>0.39129999999999998</v>
      </c>
      <c r="E1081" s="103">
        <v>15.4</v>
      </c>
      <c r="F1081" s="103">
        <v>7.95</v>
      </c>
      <c r="G1081" s="103">
        <v>2</v>
      </c>
      <c r="K1081" s="235">
        <v>504</v>
      </c>
      <c r="L1081" s="45">
        <f>AVERAGE(K1077:K1081)</f>
        <v>645.6</v>
      </c>
      <c r="M1081" s="46">
        <f>GEOMEAN(K1077:K1081)</f>
        <v>349.87401603212214</v>
      </c>
      <c r="N1081" s="47" t="s">
        <v>190</v>
      </c>
    </row>
    <row r="1082" spans="1:38" x14ac:dyDescent="0.35">
      <c r="A1082" s="70">
        <v>42402</v>
      </c>
      <c r="B1082" s="55">
        <v>0.41972222222222227</v>
      </c>
      <c r="C1082" s="29">
        <v>601</v>
      </c>
      <c r="D1082" s="29">
        <v>0.39069999999999999</v>
      </c>
      <c r="E1082" s="29">
        <v>13.82</v>
      </c>
      <c r="F1082" s="29">
        <v>7.97</v>
      </c>
      <c r="G1082" s="29">
        <v>4.4000000000000004</v>
      </c>
      <c r="K1082" s="235">
        <v>341</v>
      </c>
    </row>
    <row r="1083" spans="1:38" x14ac:dyDescent="0.35">
      <c r="A1083" s="104">
        <v>42408</v>
      </c>
      <c r="B1083" s="105">
        <v>0.44311342592592595</v>
      </c>
      <c r="C1083" s="106">
        <v>584</v>
      </c>
      <c r="D1083" s="106">
        <v>0.37959999999999999</v>
      </c>
      <c r="E1083" s="106">
        <v>12.47</v>
      </c>
      <c r="F1083" s="106">
        <v>8.18</v>
      </c>
      <c r="G1083" s="106">
        <v>4.5999999999999996</v>
      </c>
      <c r="K1083" s="235">
        <v>31</v>
      </c>
    </row>
    <row r="1084" spans="1:38" x14ac:dyDescent="0.35">
      <c r="A1084" s="63">
        <v>42411</v>
      </c>
      <c r="B1084" s="107">
        <v>0.42398148148148151</v>
      </c>
      <c r="C1084" s="65">
        <v>649</v>
      </c>
      <c r="D1084" s="65">
        <v>0.42180000000000001</v>
      </c>
      <c r="E1084" s="65">
        <v>14.64</v>
      </c>
      <c r="F1084" s="65">
        <v>8.0500000000000007</v>
      </c>
      <c r="G1084" s="65">
        <v>0.3</v>
      </c>
      <c r="K1084" s="235">
        <v>187</v>
      </c>
    </row>
    <row r="1085" spans="1:38" x14ac:dyDescent="0.35">
      <c r="A1085" s="70">
        <v>42418</v>
      </c>
      <c r="B1085" s="55">
        <v>0.43956018518518519</v>
      </c>
      <c r="C1085" s="29">
        <v>664</v>
      </c>
      <c r="D1085" s="29">
        <v>0.43159999999999998</v>
      </c>
      <c r="E1085" s="29">
        <v>14.17</v>
      </c>
      <c r="F1085" s="29">
        <v>8.08</v>
      </c>
      <c r="G1085" s="29">
        <v>3.3</v>
      </c>
      <c r="K1085" s="235">
        <v>20</v>
      </c>
    </row>
    <row r="1086" spans="1:38" x14ac:dyDescent="0.35">
      <c r="A1086" s="108">
        <v>42424</v>
      </c>
      <c r="B1086" s="109">
        <v>0.41452546296296294</v>
      </c>
      <c r="C1086" s="110">
        <v>447.6</v>
      </c>
      <c r="D1086" s="110">
        <v>0.29120000000000001</v>
      </c>
      <c r="E1086" s="110">
        <v>13.52</v>
      </c>
      <c r="F1086" s="110">
        <v>8.0399999999999991</v>
      </c>
      <c r="G1086" s="110">
        <v>4.5</v>
      </c>
      <c r="K1086" s="36">
        <v>24192</v>
      </c>
      <c r="L1086" s="45">
        <f>AVERAGE(K1082:K1086)</f>
        <v>4954.2</v>
      </c>
      <c r="M1086" s="46">
        <f>GEOMEAN(K1082:K1086)</f>
        <v>248.96132677144274</v>
      </c>
      <c r="N1086" s="47" t="s">
        <v>191</v>
      </c>
    </row>
    <row r="1087" spans="1:38" x14ac:dyDescent="0.35">
      <c r="A1087" s="70">
        <v>42430</v>
      </c>
      <c r="B1087" s="51">
        <v>0.41340277777777779</v>
      </c>
      <c r="C1087" s="29">
        <v>614</v>
      </c>
      <c r="D1087" s="29">
        <v>0.39910000000000001</v>
      </c>
      <c r="E1087" s="29">
        <v>12.71</v>
      </c>
      <c r="F1087" s="29">
        <v>8.11</v>
      </c>
      <c r="G1087" s="29">
        <v>5.9</v>
      </c>
      <c r="K1087" s="235">
        <v>97</v>
      </c>
      <c r="O1087" s="39" t="s">
        <v>115</v>
      </c>
      <c r="P1087" s="34">
        <v>69.599999999999994</v>
      </c>
      <c r="Q1087" s="39" t="s">
        <v>115</v>
      </c>
      <c r="R1087" s="39" t="s">
        <v>115</v>
      </c>
      <c r="S1087" s="39" t="s">
        <v>115</v>
      </c>
      <c r="T1087" s="39" t="s">
        <v>115</v>
      </c>
      <c r="U1087" s="39" t="s">
        <v>115</v>
      </c>
      <c r="V1087" s="39" t="s">
        <v>112</v>
      </c>
      <c r="W1087" s="39" t="s">
        <v>115</v>
      </c>
      <c r="X1087" s="34">
        <v>54.4</v>
      </c>
      <c r="Y1087" s="34">
        <v>0.38</v>
      </c>
      <c r="Z1087" s="34">
        <v>1.9</v>
      </c>
      <c r="AA1087" s="39" t="s">
        <v>115</v>
      </c>
      <c r="AB1087" s="34">
        <v>36.799999999999997</v>
      </c>
      <c r="AC1087" s="39" t="s">
        <v>115</v>
      </c>
      <c r="AD1087" s="34">
        <v>283</v>
      </c>
      <c r="AE1087" s="39" t="s">
        <v>115</v>
      </c>
      <c r="AF1087" s="40">
        <v>274</v>
      </c>
      <c r="AG1087" s="39">
        <v>24.3</v>
      </c>
      <c r="AH1087" s="39">
        <v>76200</v>
      </c>
      <c r="AI1087" s="39">
        <v>22400</v>
      </c>
      <c r="AJ1087" s="39" t="s">
        <v>115</v>
      </c>
      <c r="AK1087" s="39" t="s">
        <v>115</v>
      </c>
      <c r="AL1087" s="39" t="s">
        <v>115</v>
      </c>
    </row>
    <row r="1088" spans="1:38" x14ac:dyDescent="0.35">
      <c r="A1088" s="70">
        <v>42432</v>
      </c>
      <c r="B1088" s="55">
        <v>0.45935185185185184</v>
      </c>
      <c r="C1088" s="29">
        <v>596</v>
      </c>
      <c r="D1088" s="29">
        <v>0.38740000000000002</v>
      </c>
      <c r="E1088" s="29">
        <v>13.41</v>
      </c>
      <c r="F1088" s="29">
        <v>8.32</v>
      </c>
      <c r="G1088" s="29">
        <v>4.5999999999999996</v>
      </c>
      <c r="K1088" s="235">
        <v>20</v>
      </c>
    </row>
    <row r="1089" spans="1:14" x14ac:dyDescent="0.35">
      <c r="A1089" s="70">
        <v>42443</v>
      </c>
      <c r="B1089" s="55">
        <v>0.49876157407407407</v>
      </c>
      <c r="C1089" s="29">
        <v>579</v>
      </c>
      <c r="D1089" s="29">
        <v>0.37630000000000002</v>
      </c>
      <c r="E1089" s="29">
        <v>10.96</v>
      </c>
      <c r="F1089" s="29">
        <v>8.15</v>
      </c>
      <c r="G1089" s="29">
        <v>10.9</v>
      </c>
      <c r="K1089" s="54">
        <v>110</v>
      </c>
    </row>
    <row r="1090" spans="1:14" x14ac:dyDescent="0.35">
      <c r="A1090" s="111">
        <v>42453</v>
      </c>
      <c r="B1090" s="112">
        <v>0.44570601851851849</v>
      </c>
      <c r="C1090" s="113">
        <v>619</v>
      </c>
      <c r="D1090" s="113">
        <v>0.40239999999999998</v>
      </c>
      <c r="E1090" s="113">
        <v>10.37</v>
      </c>
      <c r="F1090" s="113">
        <v>7.83</v>
      </c>
      <c r="G1090" s="113">
        <v>12.1</v>
      </c>
      <c r="K1090" s="54">
        <v>41</v>
      </c>
    </row>
    <row r="1091" spans="1:14" x14ac:dyDescent="0.35">
      <c r="A1091" s="70">
        <v>42458</v>
      </c>
      <c r="B1091" s="55">
        <v>0.43755787037037036</v>
      </c>
      <c r="C1091" s="29">
        <v>547</v>
      </c>
      <c r="D1091" s="29">
        <v>0.35560000000000003</v>
      </c>
      <c r="E1091" s="29">
        <v>11.25</v>
      </c>
      <c r="F1091" s="29">
        <v>8.06</v>
      </c>
      <c r="G1091" s="29">
        <v>11.1</v>
      </c>
      <c r="K1091" s="235">
        <v>197</v>
      </c>
      <c r="L1091" s="45">
        <f>AVERAGE(K1087:K1091)</f>
        <v>93</v>
      </c>
      <c r="M1091" s="46">
        <f>GEOMEAN(K1087:K1091)</f>
        <v>70.354017036229138</v>
      </c>
      <c r="N1091" s="47" t="s">
        <v>192</v>
      </c>
    </row>
    <row r="1092" spans="1:14" x14ac:dyDescent="0.35">
      <c r="A1092" s="114">
        <v>42464</v>
      </c>
      <c r="B1092" s="115">
        <v>0.45734953703703707</v>
      </c>
      <c r="C1092" s="116">
        <v>596</v>
      </c>
      <c r="D1092" s="116">
        <v>0.38740000000000002</v>
      </c>
      <c r="E1092" s="116">
        <v>10.85</v>
      </c>
      <c r="F1092" s="116">
        <v>7.97</v>
      </c>
      <c r="G1092" s="116">
        <v>10.5</v>
      </c>
      <c r="K1092" s="235">
        <v>122</v>
      </c>
    </row>
    <row r="1093" spans="1:14" x14ac:dyDescent="0.35">
      <c r="A1093" s="114">
        <v>42467</v>
      </c>
      <c r="B1093" s="117">
        <v>0.44377314814814817</v>
      </c>
      <c r="C1093" s="116">
        <v>622</v>
      </c>
      <c r="D1093" s="116">
        <v>0.40429999999999999</v>
      </c>
      <c r="E1093" s="116">
        <v>11.54</v>
      </c>
      <c r="F1093" s="116">
        <v>8.0299999999999994</v>
      </c>
      <c r="G1093" s="116">
        <v>9.4</v>
      </c>
      <c r="K1093" s="54">
        <v>74</v>
      </c>
    </row>
    <row r="1094" spans="1:14" x14ac:dyDescent="0.35">
      <c r="A1094" s="70">
        <v>42471</v>
      </c>
      <c r="B1094" s="58">
        <v>0.46679398148148149</v>
      </c>
      <c r="C1094" s="29">
        <v>522</v>
      </c>
      <c r="D1094" s="29">
        <v>0.33929999999999999</v>
      </c>
      <c r="E1094" s="29">
        <v>10.95</v>
      </c>
      <c r="F1094" s="29">
        <v>7.9</v>
      </c>
      <c r="G1094" s="29">
        <v>9.9</v>
      </c>
      <c r="K1094" s="54">
        <v>24192</v>
      </c>
    </row>
    <row r="1095" spans="1:14" x14ac:dyDescent="0.35">
      <c r="A1095" s="70">
        <v>42473</v>
      </c>
      <c r="B1095" s="55">
        <v>0.42682870370370374</v>
      </c>
      <c r="C1095" s="29">
        <v>527</v>
      </c>
      <c r="D1095" s="29">
        <v>0.34250000000000003</v>
      </c>
      <c r="E1095" s="29">
        <v>12.49</v>
      </c>
      <c r="F1095" s="29">
        <v>8.1199999999999992</v>
      </c>
      <c r="G1095" s="29">
        <v>9.1</v>
      </c>
      <c r="K1095" s="54">
        <v>158</v>
      </c>
    </row>
    <row r="1096" spans="1:14" x14ac:dyDescent="0.35">
      <c r="A1096" s="70">
        <v>42485</v>
      </c>
      <c r="B1096" s="55">
        <v>0.50131944444444443</v>
      </c>
      <c r="C1096" s="29">
        <v>574</v>
      </c>
      <c r="D1096" s="29">
        <v>0.3705</v>
      </c>
      <c r="E1096" s="29">
        <v>9.41</v>
      </c>
      <c r="F1096" s="29">
        <v>8.23</v>
      </c>
      <c r="G1096" s="29">
        <v>18.3</v>
      </c>
      <c r="K1096" s="235">
        <v>122</v>
      </c>
      <c r="L1096" s="45">
        <f>AVERAGE(K1092:K1096)</f>
        <v>4933.6000000000004</v>
      </c>
      <c r="M1096" s="46">
        <f>GEOMEAN(K1092:K1096)</f>
        <v>334.8544296190849</v>
      </c>
      <c r="N1096" s="47" t="s">
        <v>193</v>
      </c>
    </row>
    <row r="1097" spans="1:14" x14ac:dyDescent="0.35">
      <c r="A1097" s="118">
        <v>42506</v>
      </c>
      <c r="B1097" s="119">
        <v>0.43331018518518521</v>
      </c>
      <c r="C1097" s="120">
        <v>599</v>
      </c>
      <c r="D1097" s="120">
        <v>0.38929999999999998</v>
      </c>
      <c r="E1097" s="120">
        <v>10.34</v>
      </c>
      <c r="F1097" s="120">
        <v>7.88</v>
      </c>
      <c r="G1097" s="120">
        <v>14.4</v>
      </c>
      <c r="K1097" s="54">
        <v>141</v>
      </c>
    </row>
    <row r="1098" spans="1:14" x14ac:dyDescent="0.35">
      <c r="A1098" s="118">
        <v>42508</v>
      </c>
      <c r="B1098" s="119">
        <v>0.4104976851851852</v>
      </c>
      <c r="C1098" s="120">
        <v>593</v>
      </c>
      <c r="D1098" s="120">
        <v>0.38540000000000002</v>
      </c>
      <c r="E1098" s="120">
        <v>9.01</v>
      </c>
      <c r="F1098" s="120">
        <v>7.85</v>
      </c>
      <c r="G1098" s="120">
        <v>15</v>
      </c>
      <c r="K1098" s="54">
        <v>171</v>
      </c>
    </row>
    <row r="1099" spans="1:14" x14ac:dyDescent="0.35">
      <c r="A1099" s="70">
        <v>42513</v>
      </c>
      <c r="B1099" s="58">
        <v>0.44643518518518516</v>
      </c>
      <c r="C1099" s="29">
        <v>601</v>
      </c>
      <c r="D1099" s="29">
        <v>0.39</v>
      </c>
      <c r="E1099" s="29">
        <v>9.39</v>
      </c>
      <c r="F1099" s="29">
        <v>7.9</v>
      </c>
      <c r="G1099" s="29">
        <v>18.2</v>
      </c>
      <c r="K1099" s="54">
        <v>313</v>
      </c>
    </row>
    <row r="1100" spans="1:14" x14ac:dyDescent="0.35">
      <c r="A1100" s="70">
        <v>42515</v>
      </c>
      <c r="B1100" s="55">
        <v>0.42150462962962965</v>
      </c>
      <c r="C1100" s="29">
        <v>612</v>
      </c>
      <c r="D1100" s="29">
        <v>0.39650000000000002</v>
      </c>
      <c r="E1100" s="29">
        <v>7.86</v>
      </c>
      <c r="F1100" s="29">
        <v>7.93</v>
      </c>
      <c r="G1100" s="29">
        <v>20.3</v>
      </c>
      <c r="K1100" s="54">
        <v>213</v>
      </c>
    </row>
    <row r="1101" spans="1:14" x14ac:dyDescent="0.35">
      <c r="A1101" s="70">
        <v>42521</v>
      </c>
      <c r="B1101" s="58">
        <v>0.47820601851851857</v>
      </c>
      <c r="C1101" s="29">
        <v>645</v>
      </c>
      <c r="D1101" s="29">
        <v>0.41599999999999998</v>
      </c>
      <c r="E1101" s="29">
        <v>7.73</v>
      </c>
      <c r="F1101" s="29">
        <v>7.84</v>
      </c>
      <c r="G1101" s="29">
        <v>22.6</v>
      </c>
      <c r="K1101" s="54">
        <v>146</v>
      </c>
      <c r="L1101" s="45">
        <f>AVERAGE(K1097:K1101)</f>
        <v>196.8</v>
      </c>
      <c r="M1101" s="46">
        <f>GEOMEAN(K1097:K1101)</f>
        <v>187.97426872296757</v>
      </c>
      <c r="N1101" s="47" t="s">
        <v>194</v>
      </c>
    </row>
    <row r="1102" spans="1:14" x14ac:dyDescent="0.35">
      <c r="A1102" s="121">
        <v>42528</v>
      </c>
      <c r="B1102" s="122">
        <v>0.39478009259259261</v>
      </c>
      <c r="C1102" s="123">
        <v>571</v>
      </c>
      <c r="D1102" s="123">
        <v>0.3705</v>
      </c>
      <c r="E1102" s="123">
        <v>6.87</v>
      </c>
      <c r="F1102" s="123">
        <v>7.9</v>
      </c>
      <c r="G1102" s="123">
        <v>21.9</v>
      </c>
      <c r="K1102" s="54">
        <v>481</v>
      </c>
    </row>
    <row r="1103" spans="1:14" x14ac:dyDescent="0.35">
      <c r="A1103" s="121">
        <v>42530</v>
      </c>
      <c r="B1103" s="122">
        <v>0.4213425925925926</v>
      </c>
      <c r="C1103" s="123">
        <v>609</v>
      </c>
      <c r="D1103" s="123">
        <v>0.39650000000000002</v>
      </c>
      <c r="E1103" s="123">
        <v>7.46</v>
      </c>
      <c r="F1103" s="123">
        <v>7.87</v>
      </c>
      <c r="G1103" s="123">
        <v>20.8</v>
      </c>
      <c r="K1103" s="54">
        <v>323</v>
      </c>
    </row>
    <row r="1104" spans="1:14" x14ac:dyDescent="0.35">
      <c r="A1104" s="70">
        <v>42534</v>
      </c>
      <c r="B1104" s="55">
        <v>0.42988425925925927</v>
      </c>
      <c r="C1104" s="29">
        <v>582</v>
      </c>
      <c r="D1104" s="29">
        <v>0.377</v>
      </c>
      <c r="E1104" s="29">
        <v>7.55</v>
      </c>
      <c r="F1104" s="29">
        <v>7.93</v>
      </c>
      <c r="G1104" s="29">
        <v>23.8</v>
      </c>
      <c r="K1104" s="54">
        <v>309</v>
      </c>
    </row>
    <row r="1105" spans="1:38" x14ac:dyDescent="0.35">
      <c r="A1105" s="124">
        <v>42541</v>
      </c>
      <c r="B1105" s="125">
        <v>0.4528240740740741</v>
      </c>
      <c r="C1105" s="126">
        <v>630</v>
      </c>
      <c r="D1105" s="126">
        <v>0.40949999999999998</v>
      </c>
      <c r="E1105" s="126">
        <v>6.47</v>
      </c>
      <c r="F1105" s="126">
        <v>7.76</v>
      </c>
      <c r="G1105" s="126">
        <v>24.8</v>
      </c>
      <c r="K1105" s="54">
        <v>443</v>
      </c>
    </row>
    <row r="1106" spans="1:38" x14ac:dyDescent="0.35">
      <c r="A1106" s="124">
        <v>42550</v>
      </c>
      <c r="B1106" s="125">
        <v>0.42126157407407411</v>
      </c>
      <c r="C1106" s="126">
        <v>570</v>
      </c>
      <c r="D1106" s="126">
        <v>0.3705</v>
      </c>
      <c r="E1106" s="126">
        <v>6.62</v>
      </c>
      <c r="F1106" s="126">
        <v>7.92</v>
      </c>
      <c r="G1106" s="126">
        <v>23.2</v>
      </c>
      <c r="K1106" s="54">
        <v>246</v>
      </c>
      <c r="L1106" s="45">
        <f>AVERAGE(K1102:K1106)</f>
        <v>360.4</v>
      </c>
      <c r="M1106" s="46">
        <f>GEOMEAN(K1102:K1106)</f>
        <v>349.7268549037359</v>
      </c>
      <c r="N1106" s="47" t="s">
        <v>195</v>
      </c>
    </row>
    <row r="1107" spans="1:38" x14ac:dyDescent="0.35">
      <c r="A1107" s="70">
        <v>42557</v>
      </c>
      <c r="B1107" s="55">
        <v>0.42784722222222221</v>
      </c>
      <c r="C1107" s="29">
        <v>319.3</v>
      </c>
      <c r="D1107" s="29">
        <v>0.2074</v>
      </c>
      <c r="E1107" s="29">
        <v>7.2</v>
      </c>
      <c r="F1107" s="29">
        <v>7.9</v>
      </c>
      <c r="G1107" s="29">
        <v>22.1</v>
      </c>
      <c r="K1107" s="36">
        <v>24192</v>
      </c>
    </row>
    <row r="1108" spans="1:38" x14ac:dyDescent="0.35">
      <c r="A1108" s="70">
        <v>42562</v>
      </c>
      <c r="B1108" s="55">
        <v>0.4783101851851852</v>
      </c>
      <c r="C1108" s="29">
        <v>593</v>
      </c>
      <c r="D1108" s="29">
        <v>0.38350000000000001</v>
      </c>
      <c r="E1108" s="29">
        <v>7.53</v>
      </c>
      <c r="F1108" s="29">
        <v>8.01</v>
      </c>
      <c r="G1108" s="29">
        <v>24</v>
      </c>
      <c r="K1108" s="235">
        <v>497</v>
      </c>
    </row>
    <row r="1109" spans="1:38" x14ac:dyDescent="0.35">
      <c r="A1109" s="127">
        <v>42572</v>
      </c>
      <c r="B1109" s="128">
        <v>0.3949421296296296</v>
      </c>
      <c r="C1109" s="129">
        <v>526</v>
      </c>
      <c r="D1109" s="129">
        <v>0.34449999999999997</v>
      </c>
      <c r="E1109" s="129">
        <v>5.8</v>
      </c>
      <c r="F1109" s="129">
        <v>7.84</v>
      </c>
      <c r="G1109" s="129">
        <v>25.9</v>
      </c>
      <c r="K1109" s="54">
        <v>538</v>
      </c>
    </row>
    <row r="1110" spans="1:38" x14ac:dyDescent="0.35">
      <c r="A1110" s="70">
        <v>42577</v>
      </c>
      <c r="B1110" s="55">
        <v>0.43577546296296293</v>
      </c>
      <c r="C1110" s="29">
        <v>594</v>
      </c>
      <c r="D1110" s="29">
        <v>0.38350000000000001</v>
      </c>
      <c r="E1110" s="29">
        <v>6.74</v>
      </c>
      <c r="F1110" s="29">
        <v>7.76</v>
      </c>
      <c r="G1110" s="29">
        <v>25.1</v>
      </c>
      <c r="K1110" s="54">
        <v>197</v>
      </c>
    </row>
    <row r="1111" spans="1:38" x14ac:dyDescent="0.35">
      <c r="A1111" s="70">
        <v>42578</v>
      </c>
      <c r="B1111" s="55">
        <v>0.44741898148148151</v>
      </c>
      <c r="C1111" s="29">
        <v>635</v>
      </c>
      <c r="D1111" s="29">
        <v>0.41599999999999998</v>
      </c>
      <c r="E1111" s="29">
        <v>6.69</v>
      </c>
      <c r="F1111" s="29">
        <v>7.72</v>
      </c>
      <c r="G1111" s="29">
        <v>24.2</v>
      </c>
      <c r="K1111" s="54">
        <v>145</v>
      </c>
      <c r="L1111" s="45">
        <f>AVERAGE(K1107:K1111)</f>
        <v>5113.8</v>
      </c>
      <c r="M1111" s="46">
        <f>GEOMEAN(K1107:K1111)</f>
        <v>713.39314736538097</v>
      </c>
      <c r="N1111" s="47" t="s">
        <v>196</v>
      </c>
      <c r="O1111" s="34">
        <v>2.2000000000000002</v>
      </c>
      <c r="P1111" s="34">
        <v>79.7</v>
      </c>
      <c r="Q1111" s="39" t="s">
        <v>115</v>
      </c>
      <c r="R1111" s="39" t="s">
        <v>115</v>
      </c>
      <c r="S1111" s="39" t="s">
        <v>115</v>
      </c>
      <c r="T1111" s="39" t="s">
        <v>115</v>
      </c>
      <c r="U1111" s="39" t="s">
        <v>115</v>
      </c>
      <c r="V1111" s="39" t="s">
        <v>112</v>
      </c>
      <c r="W1111" s="39" t="s">
        <v>115</v>
      </c>
      <c r="X1111" s="34">
        <v>62.3</v>
      </c>
      <c r="Y1111" s="39" t="s">
        <v>115</v>
      </c>
      <c r="Z1111" s="34">
        <v>0.72</v>
      </c>
      <c r="AA1111" s="39" t="s">
        <v>115</v>
      </c>
      <c r="AB1111" s="34">
        <v>37.799999999999997</v>
      </c>
      <c r="AC1111" s="39" t="s">
        <v>115</v>
      </c>
      <c r="AD1111" s="34">
        <v>251</v>
      </c>
      <c r="AE1111" s="39" t="s">
        <v>115</v>
      </c>
      <c r="AF1111" s="39" t="s">
        <v>115</v>
      </c>
      <c r="AG1111" s="40">
        <v>37</v>
      </c>
      <c r="AH1111" s="40">
        <v>59300</v>
      </c>
      <c r="AI1111" s="39">
        <v>23500</v>
      </c>
      <c r="AJ1111" s="39">
        <v>3.4</v>
      </c>
      <c r="AK1111" s="39" t="s">
        <v>115</v>
      </c>
      <c r="AL1111" s="39" t="s">
        <v>115</v>
      </c>
    </row>
    <row r="1112" spans="1:38" x14ac:dyDescent="0.35">
      <c r="A1112" s="130">
        <v>42583</v>
      </c>
      <c r="B1112" s="131">
        <v>0.43892361111111106</v>
      </c>
      <c r="C1112" s="132">
        <v>550</v>
      </c>
      <c r="D1112" s="132">
        <v>0.35749999999999998</v>
      </c>
      <c r="E1112" s="132">
        <v>6.77</v>
      </c>
      <c r="F1112" s="132">
        <v>7.8</v>
      </c>
      <c r="G1112" s="132">
        <v>24.4</v>
      </c>
      <c r="K1112" s="54">
        <v>1333</v>
      </c>
    </row>
    <row r="1113" spans="1:38" x14ac:dyDescent="0.35">
      <c r="A1113" s="133">
        <v>42585</v>
      </c>
      <c r="B1113" s="134">
        <v>0.44532407407407404</v>
      </c>
      <c r="C1113" s="135">
        <v>605</v>
      </c>
      <c r="D1113" s="135">
        <v>0.39</v>
      </c>
      <c r="E1113" s="135">
        <v>6.6</v>
      </c>
      <c r="F1113" s="135">
        <v>8</v>
      </c>
      <c r="G1113" s="135">
        <v>24.6</v>
      </c>
      <c r="K1113" s="54">
        <v>472</v>
      </c>
    </row>
    <row r="1114" spans="1:38" x14ac:dyDescent="0.35">
      <c r="A1114" s="133">
        <v>42586</v>
      </c>
      <c r="B1114" s="134">
        <v>0.41090277777777778</v>
      </c>
      <c r="C1114" s="135">
        <v>616</v>
      </c>
      <c r="D1114" s="135">
        <v>0.40300000000000002</v>
      </c>
      <c r="E1114" s="135">
        <v>6.64</v>
      </c>
      <c r="F1114" s="135">
        <v>7.79</v>
      </c>
      <c r="G1114" s="135">
        <v>24.7</v>
      </c>
      <c r="K1114" s="54">
        <v>262</v>
      </c>
    </row>
    <row r="1115" spans="1:38" x14ac:dyDescent="0.35">
      <c r="A1115" s="136">
        <v>42598</v>
      </c>
      <c r="B1115" s="137">
        <v>0.50586805555555558</v>
      </c>
      <c r="C1115" s="138">
        <v>435.5</v>
      </c>
      <c r="D1115" s="138">
        <v>0.28339999999999999</v>
      </c>
      <c r="E1115" s="138">
        <v>7.05</v>
      </c>
      <c r="F1115" s="138">
        <v>8.14</v>
      </c>
      <c r="G1115" s="138">
        <v>24.1</v>
      </c>
      <c r="K1115" s="54">
        <v>8664</v>
      </c>
    </row>
    <row r="1116" spans="1:38" x14ac:dyDescent="0.35">
      <c r="A1116" s="136">
        <v>42600</v>
      </c>
      <c r="B1116" s="137">
        <v>0.41660879629629632</v>
      </c>
      <c r="C1116" s="138">
        <v>526</v>
      </c>
      <c r="D1116" s="138">
        <v>0.34449999999999997</v>
      </c>
      <c r="E1116" s="138">
        <v>6.9</v>
      </c>
      <c r="F1116" s="138">
        <v>7.96</v>
      </c>
      <c r="G1116" s="138">
        <v>24.5</v>
      </c>
      <c r="K1116" s="54">
        <v>422</v>
      </c>
      <c r="L1116" s="45">
        <f>AVERAGE(K1112:K1116)</f>
        <v>2230.6</v>
      </c>
      <c r="M1116" s="46">
        <f>GEOMEAN(K1112:K1116)</f>
        <v>903.69289291592338</v>
      </c>
      <c r="N1116" s="47" t="s">
        <v>197</v>
      </c>
    </row>
    <row r="1117" spans="1:38" x14ac:dyDescent="0.35">
      <c r="A1117" s="139">
        <v>42628</v>
      </c>
      <c r="B1117" s="140">
        <v>0.48950231481481482</v>
      </c>
      <c r="C1117" s="141">
        <v>651</v>
      </c>
      <c r="D1117" s="141">
        <v>0.42249999999999999</v>
      </c>
      <c r="E1117" s="141">
        <v>8.89</v>
      </c>
      <c r="F1117" s="141">
        <v>7.85</v>
      </c>
      <c r="G1117" s="141">
        <v>21.3</v>
      </c>
      <c r="K1117" s="54">
        <v>278</v>
      </c>
    </row>
    <row r="1118" spans="1:38" x14ac:dyDescent="0.35">
      <c r="A1118" s="139">
        <v>42628</v>
      </c>
      <c r="B1118" s="140">
        <v>0.49488425925925927</v>
      </c>
      <c r="C1118" s="141">
        <v>651</v>
      </c>
      <c r="D1118" s="141">
        <v>0.42249999999999999</v>
      </c>
      <c r="E1118" s="141">
        <v>7.62</v>
      </c>
      <c r="F1118" s="141">
        <v>7.63</v>
      </c>
      <c r="G1118" s="141">
        <v>21.4</v>
      </c>
      <c r="K1118" s="54">
        <v>231</v>
      </c>
    </row>
    <row r="1119" spans="1:38" x14ac:dyDescent="0.35">
      <c r="A1119" s="70">
        <v>42634</v>
      </c>
      <c r="B1119" s="58">
        <v>0.42593750000000002</v>
      </c>
      <c r="C1119" s="29">
        <v>575</v>
      </c>
      <c r="D1119" s="29">
        <v>0.3705</v>
      </c>
      <c r="E1119" s="29">
        <v>7.28</v>
      </c>
      <c r="F1119" s="29">
        <v>7.8</v>
      </c>
      <c r="G1119" s="29">
        <v>21.8</v>
      </c>
      <c r="K1119" s="54">
        <v>683</v>
      </c>
    </row>
    <row r="1120" spans="1:38" x14ac:dyDescent="0.35">
      <c r="A1120" s="142">
        <v>42640</v>
      </c>
      <c r="B1120" s="143">
        <v>0.49295138888888884</v>
      </c>
      <c r="C1120" s="144">
        <v>527</v>
      </c>
      <c r="D1120" s="144">
        <v>0.34250000000000003</v>
      </c>
      <c r="E1120" s="144">
        <v>6.99</v>
      </c>
      <c r="F1120" s="144">
        <v>7.92</v>
      </c>
      <c r="G1120" s="144">
        <v>20</v>
      </c>
      <c r="K1120" s="235">
        <v>5475</v>
      </c>
    </row>
    <row r="1121" spans="1:38" x14ac:dyDescent="0.35">
      <c r="A1121" s="142">
        <v>42642</v>
      </c>
      <c r="B1121" s="143">
        <v>0.41513888888888889</v>
      </c>
      <c r="C1121" s="144">
        <v>529</v>
      </c>
      <c r="D1121" s="144">
        <v>0.34379999999999999</v>
      </c>
      <c r="E1121" s="144">
        <v>7.35</v>
      </c>
      <c r="F1121" s="144">
        <v>7.99</v>
      </c>
      <c r="G1121" s="144">
        <v>18.8</v>
      </c>
      <c r="K1121" s="235">
        <v>907</v>
      </c>
      <c r="L1121" s="45">
        <f>AVERAGE(K1117:K1121)</f>
        <v>1514.8</v>
      </c>
      <c r="M1121" s="46">
        <f>GEOMEAN(K1117:K1121)</f>
        <v>737.24829697011603</v>
      </c>
      <c r="N1121" s="47" t="s">
        <v>198</v>
      </c>
    </row>
    <row r="1122" spans="1:38" x14ac:dyDescent="0.35">
      <c r="A1122" s="70">
        <v>42647</v>
      </c>
      <c r="B1122" s="55">
        <v>0.49907407407407406</v>
      </c>
      <c r="C1122" s="29">
        <v>550</v>
      </c>
      <c r="D1122" s="29">
        <v>0.35749999999999998</v>
      </c>
      <c r="E1122" s="29">
        <v>7.58</v>
      </c>
      <c r="F1122" s="29">
        <v>8.14</v>
      </c>
      <c r="G1122" s="29">
        <v>20.5</v>
      </c>
      <c r="K1122" s="54">
        <v>738</v>
      </c>
      <c r="O1122" s="34">
        <v>2.2000000000000002</v>
      </c>
      <c r="P1122" s="34">
        <v>62.9</v>
      </c>
      <c r="Q1122" s="39" t="s">
        <v>115</v>
      </c>
      <c r="R1122" s="39" t="s">
        <v>115</v>
      </c>
      <c r="S1122" s="39" t="s">
        <v>115</v>
      </c>
      <c r="T1122" s="39" t="s">
        <v>115</v>
      </c>
      <c r="U1122" s="39" t="s">
        <v>115</v>
      </c>
      <c r="V1122" s="39" t="s">
        <v>112</v>
      </c>
      <c r="W1122" s="39" t="s">
        <v>115</v>
      </c>
      <c r="X1122" s="34">
        <v>45.6</v>
      </c>
      <c r="Y1122" s="39" t="s">
        <v>115</v>
      </c>
      <c r="Z1122" s="34">
        <v>0.84</v>
      </c>
      <c r="AA1122" s="34">
        <v>0.45</v>
      </c>
      <c r="AB1122" s="34">
        <v>31.1</v>
      </c>
      <c r="AC1122" s="39" t="s">
        <v>115</v>
      </c>
      <c r="AD1122" s="34">
        <v>199</v>
      </c>
      <c r="AE1122" s="39" t="s">
        <v>115</v>
      </c>
      <c r="AF1122" s="39" t="s">
        <v>115</v>
      </c>
      <c r="AG1122" s="40">
        <v>29.4</v>
      </c>
      <c r="AH1122" s="40">
        <v>48100</v>
      </c>
      <c r="AI1122" s="39">
        <v>19100</v>
      </c>
      <c r="AJ1122" s="39" t="s">
        <v>115</v>
      </c>
      <c r="AK1122" s="39" t="s">
        <v>115</v>
      </c>
      <c r="AL1122" s="39" t="s">
        <v>115</v>
      </c>
    </row>
    <row r="1123" spans="1:38" x14ac:dyDescent="0.35">
      <c r="A1123" s="145">
        <v>42653</v>
      </c>
      <c r="B1123" s="146">
        <v>0.42673611111111115</v>
      </c>
      <c r="C1123" s="147">
        <v>600</v>
      </c>
      <c r="D1123" s="147">
        <v>0.39</v>
      </c>
      <c r="E1123" s="147">
        <v>9.68</v>
      </c>
      <c r="F1123" s="147">
        <v>7.96</v>
      </c>
      <c r="G1123" s="147">
        <v>16.3</v>
      </c>
      <c r="K1123" s="54">
        <v>1076</v>
      </c>
    </row>
    <row r="1124" spans="1:38" x14ac:dyDescent="0.35">
      <c r="A1124" s="70">
        <v>42662</v>
      </c>
      <c r="B1124" s="55">
        <v>0.42400462962962965</v>
      </c>
      <c r="C1124" s="29">
        <v>652</v>
      </c>
      <c r="D1124" s="29">
        <v>0.42249999999999999</v>
      </c>
      <c r="E1124" s="29">
        <v>8.41</v>
      </c>
      <c r="F1124" s="29">
        <v>8.07</v>
      </c>
      <c r="G1124" s="29">
        <v>17.899999999999999</v>
      </c>
      <c r="K1124" s="54">
        <v>3448</v>
      </c>
    </row>
    <row r="1125" spans="1:38" x14ac:dyDescent="0.35">
      <c r="A1125" s="148">
        <v>42667</v>
      </c>
      <c r="B1125" s="149">
        <v>0.44454861111111116</v>
      </c>
      <c r="C1125" s="150">
        <v>523</v>
      </c>
      <c r="D1125" s="150">
        <v>0.34</v>
      </c>
      <c r="E1125" s="150">
        <v>8.9499999999999993</v>
      </c>
      <c r="F1125" s="150">
        <v>8.15</v>
      </c>
      <c r="G1125" s="150">
        <v>15.3</v>
      </c>
      <c r="K1125" s="54">
        <v>1162</v>
      </c>
    </row>
    <row r="1126" spans="1:38" x14ac:dyDescent="0.35">
      <c r="A1126" s="148">
        <v>42670</v>
      </c>
      <c r="B1126" s="149">
        <v>0.45706018518518521</v>
      </c>
      <c r="C1126" s="150">
        <v>585</v>
      </c>
      <c r="D1126" s="150">
        <v>0.38019999999999998</v>
      </c>
      <c r="E1126" s="150">
        <v>8.98</v>
      </c>
      <c r="F1126" s="150">
        <v>7.94</v>
      </c>
      <c r="G1126" s="150">
        <v>14.5</v>
      </c>
      <c r="K1126" s="54">
        <v>932</v>
      </c>
      <c r="L1126" s="45">
        <f>AVERAGE(K1122:K1126)</f>
        <v>1471.2</v>
      </c>
      <c r="M1126" s="46">
        <f>GEOMEAN(K1122:K1126)</f>
        <v>1242.8295943058295</v>
      </c>
      <c r="N1126" s="47" t="s">
        <v>199</v>
      </c>
    </row>
    <row r="1127" spans="1:38" x14ac:dyDescent="0.35">
      <c r="A1127" s="70">
        <v>42675</v>
      </c>
      <c r="B1127" s="55">
        <v>0.47780092592592593</v>
      </c>
      <c r="C1127" s="29">
        <v>626</v>
      </c>
      <c r="D1127" s="29">
        <v>0.40949999999999998</v>
      </c>
      <c r="E1127" s="29">
        <v>9.58</v>
      </c>
      <c r="F1127" s="29">
        <v>7.7</v>
      </c>
      <c r="G1127" s="29">
        <v>15</v>
      </c>
      <c r="K1127" s="54">
        <v>1112</v>
      </c>
    </row>
    <row r="1128" spans="1:38" x14ac:dyDescent="0.35">
      <c r="A1128" s="70">
        <v>42677</v>
      </c>
      <c r="B1128" s="55">
        <v>0.44774305555555555</v>
      </c>
      <c r="C1128" s="29">
        <v>636</v>
      </c>
      <c r="D1128" s="29">
        <v>0.41599999999999998</v>
      </c>
      <c r="E1128" s="29">
        <v>7.89</v>
      </c>
      <c r="F1128" s="29">
        <v>7.61</v>
      </c>
      <c r="G1128" s="29">
        <v>16.399999999999999</v>
      </c>
      <c r="K1128" s="54">
        <v>1086</v>
      </c>
    </row>
    <row r="1129" spans="1:38" x14ac:dyDescent="0.35">
      <c r="A1129" s="151">
        <v>42681</v>
      </c>
      <c r="B1129" s="152">
        <v>0.4397685185185185</v>
      </c>
      <c r="C1129" s="153">
        <v>647</v>
      </c>
      <c r="D1129" s="153">
        <v>0.42059999999999997</v>
      </c>
      <c r="E1129" s="153">
        <v>10.050000000000001</v>
      </c>
      <c r="F1129" s="153">
        <v>7.75</v>
      </c>
      <c r="G1129" s="153">
        <v>12.9</v>
      </c>
      <c r="K1129" s="54">
        <v>404</v>
      </c>
    </row>
    <row r="1130" spans="1:38" x14ac:dyDescent="0.35">
      <c r="A1130" s="70">
        <v>42688</v>
      </c>
      <c r="B1130" s="55">
        <v>0.4362847222222222</v>
      </c>
      <c r="C1130" s="29">
        <v>668</v>
      </c>
      <c r="D1130" s="29">
        <v>0.43419999999999997</v>
      </c>
      <c r="E1130" s="29">
        <v>11.43</v>
      </c>
      <c r="F1130" s="29">
        <v>7.81</v>
      </c>
      <c r="G1130" s="29">
        <v>9.1999999999999993</v>
      </c>
      <c r="K1130" s="54">
        <v>912</v>
      </c>
    </row>
    <row r="1131" spans="1:38" x14ac:dyDescent="0.35">
      <c r="A1131" s="63">
        <v>42690</v>
      </c>
      <c r="B1131" s="55">
        <v>0.4738194444444444</v>
      </c>
      <c r="C1131" s="29">
        <v>696</v>
      </c>
      <c r="D1131" s="29">
        <v>0.45500000000000002</v>
      </c>
      <c r="E1131" s="29">
        <v>11.73</v>
      </c>
      <c r="F1131" s="29">
        <v>7.95</v>
      </c>
      <c r="G1131" s="29">
        <v>10.9</v>
      </c>
      <c r="K1131" s="235">
        <v>1515</v>
      </c>
      <c r="L1131" s="45">
        <f>AVERAGE(K1127:K1131)</f>
        <v>1005.8</v>
      </c>
      <c r="M1131" s="46">
        <f>GEOMEAN(K1127:K1131)</f>
        <v>924.15472808176969</v>
      </c>
      <c r="N1131" s="47" t="s">
        <v>200</v>
      </c>
    </row>
    <row r="1132" spans="1:38" x14ac:dyDescent="0.35">
      <c r="A1132" s="154">
        <v>42709</v>
      </c>
      <c r="B1132" s="155">
        <v>0.42957175925925922</v>
      </c>
      <c r="C1132" s="156">
        <v>615</v>
      </c>
      <c r="D1132" s="156">
        <v>0.39910000000000001</v>
      </c>
      <c r="E1132" s="156">
        <v>11.7</v>
      </c>
      <c r="F1132" s="156">
        <v>7.95</v>
      </c>
      <c r="G1132" s="156">
        <v>6.7</v>
      </c>
      <c r="K1132" s="235">
        <v>187</v>
      </c>
    </row>
    <row r="1133" spans="1:38" x14ac:dyDescent="0.35">
      <c r="A1133" s="154">
        <v>42712</v>
      </c>
      <c r="B1133" s="155">
        <v>0.44891203703703703</v>
      </c>
      <c r="C1133" s="156">
        <v>629</v>
      </c>
      <c r="D1133" s="156">
        <v>0.4088</v>
      </c>
      <c r="E1133" s="156">
        <v>12.44</v>
      </c>
      <c r="F1133" s="156">
        <v>7.94</v>
      </c>
      <c r="G1133" s="156">
        <v>4.0999999999999996</v>
      </c>
      <c r="K1133" s="54">
        <v>97</v>
      </c>
    </row>
    <row r="1134" spans="1:38" x14ac:dyDescent="0.35">
      <c r="A1134" s="70">
        <v>42719</v>
      </c>
      <c r="B1134" s="55">
        <v>0.44920138888888889</v>
      </c>
      <c r="C1134" s="29">
        <v>688</v>
      </c>
      <c r="D1134" s="29">
        <v>0.44719999999999999</v>
      </c>
      <c r="E1134" s="29">
        <v>14.23</v>
      </c>
      <c r="F1134" s="29">
        <v>8</v>
      </c>
      <c r="G1134" s="29">
        <v>0.1</v>
      </c>
      <c r="K1134" s="54">
        <v>10</v>
      </c>
    </row>
    <row r="1135" spans="1:38" x14ac:dyDescent="0.35">
      <c r="A1135" s="157">
        <v>42724</v>
      </c>
      <c r="B1135" s="293">
        <v>0.46317129629629633</v>
      </c>
      <c r="C1135" s="294">
        <v>738</v>
      </c>
      <c r="D1135" s="294">
        <v>0.47970000000000002</v>
      </c>
      <c r="E1135" s="294">
        <v>14.5</v>
      </c>
      <c r="F1135" s="294">
        <v>8.1199999999999992</v>
      </c>
      <c r="G1135" s="294">
        <v>0.2</v>
      </c>
      <c r="K1135" s="235">
        <v>110</v>
      </c>
      <c r="L1135" s="45">
        <f>AVERAGE(K1131:K1135)</f>
        <v>383.8</v>
      </c>
      <c r="M1135" s="46">
        <f>GEOMEAN(K1131:K1135)</f>
        <v>124.76240323485079</v>
      </c>
      <c r="N1135" s="47" t="s">
        <v>201</v>
      </c>
    </row>
    <row r="1136" spans="1:38" x14ac:dyDescent="0.35">
      <c r="A1136" s="70">
        <v>42739</v>
      </c>
      <c r="B1136" s="55">
        <v>0.44062499999999999</v>
      </c>
      <c r="C1136" s="29">
        <v>596</v>
      </c>
      <c r="D1136" s="29">
        <v>0.38740000000000002</v>
      </c>
      <c r="E1136" s="29">
        <v>13.1</v>
      </c>
      <c r="F1136" s="29">
        <v>8.06</v>
      </c>
      <c r="G1136" s="29">
        <v>2.6</v>
      </c>
      <c r="K1136" s="235">
        <v>350</v>
      </c>
    </row>
    <row r="1137" spans="1:38" x14ac:dyDescent="0.35">
      <c r="A1137" s="157">
        <v>42744</v>
      </c>
      <c r="B1137" s="293">
        <v>0.43149305555555556</v>
      </c>
      <c r="C1137" s="294">
        <v>691</v>
      </c>
      <c r="D1137" s="294">
        <v>0.4491</v>
      </c>
      <c r="E1137" s="294">
        <v>14.26</v>
      </c>
      <c r="F1137" s="294">
        <v>8.1</v>
      </c>
      <c r="G1137" s="294">
        <v>0.7</v>
      </c>
      <c r="K1137" s="54">
        <v>31</v>
      </c>
    </row>
    <row r="1138" spans="1:38" x14ac:dyDescent="0.35">
      <c r="A1138" s="70">
        <v>42747</v>
      </c>
      <c r="B1138" s="55">
        <v>0.49966435185185182</v>
      </c>
      <c r="C1138" s="29">
        <v>642</v>
      </c>
      <c r="D1138" s="29">
        <v>0.4173</v>
      </c>
      <c r="E1138" s="29">
        <v>12.29</v>
      </c>
      <c r="F1138" s="29">
        <v>8.07</v>
      </c>
      <c r="G1138" s="29">
        <v>5.9</v>
      </c>
      <c r="K1138" s="36">
        <v>24192</v>
      </c>
    </row>
    <row r="1139" spans="1:38" x14ac:dyDescent="0.35">
      <c r="A1139" s="70">
        <v>42753</v>
      </c>
      <c r="B1139" s="55">
        <v>0.41825231481481479</v>
      </c>
      <c r="C1139" s="29">
        <v>590</v>
      </c>
      <c r="D1139" s="29">
        <v>0.38350000000000001</v>
      </c>
      <c r="E1139" s="29">
        <v>13</v>
      </c>
      <c r="F1139" s="29">
        <v>8.0299999999999994</v>
      </c>
      <c r="G1139" s="29">
        <v>4.3</v>
      </c>
      <c r="K1139" s="54">
        <v>309</v>
      </c>
    </row>
    <row r="1140" spans="1:38" x14ac:dyDescent="0.35">
      <c r="A1140" s="158">
        <v>42760</v>
      </c>
      <c r="B1140" s="159">
        <v>0.42081018518518515</v>
      </c>
      <c r="C1140" s="160">
        <v>559</v>
      </c>
      <c r="D1140" s="160">
        <v>0.3634</v>
      </c>
      <c r="E1140" s="160">
        <v>12.4</v>
      </c>
      <c r="F1140" s="160">
        <v>7.86</v>
      </c>
      <c r="G1140" s="160">
        <v>6.7</v>
      </c>
      <c r="K1140" s="235">
        <v>161</v>
      </c>
      <c r="L1140" s="45">
        <f>AVERAGE(K1136:K1140)</f>
        <v>5008.6000000000004</v>
      </c>
      <c r="M1140" s="46">
        <f>GEOMEAN(K1136:K1140)</f>
        <v>419.93026255950878</v>
      </c>
      <c r="N1140" s="47" t="s">
        <v>202</v>
      </c>
    </row>
    <row r="1141" spans="1:38" x14ac:dyDescent="0.35">
      <c r="A1141" s="70">
        <v>42766</v>
      </c>
      <c r="B1141" s="55">
        <v>0.43547453703703703</v>
      </c>
      <c r="C1141" s="29">
        <v>623</v>
      </c>
      <c r="D1141" s="29">
        <v>0.40500000000000003</v>
      </c>
      <c r="E1141" s="29">
        <v>12.83</v>
      </c>
      <c r="F1141" s="29">
        <v>7.83</v>
      </c>
      <c r="G1141" s="29">
        <v>4</v>
      </c>
      <c r="K1141" s="235">
        <v>201</v>
      </c>
    </row>
    <row r="1142" spans="1:38" x14ac:dyDescent="0.35">
      <c r="A1142" s="161">
        <v>42772</v>
      </c>
      <c r="B1142" s="162">
        <v>0.45424768518518516</v>
      </c>
      <c r="C1142" s="163">
        <v>631</v>
      </c>
      <c r="D1142" s="163">
        <v>0.41010000000000002</v>
      </c>
      <c r="E1142" s="163">
        <v>13.36</v>
      </c>
      <c r="F1142" s="163">
        <v>7.8</v>
      </c>
      <c r="G1142" s="163">
        <v>3.8</v>
      </c>
      <c r="K1142" s="235">
        <v>41</v>
      </c>
    </row>
    <row r="1143" spans="1:38" x14ac:dyDescent="0.35">
      <c r="A1143" s="70">
        <v>42780</v>
      </c>
      <c r="B1143" s="55">
        <v>0.49940972222222224</v>
      </c>
      <c r="C1143" s="29">
        <v>650</v>
      </c>
      <c r="D1143" s="29">
        <v>0.42249999999999999</v>
      </c>
      <c r="E1143" s="29">
        <v>13.75</v>
      </c>
      <c r="F1143" s="29">
        <v>7.99</v>
      </c>
      <c r="G1143" s="29">
        <v>5.7</v>
      </c>
      <c r="K1143" s="54">
        <v>281</v>
      </c>
    </row>
    <row r="1144" spans="1:38" x14ac:dyDescent="0.35">
      <c r="A1144" s="164">
        <v>42782</v>
      </c>
      <c r="B1144" s="165">
        <v>0.41236111111111112</v>
      </c>
      <c r="C1144" s="166">
        <v>659</v>
      </c>
      <c r="D1144" s="166">
        <v>0.42770000000000002</v>
      </c>
      <c r="E1144" s="166">
        <v>12.69</v>
      </c>
      <c r="F1144" s="166">
        <v>8</v>
      </c>
      <c r="G1144" s="166">
        <v>4.5999999999999996</v>
      </c>
      <c r="K1144" s="54">
        <v>10</v>
      </c>
    </row>
    <row r="1145" spans="1:38" x14ac:dyDescent="0.35">
      <c r="A1145" s="70">
        <v>42788</v>
      </c>
      <c r="B1145" s="55">
        <v>0.41708333333333331</v>
      </c>
      <c r="C1145" s="29">
        <v>678</v>
      </c>
      <c r="D1145" s="29">
        <v>0.44069999999999998</v>
      </c>
      <c r="E1145" s="29">
        <v>11.11</v>
      </c>
      <c r="F1145" s="29">
        <v>8.0399999999999991</v>
      </c>
      <c r="G1145" s="29">
        <v>9.8000000000000007</v>
      </c>
      <c r="K1145" s="54">
        <v>41</v>
      </c>
      <c r="L1145" s="45">
        <f>AVERAGE(K1141:K1146)</f>
        <v>100.66666666666667</v>
      </c>
      <c r="M1145" s="46">
        <f>GEOMEAN(K1141:K1146)</f>
        <v>55.262673437423565</v>
      </c>
      <c r="N1145" s="47" t="s">
        <v>203</v>
      </c>
    </row>
    <row r="1146" spans="1:38" x14ac:dyDescent="0.35">
      <c r="A1146" s="70">
        <v>42794</v>
      </c>
      <c r="B1146" s="55">
        <v>0.56142361111111116</v>
      </c>
      <c r="C1146" s="29">
        <v>669</v>
      </c>
      <c r="D1146" s="29">
        <v>0.43419999999999997</v>
      </c>
      <c r="E1146" s="29">
        <v>12.94</v>
      </c>
      <c r="F1146" s="29">
        <v>7.94</v>
      </c>
      <c r="G1146" s="29">
        <v>9.1999999999999993</v>
      </c>
      <c r="K1146" s="235">
        <v>30</v>
      </c>
      <c r="O1146" s="39" t="s">
        <v>115</v>
      </c>
      <c r="P1146" s="34">
        <v>69.2</v>
      </c>
      <c r="Q1146" s="39" t="s">
        <v>115</v>
      </c>
      <c r="R1146" s="39" t="s">
        <v>115</v>
      </c>
      <c r="S1146" s="39" t="s">
        <v>115</v>
      </c>
      <c r="T1146" s="39" t="s">
        <v>115</v>
      </c>
      <c r="U1146" s="39" t="s">
        <v>115</v>
      </c>
      <c r="V1146" s="39" t="s">
        <v>112</v>
      </c>
      <c r="W1146" s="39" t="s">
        <v>115</v>
      </c>
      <c r="X1146" s="34">
        <v>53.5</v>
      </c>
      <c r="Y1146" s="39" t="s">
        <v>115</v>
      </c>
      <c r="Z1146" s="34">
        <v>1.4</v>
      </c>
      <c r="AA1146" s="39" t="s">
        <v>115</v>
      </c>
      <c r="AB1146" s="34">
        <v>35</v>
      </c>
      <c r="AC1146" s="39" t="s">
        <v>115</v>
      </c>
      <c r="AD1146" s="34">
        <v>249</v>
      </c>
      <c r="AE1146" s="39" t="s">
        <v>115</v>
      </c>
      <c r="AF1146" s="39" t="s">
        <v>115</v>
      </c>
      <c r="AG1146" s="40">
        <v>27.8</v>
      </c>
      <c r="AH1146" s="40">
        <v>63400</v>
      </c>
      <c r="AI1146" s="40">
        <v>21900</v>
      </c>
      <c r="AJ1146" s="39" t="s">
        <v>115</v>
      </c>
      <c r="AK1146" s="39" t="s">
        <v>115</v>
      </c>
      <c r="AL1146" s="39" t="s">
        <v>115</v>
      </c>
    </row>
    <row r="1147" spans="1:38" x14ac:dyDescent="0.35">
      <c r="A1147" s="70">
        <v>42796</v>
      </c>
      <c r="B1147" s="55">
        <v>0.45461805555555551</v>
      </c>
      <c r="C1147" s="29">
        <v>712</v>
      </c>
      <c r="D1147" s="29">
        <v>0.46279999999999999</v>
      </c>
      <c r="E1147" s="29">
        <v>11.43</v>
      </c>
      <c r="F1147" s="29">
        <v>8.1</v>
      </c>
      <c r="G1147" s="29">
        <v>7.4</v>
      </c>
      <c r="K1147" s="235">
        <v>1076</v>
      </c>
    </row>
    <row r="1148" spans="1:38" x14ac:dyDescent="0.35">
      <c r="A1148" s="70">
        <v>42807</v>
      </c>
      <c r="B1148" s="55">
        <v>0.4412962962962963</v>
      </c>
      <c r="C1148" s="29">
        <v>639</v>
      </c>
      <c r="D1148" s="29">
        <v>0.41539999999999999</v>
      </c>
      <c r="E1148" s="29">
        <v>11.75</v>
      </c>
      <c r="F1148" s="29">
        <v>7.89</v>
      </c>
      <c r="G1148" s="29">
        <v>6.2</v>
      </c>
      <c r="K1148" s="54">
        <v>134</v>
      </c>
    </row>
    <row r="1149" spans="1:38" x14ac:dyDescent="0.35">
      <c r="A1149" s="70">
        <v>42817</v>
      </c>
      <c r="B1149" s="55">
        <v>0.41518518518518516</v>
      </c>
      <c r="C1149" s="29">
        <v>618</v>
      </c>
      <c r="D1149" s="29">
        <v>0.4017</v>
      </c>
      <c r="E1149" s="29">
        <v>11.51</v>
      </c>
      <c r="F1149" s="29">
        <v>8.02</v>
      </c>
      <c r="G1149" s="29">
        <v>5.9</v>
      </c>
      <c r="K1149" s="54">
        <v>63</v>
      </c>
    </row>
    <row r="1150" spans="1:38" x14ac:dyDescent="0.35">
      <c r="A1150" s="70">
        <v>42821</v>
      </c>
      <c r="B1150" s="55">
        <v>0.50377314814814811</v>
      </c>
      <c r="C1150" s="29">
        <v>644</v>
      </c>
      <c r="D1150" s="29">
        <v>0.41860000000000003</v>
      </c>
      <c r="E1150" s="29">
        <v>10.97</v>
      </c>
      <c r="F1150" s="29">
        <v>8.0299999999999994</v>
      </c>
      <c r="G1150" s="29">
        <v>11.6</v>
      </c>
      <c r="K1150" s="54">
        <v>231</v>
      </c>
    </row>
    <row r="1151" spans="1:38" x14ac:dyDescent="0.35">
      <c r="A1151" s="70">
        <v>42822</v>
      </c>
      <c r="B1151" s="55">
        <v>0.47321759259259261</v>
      </c>
      <c r="C1151" s="29">
        <v>652</v>
      </c>
      <c r="D1151" s="29">
        <v>0.42380000000000001</v>
      </c>
      <c r="E1151" s="29">
        <v>11.33</v>
      </c>
      <c r="F1151" s="29">
        <v>7.71</v>
      </c>
      <c r="G1151" s="29">
        <v>11.5</v>
      </c>
      <c r="K1151" s="54">
        <v>110</v>
      </c>
      <c r="L1151" s="45">
        <f>AVERAGE(K1147:K1151)</f>
        <v>322.8</v>
      </c>
      <c r="M1151" s="46">
        <f>GEOMEAN(K1147:K1151)</f>
        <v>187.34946482349531</v>
      </c>
      <c r="N1151" s="47" t="s">
        <v>204</v>
      </c>
    </row>
    <row r="1152" spans="1:38" x14ac:dyDescent="0.35">
      <c r="A1152" s="322">
        <v>42828</v>
      </c>
      <c r="B1152" s="61">
        <v>0.43714120370370368</v>
      </c>
      <c r="C1152" s="62">
        <v>624</v>
      </c>
      <c r="D1152" s="62">
        <v>0.40560000000000002</v>
      </c>
      <c r="E1152" s="62">
        <v>9.7799999999999994</v>
      </c>
      <c r="F1152" s="62">
        <v>7.78</v>
      </c>
      <c r="G1152" s="62">
        <v>12.5</v>
      </c>
      <c r="K1152" s="235">
        <v>1274</v>
      </c>
    </row>
    <row r="1153" spans="1:14" x14ac:dyDescent="0.35">
      <c r="A1153" s="167">
        <v>42830</v>
      </c>
      <c r="B1153" s="168">
        <v>0.53462962962962968</v>
      </c>
      <c r="C1153" s="169">
        <v>634</v>
      </c>
      <c r="D1153" s="169">
        <v>0.41210000000000002</v>
      </c>
      <c r="E1153" s="169">
        <v>10.24</v>
      </c>
      <c r="F1153" s="169">
        <v>7.91</v>
      </c>
      <c r="G1153" s="169">
        <v>12.5</v>
      </c>
      <c r="K1153" s="235">
        <v>160</v>
      </c>
    </row>
    <row r="1154" spans="1:14" x14ac:dyDescent="0.35">
      <c r="A1154" s="70">
        <v>42836</v>
      </c>
      <c r="B1154" s="55">
        <v>0.41840277777777773</v>
      </c>
      <c r="C1154" s="29">
        <v>635</v>
      </c>
      <c r="D1154" s="29">
        <v>0.4128</v>
      </c>
      <c r="E1154" s="29">
        <v>10.55</v>
      </c>
      <c r="F1154" s="29">
        <v>8.0299999999999994</v>
      </c>
      <c r="G1154" s="29">
        <v>13.5</v>
      </c>
      <c r="K1154" s="54">
        <v>1585</v>
      </c>
    </row>
    <row r="1155" spans="1:14" x14ac:dyDescent="0.35">
      <c r="A1155" s="70">
        <v>42838</v>
      </c>
      <c r="B1155" s="55">
        <v>0.45874999999999999</v>
      </c>
      <c r="C1155" s="29">
        <v>646</v>
      </c>
      <c r="D1155" s="29">
        <v>0.42249999999999999</v>
      </c>
      <c r="E1155" s="29">
        <v>10.42</v>
      </c>
      <c r="F1155" s="29">
        <v>8.3000000000000007</v>
      </c>
      <c r="G1155" s="29">
        <v>14.5</v>
      </c>
      <c r="K1155" s="54">
        <v>197</v>
      </c>
    </row>
    <row r="1156" spans="1:14" x14ac:dyDescent="0.35">
      <c r="A1156" s="70">
        <v>42849</v>
      </c>
      <c r="B1156" s="55">
        <v>0.41943287037037041</v>
      </c>
      <c r="C1156" s="29">
        <v>0.42899999999999999</v>
      </c>
      <c r="D1156" s="29">
        <v>9.73</v>
      </c>
      <c r="E1156" s="29">
        <v>8.02</v>
      </c>
      <c r="F1156" s="29">
        <v>662</v>
      </c>
      <c r="G1156" s="29">
        <v>14.8</v>
      </c>
      <c r="K1156" s="54">
        <v>86</v>
      </c>
      <c r="L1156" s="45">
        <f>AVERAGE(K1152:K1153)</f>
        <v>717</v>
      </c>
      <c r="M1156" s="46">
        <f>GEOMEAN(K1152:K1153)</f>
        <v>451.48643390471875</v>
      </c>
      <c r="N1156" s="47" t="s">
        <v>205</v>
      </c>
    </row>
    <row r="1157" spans="1:14" x14ac:dyDescent="0.35">
      <c r="A1157" s="70">
        <v>42865</v>
      </c>
      <c r="B1157" s="55">
        <v>0.53091435185185187</v>
      </c>
      <c r="C1157" s="29">
        <v>371.4</v>
      </c>
      <c r="D1157" s="29">
        <v>0.2412</v>
      </c>
      <c r="E1157" s="29">
        <v>10.23</v>
      </c>
      <c r="F1157" s="29">
        <v>8.06</v>
      </c>
      <c r="G1157" s="29">
        <v>14.8</v>
      </c>
      <c r="K1157" s="54">
        <v>5794</v>
      </c>
    </row>
    <row r="1158" spans="1:14" x14ac:dyDescent="0.35">
      <c r="A1158" s="170">
        <v>42870</v>
      </c>
      <c r="B1158" s="171">
        <v>0.40306712962962959</v>
      </c>
      <c r="C1158" s="172">
        <v>480.8</v>
      </c>
      <c r="D1158" s="172">
        <v>0.31269999999999998</v>
      </c>
      <c r="E1158" s="172">
        <v>9.01</v>
      </c>
      <c r="F1158" s="172">
        <v>7.77</v>
      </c>
      <c r="G1158" s="172">
        <v>16.5</v>
      </c>
      <c r="K1158" s="54">
        <v>171</v>
      </c>
    </row>
    <row r="1159" spans="1:14" x14ac:dyDescent="0.35">
      <c r="A1159" s="70">
        <v>42878</v>
      </c>
      <c r="B1159" s="58">
        <v>0.43287037037037041</v>
      </c>
      <c r="C1159" s="29">
        <v>501</v>
      </c>
      <c r="D1159" s="29">
        <v>0.3256</v>
      </c>
      <c r="E1159" s="29">
        <v>10.01</v>
      </c>
      <c r="F1159" s="29">
        <v>7.98</v>
      </c>
      <c r="G1159" s="29">
        <v>18.8</v>
      </c>
      <c r="K1159" s="54">
        <v>1616</v>
      </c>
    </row>
    <row r="1160" spans="1:14" x14ac:dyDescent="0.35">
      <c r="A1160" s="70">
        <v>42879</v>
      </c>
      <c r="B1160" s="55">
        <v>0.40749999999999997</v>
      </c>
      <c r="C1160" s="29">
        <v>530</v>
      </c>
      <c r="D1160" s="29">
        <v>0.34449999999999997</v>
      </c>
      <c r="E1160" s="29">
        <v>7.61</v>
      </c>
      <c r="F1160" s="29">
        <v>7.85</v>
      </c>
      <c r="G1160" s="29">
        <v>19.399999999999999</v>
      </c>
      <c r="K1160" s="54">
        <v>1095</v>
      </c>
    </row>
    <row r="1161" spans="1:14" x14ac:dyDescent="0.35">
      <c r="A1161" s="70">
        <v>42885</v>
      </c>
      <c r="G1161" s="29" t="s">
        <v>568</v>
      </c>
      <c r="L1161" s="45">
        <f>AVERAGE(K1156:K1160)</f>
        <v>1752.4</v>
      </c>
      <c r="M1161" s="46">
        <f>GEOMEAN(K1156:K1160)</f>
        <v>684.96078091428944</v>
      </c>
      <c r="N1161" s="47" t="s">
        <v>206</v>
      </c>
    </row>
    <row r="1162" spans="1:14" x14ac:dyDescent="0.35">
      <c r="A1162" s="173">
        <v>42892</v>
      </c>
      <c r="B1162" s="174">
        <v>0.54210648148148144</v>
      </c>
      <c r="C1162" s="175">
        <v>602</v>
      </c>
      <c r="D1162" s="175">
        <v>0.39</v>
      </c>
      <c r="E1162" s="175">
        <v>8.57</v>
      </c>
      <c r="F1162" s="175">
        <v>8.07</v>
      </c>
      <c r="G1162" s="175">
        <v>23.1</v>
      </c>
      <c r="K1162" s="54">
        <v>601</v>
      </c>
    </row>
    <row r="1163" spans="1:14" x14ac:dyDescent="0.35">
      <c r="A1163" s="173">
        <v>42894</v>
      </c>
      <c r="B1163" s="174">
        <v>0.4458333333333333</v>
      </c>
      <c r="C1163" s="175">
        <v>625</v>
      </c>
      <c r="D1163" s="175">
        <v>0.40949999999999998</v>
      </c>
      <c r="E1163" s="175">
        <v>8.17</v>
      </c>
      <c r="F1163" s="175">
        <v>7.99</v>
      </c>
      <c r="G1163" s="175">
        <v>19.5</v>
      </c>
      <c r="K1163" s="54">
        <v>933</v>
      </c>
    </row>
    <row r="1164" spans="1:14" x14ac:dyDescent="0.35">
      <c r="A1164" s="70">
        <v>42898</v>
      </c>
      <c r="B1164" s="55">
        <v>0.43293981481481486</v>
      </c>
      <c r="C1164" s="29">
        <v>667</v>
      </c>
      <c r="D1164" s="29">
        <v>0.4355</v>
      </c>
      <c r="E1164" s="29">
        <v>7.6</v>
      </c>
      <c r="F1164" s="29">
        <v>7.74</v>
      </c>
      <c r="G1164" s="29">
        <v>23</v>
      </c>
      <c r="K1164" s="54">
        <v>889</v>
      </c>
    </row>
    <row r="1165" spans="1:14" x14ac:dyDescent="0.35">
      <c r="A1165" s="176">
        <v>42905</v>
      </c>
      <c r="B1165" s="177">
        <v>0.50814814814814813</v>
      </c>
      <c r="C1165" s="178">
        <v>428.9</v>
      </c>
      <c r="D1165" s="178">
        <v>0.27889999999999998</v>
      </c>
      <c r="E1165" s="178">
        <v>8.02</v>
      </c>
      <c r="F1165" s="178">
        <v>8.14</v>
      </c>
      <c r="G1165" s="178">
        <v>23.9</v>
      </c>
      <c r="K1165" s="235">
        <v>1989</v>
      </c>
    </row>
    <row r="1166" spans="1:14" x14ac:dyDescent="0.35">
      <c r="A1166" s="70">
        <v>42914</v>
      </c>
      <c r="B1166" s="55">
        <v>0.41646990740740741</v>
      </c>
      <c r="C1166" s="29">
        <v>430.6</v>
      </c>
      <c r="D1166" s="29">
        <v>0.2802</v>
      </c>
      <c r="E1166" s="29">
        <v>7.92</v>
      </c>
      <c r="F1166" s="29">
        <v>8.01</v>
      </c>
      <c r="G1166" s="29">
        <v>21.2</v>
      </c>
      <c r="K1166" s="54">
        <v>1017</v>
      </c>
      <c r="L1166" s="45">
        <f>AVERAGE(K1162:K1166)</f>
        <v>1085.8</v>
      </c>
      <c r="M1166" s="46">
        <f>GEOMEAN(K1162:K1166)</f>
        <v>1001.6655156106917</v>
      </c>
      <c r="N1166" s="47" t="s">
        <v>207</v>
      </c>
    </row>
    <row r="1167" spans="1:14" x14ac:dyDescent="0.35">
      <c r="A1167" s="179">
        <v>42926</v>
      </c>
      <c r="B1167" s="180">
        <v>0.4123148148148148</v>
      </c>
      <c r="C1167" s="181">
        <v>327.60000000000002</v>
      </c>
      <c r="D1167" s="181">
        <v>0.2132</v>
      </c>
      <c r="E1167" s="181">
        <v>7.49</v>
      </c>
      <c r="F1167" s="181">
        <v>7.92</v>
      </c>
      <c r="G1167" s="181">
        <v>23.6</v>
      </c>
      <c r="K1167" s="235">
        <v>480</v>
      </c>
    </row>
    <row r="1168" spans="1:14" x14ac:dyDescent="0.35">
      <c r="A1168" s="70">
        <v>42936</v>
      </c>
      <c r="B1168" s="55">
        <v>0.41606481481481478</v>
      </c>
      <c r="C1168" s="29">
        <v>430.3</v>
      </c>
      <c r="D1168" s="29">
        <v>0.27950000000000003</v>
      </c>
      <c r="E1168" s="29">
        <v>5.92</v>
      </c>
      <c r="F1168" s="29">
        <v>7.93</v>
      </c>
      <c r="G1168" s="29">
        <v>25.3</v>
      </c>
      <c r="K1168" s="54">
        <v>5172</v>
      </c>
    </row>
    <row r="1169" spans="1:38" x14ac:dyDescent="0.35">
      <c r="A1169" s="182">
        <v>42940</v>
      </c>
      <c r="B1169" s="183">
        <v>0.39960648148148148</v>
      </c>
      <c r="C1169" s="184">
        <v>389.2</v>
      </c>
      <c r="D1169" s="184">
        <v>0.25290000000000001</v>
      </c>
      <c r="E1169" s="184">
        <v>6.9</v>
      </c>
      <c r="F1169" s="184">
        <v>7.81</v>
      </c>
      <c r="G1169" s="184">
        <v>25.2</v>
      </c>
      <c r="K1169" s="54">
        <v>3076</v>
      </c>
    </row>
    <row r="1170" spans="1:38" x14ac:dyDescent="0.35">
      <c r="A1170" s="182">
        <v>42942</v>
      </c>
      <c r="B1170" s="183">
        <v>0.41229166666666667</v>
      </c>
      <c r="C1170" s="184">
        <v>445.4</v>
      </c>
      <c r="D1170" s="184">
        <v>0.28920000000000001</v>
      </c>
      <c r="E1170" s="184">
        <v>6.74</v>
      </c>
      <c r="F1170" s="184">
        <v>7.95</v>
      </c>
      <c r="G1170" s="184">
        <v>24.7</v>
      </c>
      <c r="K1170" s="54">
        <v>131</v>
      </c>
      <c r="O1170" s="39" t="s">
        <v>115</v>
      </c>
      <c r="P1170" s="34">
        <v>52.5</v>
      </c>
      <c r="Q1170" s="39" t="s">
        <v>115</v>
      </c>
      <c r="R1170" s="39" t="s">
        <v>115</v>
      </c>
      <c r="S1170" s="39" t="s">
        <v>115</v>
      </c>
      <c r="T1170" s="39" t="s">
        <v>115</v>
      </c>
      <c r="U1170" s="39" t="s">
        <v>115</v>
      </c>
      <c r="V1170" s="39" t="s">
        <v>112</v>
      </c>
      <c r="W1170" s="39" t="s">
        <v>115</v>
      </c>
      <c r="X1170" s="34">
        <v>25.2</v>
      </c>
      <c r="Y1170" s="39" t="s">
        <v>115</v>
      </c>
      <c r="Z1170" s="34">
        <v>0.75</v>
      </c>
      <c r="AA1170" s="39" t="s">
        <v>115</v>
      </c>
      <c r="AB1170" s="34">
        <v>20.399999999999999</v>
      </c>
      <c r="AC1170" s="39" t="s">
        <v>115</v>
      </c>
      <c r="AD1170" s="34">
        <v>180</v>
      </c>
      <c r="AE1170" s="39" t="s">
        <v>115</v>
      </c>
      <c r="AF1170" s="39" t="s">
        <v>115</v>
      </c>
      <c r="AG1170" s="40">
        <v>27.6</v>
      </c>
      <c r="AH1170" s="40">
        <v>45900</v>
      </c>
      <c r="AI1170" s="39">
        <v>16000</v>
      </c>
      <c r="AJ1170" s="39" t="s">
        <v>115</v>
      </c>
      <c r="AK1170" s="39" t="s">
        <v>115</v>
      </c>
      <c r="AL1170" s="39" t="s">
        <v>115</v>
      </c>
    </row>
    <row r="1171" spans="1:38" x14ac:dyDescent="0.35">
      <c r="A1171" s="70">
        <v>42947</v>
      </c>
      <c r="B1171" s="55">
        <v>0.39424768518518521</v>
      </c>
      <c r="C1171" s="29">
        <v>506</v>
      </c>
      <c r="D1171" s="29">
        <v>0.32829999999999998</v>
      </c>
      <c r="E1171" s="29">
        <v>6.96</v>
      </c>
      <c r="F1171" s="29">
        <v>7.81</v>
      </c>
      <c r="G1171" s="29">
        <v>23.6</v>
      </c>
      <c r="K1171" s="235">
        <v>530</v>
      </c>
      <c r="L1171" s="45">
        <f>AVERAGE(K1167:K1171)</f>
        <v>1877.8</v>
      </c>
      <c r="M1171" s="46">
        <f>GEOMEAN(K1167:K1171)</f>
        <v>880.81895099006545</v>
      </c>
      <c r="N1171" s="47" t="s">
        <v>208</v>
      </c>
    </row>
    <row r="1172" spans="1:38" x14ac:dyDescent="0.35">
      <c r="A1172" s="70">
        <v>42950</v>
      </c>
      <c r="B1172" s="55">
        <v>0.39905092592592589</v>
      </c>
      <c r="C1172" s="29">
        <v>552</v>
      </c>
      <c r="D1172" s="29">
        <v>0.35749999999999998</v>
      </c>
      <c r="E1172" s="29">
        <v>6.72</v>
      </c>
      <c r="F1172" s="29">
        <v>7.96</v>
      </c>
      <c r="G1172" s="29">
        <v>23.7</v>
      </c>
      <c r="K1172" s="235">
        <v>345</v>
      </c>
    </row>
    <row r="1173" spans="1:38" x14ac:dyDescent="0.35">
      <c r="A1173" s="70">
        <v>42962</v>
      </c>
      <c r="B1173" s="55">
        <v>0.42618055555555556</v>
      </c>
      <c r="C1173" s="29">
        <v>0.39650000000000002</v>
      </c>
      <c r="D1173" s="29">
        <v>7.09</v>
      </c>
      <c r="E1173" s="29">
        <v>7.76</v>
      </c>
      <c r="F1173" s="29">
        <v>611</v>
      </c>
      <c r="G1173" s="29">
        <v>22.6</v>
      </c>
      <c r="K1173" s="54">
        <v>798</v>
      </c>
    </row>
    <row r="1174" spans="1:38" x14ac:dyDescent="0.35">
      <c r="A1174" s="70">
        <v>42964</v>
      </c>
      <c r="B1174" s="55">
        <v>0.39814814814814814</v>
      </c>
      <c r="C1174" s="29">
        <v>602</v>
      </c>
      <c r="D1174" s="29">
        <v>0.39</v>
      </c>
      <c r="E1174" s="29">
        <v>6.31</v>
      </c>
      <c r="F1174" s="29">
        <v>7.69</v>
      </c>
      <c r="G1174" s="29">
        <v>23.7</v>
      </c>
      <c r="K1174" s="54">
        <v>1137</v>
      </c>
    </row>
    <row r="1175" spans="1:38" x14ac:dyDescent="0.35">
      <c r="A1175" s="70">
        <v>42976</v>
      </c>
      <c r="B1175" s="55">
        <v>0.44113425925925925</v>
      </c>
      <c r="C1175" s="29">
        <v>523</v>
      </c>
      <c r="D1175" s="29">
        <v>0.34</v>
      </c>
      <c r="E1175" s="29">
        <v>6.1</v>
      </c>
      <c r="F1175" s="29">
        <v>7.95</v>
      </c>
      <c r="G1175" s="29">
        <v>21.6</v>
      </c>
      <c r="K1175" s="54">
        <v>24192</v>
      </c>
    </row>
    <row r="1176" spans="1:38" x14ac:dyDescent="0.35">
      <c r="A1176" s="70">
        <v>42977</v>
      </c>
      <c r="B1176" s="55">
        <v>0.41275462962962961</v>
      </c>
      <c r="C1176" s="29">
        <v>547</v>
      </c>
      <c r="D1176" s="29">
        <v>0.35749999999999998</v>
      </c>
      <c r="E1176" s="29">
        <v>6.28</v>
      </c>
      <c r="F1176" s="29">
        <v>7.82</v>
      </c>
      <c r="G1176" s="29">
        <v>21.7</v>
      </c>
      <c r="K1176" s="235">
        <v>7701</v>
      </c>
      <c r="L1176" s="45">
        <f>AVERAGE(K1172:K1176)</f>
        <v>6834.6</v>
      </c>
      <c r="M1176" s="46">
        <f>GEOMEAN(K1172:K1176)</f>
        <v>2255.0712578027569</v>
      </c>
      <c r="N1176" s="47" t="s">
        <v>209</v>
      </c>
    </row>
    <row r="1177" spans="1:38" x14ac:dyDescent="0.35">
      <c r="A1177" s="70">
        <v>42989</v>
      </c>
      <c r="B1177" s="58">
        <v>0.42291666666666666</v>
      </c>
      <c r="C1177" s="29">
        <v>616</v>
      </c>
      <c r="D1177" s="29">
        <v>0.40300000000000002</v>
      </c>
      <c r="E1177" s="29">
        <v>8.3699999999999992</v>
      </c>
      <c r="F1177" s="29">
        <v>7.89</v>
      </c>
      <c r="G1177" s="29">
        <v>16.899999999999999</v>
      </c>
      <c r="K1177" s="54">
        <v>259</v>
      </c>
    </row>
    <row r="1178" spans="1:38" x14ac:dyDescent="0.35">
      <c r="A1178" s="70">
        <v>42991</v>
      </c>
      <c r="B1178" s="58">
        <v>0.4395486111111111</v>
      </c>
      <c r="C1178" s="29">
        <v>687</v>
      </c>
      <c r="D1178" s="29">
        <v>0.44850000000000001</v>
      </c>
      <c r="E1178" s="29">
        <v>7.88</v>
      </c>
      <c r="F1178" s="29">
        <v>7.58</v>
      </c>
      <c r="G1178" s="29">
        <v>17.8</v>
      </c>
      <c r="K1178" s="54">
        <v>576</v>
      </c>
    </row>
    <row r="1179" spans="1:38" x14ac:dyDescent="0.35">
      <c r="A1179" s="185">
        <v>42996</v>
      </c>
      <c r="B1179" s="186">
        <v>0.42002314814814817</v>
      </c>
      <c r="C1179" s="187">
        <v>666</v>
      </c>
      <c r="D1179" s="187">
        <v>0.4355</v>
      </c>
      <c r="E1179" s="187">
        <v>6.74</v>
      </c>
      <c r="F1179" s="187">
        <v>7.87</v>
      </c>
      <c r="G1179" s="187">
        <v>20.8</v>
      </c>
      <c r="K1179" s="54">
        <v>496</v>
      </c>
    </row>
    <row r="1180" spans="1:38" x14ac:dyDescent="0.35">
      <c r="A1180" s="185">
        <v>42998</v>
      </c>
      <c r="B1180" s="186">
        <v>0.41817129629629629</v>
      </c>
      <c r="C1180" s="187">
        <v>603</v>
      </c>
      <c r="D1180" s="187">
        <v>0.39</v>
      </c>
      <c r="E1180" s="187">
        <v>7.33</v>
      </c>
      <c r="F1180" s="187">
        <v>7.82</v>
      </c>
      <c r="G1180" s="187">
        <v>21.3</v>
      </c>
      <c r="K1180" s="54">
        <v>4352</v>
      </c>
    </row>
    <row r="1181" spans="1:38" x14ac:dyDescent="0.35">
      <c r="A1181" s="70">
        <v>43006</v>
      </c>
      <c r="B1181" s="55">
        <v>0.42396990740740742</v>
      </c>
      <c r="C1181" s="29">
        <v>723</v>
      </c>
      <c r="D1181" s="29">
        <v>0.46800000000000003</v>
      </c>
      <c r="E1181" s="29">
        <v>7.26</v>
      </c>
      <c r="F1181" s="29">
        <v>7.83</v>
      </c>
      <c r="G1181" s="29">
        <v>18.7</v>
      </c>
      <c r="K1181" s="235">
        <v>1317</v>
      </c>
      <c r="L1181" s="45">
        <f>AVERAGE(K1177:K1181)</f>
        <v>1400</v>
      </c>
      <c r="M1181" s="46">
        <f>GEOMEAN(K1177:K1181)</f>
        <v>842.35608435617871</v>
      </c>
      <c r="N1181" s="47" t="s">
        <v>210</v>
      </c>
    </row>
    <row r="1182" spans="1:38" x14ac:dyDescent="0.35">
      <c r="A1182" s="188">
        <v>43011</v>
      </c>
      <c r="B1182" s="189">
        <v>0.4607175925925926</v>
      </c>
      <c r="C1182" s="190">
        <v>814</v>
      </c>
      <c r="D1182" s="190">
        <v>0.52649999999999997</v>
      </c>
      <c r="E1182" s="190">
        <v>7.96</v>
      </c>
      <c r="F1182" s="190">
        <v>7.9</v>
      </c>
      <c r="G1182" s="190">
        <v>17.2</v>
      </c>
      <c r="K1182" s="54">
        <v>601</v>
      </c>
      <c r="O1182" s="39" t="s">
        <v>115</v>
      </c>
      <c r="P1182" s="34">
        <v>79.099999999999994</v>
      </c>
      <c r="Q1182" s="39" t="s">
        <v>115</v>
      </c>
      <c r="R1182" s="39" t="s">
        <v>115</v>
      </c>
      <c r="S1182" s="39" t="s">
        <v>115</v>
      </c>
      <c r="T1182" s="39" t="s">
        <v>115</v>
      </c>
      <c r="U1182" s="39" t="s">
        <v>115</v>
      </c>
      <c r="V1182" s="39" t="s">
        <v>112</v>
      </c>
      <c r="W1182" s="39" t="s">
        <v>115</v>
      </c>
      <c r="X1182" s="34">
        <v>77</v>
      </c>
      <c r="Y1182" s="39" t="s">
        <v>115</v>
      </c>
      <c r="Z1182" s="34">
        <v>0.67</v>
      </c>
      <c r="AA1182" s="39" t="s">
        <v>115</v>
      </c>
      <c r="AB1182" s="34">
        <v>50.1</v>
      </c>
      <c r="AC1182" s="39" t="s">
        <v>115</v>
      </c>
      <c r="AD1182" s="34">
        <v>239</v>
      </c>
      <c r="AE1182" s="39" t="s">
        <v>115</v>
      </c>
      <c r="AF1182" s="39">
        <v>203</v>
      </c>
      <c r="AG1182" s="40">
        <v>26.6</v>
      </c>
      <c r="AH1182" s="40">
        <v>58700</v>
      </c>
      <c r="AI1182" s="39">
        <v>22400</v>
      </c>
      <c r="AJ1182" s="29">
        <v>3.1</v>
      </c>
      <c r="AK1182" s="39" t="s">
        <v>115</v>
      </c>
      <c r="AL1182" s="39" t="s">
        <v>115</v>
      </c>
    </row>
    <row r="1183" spans="1:38" x14ac:dyDescent="0.35">
      <c r="A1183" s="70">
        <v>43019</v>
      </c>
      <c r="B1183" s="55">
        <v>0.46865740740740741</v>
      </c>
      <c r="C1183" s="29">
        <v>579</v>
      </c>
      <c r="D1183" s="29">
        <v>0.377</v>
      </c>
      <c r="E1183" s="29">
        <v>7.45</v>
      </c>
      <c r="F1183" s="29">
        <v>7.68</v>
      </c>
      <c r="G1183" s="29">
        <v>18.5</v>
      </c>
      <c r="K1183" s="54">
        <v>7701</v>
      </c>
    </row>
    <row r="1184" spans="1:38" x14ac:dyDescent="0.35">
      <c r="A1184" s="191">
        <v>43026</v>
      </c>
      <c r="B1184" s="192">
        <v>0.41760416666666672</v>
      </c>
      <c r="C1184" s="193">
        <v>703</v>
      </c>
      <c r="D1184" s="193">
        <v>0.45500000000000002</v>
      </c>
      <c r="E1184" s="193">
        <v>8.17</v>
      </c>
      <c r="F1184" s="193">
        <v>7.72</v>
      </c>
      <c r="G1184" s="193">
        <v>13.8</v>
      </c>
      <c r="K1184" s="54">
        <v>1071</v>
      </c>
    </row>
    <row r="1185" spans="1:14" x14ac:dyDescent="0.35">
      <c r="A1185" s="70">
        <v>43031</v>
      </c>
      <c r="B1185" s="55">
        <v>0.42024305555555558</v>
      </c>
      <c r="C1185" s="29">
        <v>777</v>
      </c>
      <c r="D1185" s="29">
        <v>0.50700000000000001</v>
      </c>
      <c r="E1185" s="29">
        <v>7.41</v>
      </c>
      <c r="F1185" s="29">
        <v>7.9</v>
      </c>
      <c r="G1185" s="29">
        <v>16.899999999999999</v>
      </c>
      <c r="K1185" s="54">
        <v>5794</v>
      </c>
    </row>
    <row r="1186" spans="1:14" x14ac:dyDescent="0.35">
      <c r="A1186" s="70">
        <v>43034</v>
      </c>
      <c r="B1186" s="55">
        <v>0.4475925925925926</v>
      </c>
      <c r="C1186" s="29">
        <v>668</v>
      </c>
      <c r="D1186" s="29">
        <v>0.43419999999999997</v>
      </c>
      <c r="E1186" s="29">
        <v>9.86</v>
      </c>
      <c r="F1186" s="29">
        <v>7.89</v>
      </c>
      <c r="G1186" s="29">
        <v>11.4</v>
      </c>
      <c r="K1186" s="54">
        <v>1313</v>
      </c>
      <c r="L1186" s="45">
        <f>AVERAGE(K1182:K1186)</f>
        <v>3296</v>
      </c>
      <c r="M1186" s="46">
        <f>GEOMEAN(K1182:K1186)</f>
        <v>2066.7638499542022</v>
      </c>
      <c r="N1186" s="47" t="s">
        <v>211</v>
      </c>
    </row>
    <row r="1187" spans="1:14" x14ac:dyDescent="0.35">
      <c r="A1187" s="194">
        <v>43039</v>
      </c>
      <c r="B1187" s="195">
        <v>0.44074074074074071</v>
      </c>
      <c r="C1187" s="196">
        <v>701</v>
      </c>
      <c r="D1187" s="196">
        <v>0.4556</v>
      </c>
      <c r="E1187" s="196">
        <v>10.8</v>
      </c>
      <c r="F1187" s="196">
        <v>7.72</v>
      </c>
      <c r="G1187" s="196">
        <v>8.6999999999999993</v>
      </c>
      <c r="K1187" s="235">
        <v>426</v>
      </c>
    </row>
    <row r="1188" spans="1:14" x14ac:dyDescent="0.35">
      <c r="A1188" s="197">
        <v>43041</v>
      </c>
      <c r="B1188" s="198">
        <v>0.43827546296296299</v>
      </c>
      <c r="C1188" s="199">
        <v>564</v>
      </c>
      <c r="D1188" s="199">
        <v>0.36659999999999998</v>
      </c>
      <c r="E1188" s="199">
        <v>10.49</v>
      </c>
      <c r="F1188" s="199">
        <v>7.79</v>
      </c>
      <c r="G1188" s="199">
        <v>10.5</v>
      </c>
      <c r="K1188" s="54">
        <v>7701</v>
      </c>
    </row>
    <row r="1189" spans="1:14" x14ac:dyDescent="0.35">
      <c r="A1189" s="70">
        <v>43045</v>
      </c>
      <c r="B1189" s="55">
        <v>0.50484953703703705</v>
      </c>
      <c r="C1189" s="29">
        <v>521</v>
      </c>
      <c r="D1189" s="29">
        <v>0.3387</v>
      </c>
      <c r="E1189" s="29">
        <v>10.35</v>
      </c>
      <c r="F1189" s="29">
        <v>7.82</v>
      </c>
      <c r="G1189" s="29">
        <v>12.6</v>
      </c>
      <c r="K1189" s="54">
        <v>5475</v>
      </c>
    </row>
    <row r="1190" spans="1:14" x14ac:dyDescent="0.35">
      <c r="A1190" s="200">
        <v>43052</v>
      </c>
      <c r="B1190" s="201">
        <v>0.43706018518518519</v>
      </c>
      <c r="C1190" s="202">
        <v>588</v>
      </c>
      <c r="D1190" s="202">
        <v>0.38219999999999998</v>
      </c>
      <c r="E1190" s="202">
        <v>11.09</v>
      </c>
      <c r="F1190" s="202">
        <v>8.1199999999999992</v>
      </c>
      <c r="G1190" s="202">
        <v>8.1</v>
      </c>
      <c r="K1190" s="54">
        <v>2142</v>
      </c>
    </row>
    <row r="1191" spans="1:14" x14ac:dyDescent="0.35">
      <c r="A1191" s="200">
        <v>43054</v>
      </c>
      <c r="B1191" s="201">
        <v>0.41542824074074075</v>
      </c>
      <c r="C1191" s="202">
        <v>578</v>
      </c>
      <c r="D1191" s="202">
        <v>0.37569999999999998</v>
      </c>
      <c r="E1191" s="202">
        <v>11.53</v>
      </c>
      <c r="F1191" s="202">
        <v>8.0500000000000007</v>
      </c>
      <c r="G1191" s="202">
        <v>7.9</v>
      </c>
      <c r="K1191" s="54">
        <v>1178</v>
      </c>
      <c r="L1191" s="45">
        <f>AVERAGE(K1187:K1191)</f>
        <v>3384.4</v>
      </c>
      <c r="M1191" s="46">
        <f>GEOMEAN(K1187:K1191)</f>
        <v>2144.1794066025104</v>
      </c>
      <c r="N1191" s="47" t="s">
        <v>212</v>
      </c>
    </row>
    <row r="1192" spans="1:14" x14ac:dyDescent="0.35">
      <c r="A1192" s="70">
        <v>43073</v>
      </c>
      <c r="B1192" s="55">
        <v>0.47055555555555556</v>
      </c>
      <c r="C1192" s="29">
        <v>620</v>
      </c>
      <c r="D1192" s="29">
        <v>0.40239999999999998</v>
      </c>
      <c r="E1192" s="29">
        <v>13.04</v>
      </c>
      <c r="F1192" s="29">
        <v>8.0299999999999994</v>
      </c>
      <c r="G1192" s="29">
        <v>7.1</v>
      </c>
      <c r="K1192" s="54">
        <v>1313</v>
      </c>
    </row>
    <row r="1193" spans="1:14" x14ac:dyDescent="0.35">
      <c r="A1193" s="70">
        <v>43076</v>
      </c>
      <c r="B1193" s="58">
        <v>0.40222222222222226</v>
      </c>
      <c r="C1193" s="29">
        <v>635</v>
      </c>
      <c r="D1193" s="29">
        <v>0.4128</v>
      </c>
      <c r="E1193" s="29">
        <v>12.09</v>
      </c>
      <c r="F1193" s="29">
        <v>7.85</v>
      </c>
      <c r="G1193" s="29">
        <v>4.5</v>
      </c>
      <c r="K1193" s="54">
        <v>538</v>
      </c>
    </row>
    <row r="1194" spans="1:14" x14ac:dyDescent="0.35">
      <c r="A1194" s="203">
        <v>43080</v>
      </c>
      <c r="B1194" s="204">
        <v>0.42712962962962964</v>
      </c>
      <c r="C1194" s="205">
        <v>639</v>
      </c>
      <c r="D1194" s="205">
        <v>0.41539999999999999</v>
      </c>
      <c r="E1194" s="205">
        <v>13.98</v>
      </c>
      <c r="F1194" s="205">
        <v>7.9</v>
      </c>
      <c r="G1194" s="205">
        <v>3.1</v>
      </c>
      <c r="K1194" s="54">
        <v>959</v>
      </c>
    </row>
    <row r="1195" spans="1:14" x14ac:dyDescent="0.35">
      <c r="A1195" s="70">
        <v>43087</v>
      </c>
      <c r="B1195" s="55">
        <v>0.39966435185185184</v>
      </c>
      <c r="C1195" s="29">
        <v>672</v>
      </c>
      <c r="D1195" s="29">
        <v>0.43680000000000002</v>
      </c>
      <c r="E1195" s="29">
        <v>14.14</v>
      </c>
      <c r="F1195" s="29">
        <v>8.0500000000000007</v>
      </c>
      <c r="G1195" s="29">
        <v>4.8</v>
      </c>
      <c r="K1195" s="235">
        <v>860</v>
      </c>
      <c r="L1195" s="45">
        <f>AVERAGE(K1191:K1195)</f>
        <v>969.6</v>
      </c>
      <c r="M1195" s="46">
        <f>GEOMEAN(K1191:K1195)</f>
        <v>927.47426972594826</v>
      </c>
      <c r="N1195" s="47" t="s">
        <v>213</v>
      </c>
    </row>
    <row r="1196" spans="1:14" x14ac:dyDescent="0.35">
      <c r="A1196" s="70">
        <v>43103</v>
      </c>
      <c r="B1196" s="58">
        <v>0.40836805555555555</v>
      </c>
      <c r="C1196" s="29">
        <v>709</v>
      </c>
      <c r="D1196" s="29">
        <v>0.46079999999999999</v>
      </c>
      <c r="E1196" s="29">
        <v>14.03</v>
      </c>
      <c r="F1196" s="29">
        <v>7.58</v>
      </c>
      <c r="G1196" s="29">
        <v>0.2</v>
      </c>
      <c r="K1196" s="235">
        <v>1046</v>
      </c>
    </row>
    <row r="1197" spans="1:14" x14ac:dyDescent="0.35">
      <c r="A1197" s="206">
        <v>43108</v>
      </c>
      <c r="B1197" s="207">
        <v>0.43097222222222226</v>
      </c>
      <c r="C1197" s="208">
        <v>719</v>
      </c>
      <c r="D1197" s="208">
        <v>0.46739999999999998</v>
      </c>
      <c r="E1197" s="208">
        <v>15.62</v>
      </c>
      <c r="F1197" s="208">
        <v>7.99</v>
      </c>
      <c r="G1197" s="208">
        <v>0.9</v>
      </c>
      <c r="K1197" s="235">
        <v>4352</v>
      </c>
    </row>
    <row r="1198" spans="1:14" x14ac:dyDescent="0.35">
      <c r="A1198" s="206">
        <v>43111</v>
      </c>
      <c r="B1198" s="207">
        <v>0.43390046296296297</v>
      </c>
      <c r="C1198" s="208">
        <v>728</v>
      </c>
      <c r="D1198" s="208">
        <v>0.47320000000000001</v>
      </c>
      <c r="E1198" s="208">
        <v>14.05</v>
      </c>
      <c r="F1198" s="208">
        <v>8.07</v>
      </c>
      <c r="G1198" s="208">
        <v>2.4</v>
      </c>
      <c r="K1198" s="235">
        <v>1017</v>
      </c>
    </row>
    <row r="1199" spans="1:14" x14ac:dyDescent="0.35">
      <c r="A1199" s="70">
        <v>43117</v>
      </c>
      <c r="B1199" s="55">
        <v>0.44434027777777779</v>
      </c>
      <c r="C1199" s="29">
        <v>683</v>
      </c>
      <c r="D1199" s="29">
        <v>0.44400000000000001</v>
      </c>
      <c r="E1199" s="29">
        <v>17.54</v>
      </c>
      <c r="F1199" s="29">
        <v>8.06</v>
      </c>
      <c r="G1199" s="29">
        <v>0</v>
      </c>
      <c r="K1199" s="235">
        <v>332</v>
      </c>
    </row>
    <row r="1200" spans="1:14" x14ac:dyDescent="0.35">
      <c r="A1200" s="209">
        <v>43124</v>
      </c>
      <c r="B1200" s="210">
        <v>0.43342592592592594</v>
      </c>
      <c r="C1200" s="211">
        <v>723</v>
      </c>
      <c r="D1200" s="211">
        <v>0.47</v>
      </c>
      <c r="E1200" s="211">
        <v>22.54</v>
      </c>
      <c r="F1200" s="211">
        <v>8.06</v>
      </c>
      <c r="G1200" s="211">
        <v>2.6</v>
      </c>
      <c r="K1200" s="235">
        <v>269</v>
      </c>
      <c r="L1200" s="45">
        <f>AVERAGE(K1196:K1200)</f>
        <v>1403.2</v>
      </c>
      <c r="M1200" s="46">
        <f>GEOMEAN(K1196:K1200)</f>
        <v>838.08173836926289</v>
      </c>
      <c r="N1200" s="47" t="s">
        <v>214</v>
      </c>
    </row>
    <row r="1201" spans="1:38" x14ac:dyDescent="0.35">
      <c r="A1201" s="70">
        <v>43130</v>
      </c>
      <c r="B1201" s="55">
        <v>0.42424768518518513</v>
      </c>
      <c r="C1201" s="29">
        <v>713</v>
      </c>
      <c r="D1201" s="29">
        <v>0.46350000000000002</v>
      </c>
      <c r="E1201" s="29">
        <v>15.2</v>
      </c>
      <c r="F1201" s="29">
        <v>7.9</v>
      </c>
      <c r="G1201" s="29">
        <v>1.6</v>
      </c>
      <c r="K1201" s="235">
        <v>504</v>
      </c>
    </row>
    <row r="1202" spans="1:38" x14ac:dyDescent="0.35">
      <c r="A1202" s="212">
        <v>43136</v>
      </c>
      <c r="B1202" s="213">
        <v>0.43464120370370374</v>
      </c>
      <c r="C1202" s="214">
        <v>735</v>
      </c>
      <c r="D1202" s="214">
        <v>0.4778</v>
      </c>
      <c r="E1202" s="214">
        <v>18.309999999999999</v>
      </c>
      <c r="F1202" s="214">
        <v>7.83</v>
      </c>
      <c r="G1202" s="214">
        <v>0.5</v>
      </c>
      <c r="K1202" s="235">
        <v>31</v>
      </c>
    </row>
    <row r="1203" spans="1:38" x14ac:dyDescent="0.35">
      <c r="A1203" s="215">
        <v>43139</v>
      </c>
      <c r="B1203" s="213">
        <v>0.4100462962962963</v>
      </c>
      <c r="C1203" s="216">
        <v>728</v>
      </c>
      <c r="D1203" s="216">
        <v>0.47320000000000001</v>
      </c>
      <c r="E1203" s="216">
        <v>15.54</v>
      </c>
      <c r="F1203" s="216">
        <v>8.1199999999999992</v>
      </c>
      <c r="G1203" s="216">
        <v>0.5</v>
      </c>
      <c r="K1203" s="235">
        <v>364</v>
      </c>
    </row>
    <row r="1204" spans="1:38" x14ac:dyDescent="0.35">
      <c r="A1204" s="70">
        <v>43146</v>
      </c>
      <c r="B1204" s="55">
        <v>0.43482638888888886</v>
      </c>
      <c r="C1204" s="29">
        <v>799</v>
      </c>
      <c r="D1204" s="29">
        <v>0.52</v>
      </c>
      <c r="E1204" s="29">
        <v>12.86</v>
      </c>
      <c r="F1204" s="29">
        <v>7.86</v>
      </c>
      <c r="G1204" s="29">
        <v>6.1</v>
      </c>
      <c r="K1204" s="235">
        <v>676</v>
      </c>
    </row>
    <row r="1205" spans="1:38" x14ac:dyDescent="0.35">
      <c r="A1205" s="217">
        <v>43152</v>
      </c>
      <c r="B1205" s="218">
        <v>0.42752314814814812</v>
      </c>
      <c r="C1205" s="219">
        <v>744</v>
      </c>
      <c r="D1205" s="219">
        <v>0.48359999999999997</v>
      </c>
      <c r="E1205" s="219">
        <v>13.57</v>
      </c>
      <c r="F1205" s="219">
        <v>7.9</v>
      </c>
      <c r="G1205" s="219">
        <v>7.3</v>
      </c>
      <c r="K1205" s="36">
        <v>24192</v>
      </c>
      <c r="L1205" s="45">
        <f>AVERAGE(K1201:K1205)</f>
        <v>5153.3999999999996</v>
      </c>
      <c r="M1205" s="46">
        <f>GEOMEAN(K1201:K1205)</f>
        <v>621.87402435988247</v>
      </c>
      <c r="N1205" s="47" t="s">
        <v>215</v>
      </c>
    </row>
    <row r="1206" spans="1:38" x14ac:dyDescent="0.35">
      <c r="A1206" s="70">
        <v>43158</v>
      </c>
      <c r="B1206" s="55">
        <v>0.44216435185185188</v>
      </c>
      <c r="C1206" s="29">
        <v>580</v>
      </c>
      <c r="D1206" s="29">
        <v>0.377</v>
      </c>
      <c r="E1206" s="29">
        <v>12.71</v>
      </c>
      <c r="F1206" s="29">
        <v>8.11</v>
      </c>
      <c r="G1206" s="29">
        <v>7.2</v>
      </c>
      <c r="K1206" s="54">
        <v>301</v>
      </c>
      <c r="O1206" s="39" t="s">
        <v>115</v>
      </c>
      <c r="P1206" s="34">
        <v>58.8</v>
      </c>
      <c r="Q1206" s="39" t="s">
        <v>115</v>
      </c>
      <c r="R1206" s="39" t="s">
        <v>115</v>
      </c>
      <c r="S1206" s="39" t="s">
        <v>115</v>
      </c>
      <c r="T1206" s="39" t="s">
        <v>115</v>
      </c>
      <c r="U1206" s="39" t="s">
        <v>115</v>
      </c>
      <c r="V1206" s="39" t="s">
        <v>112</v>
      </c>
      <c r="W1206" s="39" t="s">
        <v>115</v>
      </c>
      <c r="X1206" s="34">
        <v>50.5</v>
      </c>
      <c r="Y1206" s="39" t="s">
        <v>115</v>
      </c>
      <c r="Z1206" s="34">
        <v>2</v>
      </c>
      <c r="AA1206" s="39" t="s">
        <v>115</v>
      </c>
      <c r="AB1206" s="34">
        <v>26.5</v>
      </c>
      <c r="AC1206" s="39" t="s">
        <v>115</v>
      </c>
      <c r="AD1206" s="34">
        <v>213</v>
      </c>
      <c r="AE1206" s="39" t="s">
        <v>115</v>
      </c>
      <c r="AF1206" s="39">
        <v>332</v>
      </c>
      <c r="AG1206" s="40">
        <v>22.6</v>
      </c>
      <c r="AH1206" s="40">
        <v>54100</v>
      </c>
      <c r="AI1206" s="39">
        <v>19000</v>
      </c>
      <c r="AJ1206" s="29">
        <v>3.1</v>
      </c>
      <c r="AK1206" s="39" t="s">
        <v>115</v>
      </c>
      <c r="AL1206" s="39" t="s">
        <v>115</v>
      </c>
    </row>
    <row r="1207" spans="1:38" x14ac:dyDescent="0.35">
      <c r="A1207" s="70">
        <v>43160</v>
      </c>
      <c r="B1207" s="55">
        <v>0.47298611111111111</v>
      </c>
      <c r="C1207" s="29">
        <v>579</v>
      </c>
      <c r="D1207" s="29">
        <v>0.37630000000000002</v>
      </c>
      <c r="E1207" s="29">
        <v>12.68</v>
      </c>
      <c r="F1207" s="29">
        <v>8.0500000000000007</v>
      </c>
      <c r="G1207" s="29">
        <v>9.6999999999999993</v>
      </c>
      <c r="K1207" s="54">
        <v>12997</v>
      </c>
    </row>
    <row r="1208" spans="1:38" x14ac:dyDescent="0.35">
      <c r="A1208" s="70">
        <v>43171</v>
      </c>
      <c r="B1208" s="55">
        <v>0.41717592592592595</v>
      </c>
      <c r="C1208" s="29">
        <v>558</v>
      </c>
      <c r="D1208" s="29">
        <v>0.36270000000000002</v>
      </c>
      <c r="E1208" s="29">
        <v>12.4</v>
      </c>
      <c r="F1208" s="29">
        <v>7.98</v>
      </c>
      <c r="G1208" s="29">
        <v>5.6</v>
      </c>
      <c r="K1208" s="235">
        <v>265</v>
      </c>
    </row>
    <row r="1209" spans="1:38" x14ac:dyDescent="0.35">
      <c r="A1209" s="220">
        <v>43181</v>
      </c>
      <c r="B1209" s="221">
        <v>0.40143518518518517</v>
      </c>
      <c r="C1209" s="222">
        <v>663</v>
      </c>
      <c r="D1209" s="222">
        <v>0.43099999999999999</v>
      </c>
      <c r="E1209" s="222">
        <v>14.98</v>
      </c>
      <c r="F1209" s="222">
        <v>7.88</v>
      </c>
      <c r="G1209" s="222">
        <v>5.2</v>
      </c>
      <c r="K1209" s="235">
        <v>345</v>
      </c>
    </row>
    <row r="1210" spans="1:38" x14ac:dyDescent="0.35">
      <c r="A1210" s="70">
        <v>43185</v>
      </c>
      <c r="B1210" s="55">
        <v>0.41856481481481483</v>
      </c>
      <c r="C1210" s="29">
        <v>703</v>
      </c>
      <c r="D1210" s="29">
        <v>0.45700000000000002</v>
      </c>
      <c r="E1210" s="29">
        <v>13.47</v>
      </c>
      <c r="F1210" s="29">
        <v>8.4</v>
      </c>
      <c r="G1210" s="29">
        <v>5.8</v>
      </c>
      <c r="K1210" s="235">
        <v>379</v>
      </c>
      <c r="L1210" s="45">
        <f>AVERAGE(K1206:K1210)</f>
        <v>2857.4</v>
      </c>
      <c r="M1210" s="46">
        <f>GEOMEAN(K1206:K1210)</f>
        <v>670.53701796193798</v>
      </c>
      <c r="N1210" s="47" t="s">
        <v>216</v>
      </c>
    </row>
    <row r="1211" spans="1:38" x14ac:dyDescent="0.35">
      <c r="A1211" s="223">
        <v>43192</v>
      </c>
      <c r="B1211" s="224">
        <v>0.45658564814814812</v>
      </c>
      <c r="C1211" s="225">
        <v>567</v>
      </c>
      <c r="D1211" s="225">
        <v>0.36849999999999999</v>
      </c>
      <c r="E1211" s="225">
        <v>12.07</v>
      </c>
      <c r="F1211" s="225">
        <v>7.84</v>
      </c>
      <c r="G1211" s="225">
        <v>7.3</v>
      </c>
      <c r="K1211" s="54">
        <v>175</v>
      </c>
    </row>
    <row r="1212" spans="1:38" x14ac:dyDescent="0.35">
      <c r="A1212" s="223">
        <v>43195</v>
      </c>
      <c r="B1212" s="224">
        <v>0.43099537037037039</v>
      </c>
      <c r="C1212" s="225">
        <v>488.2</v>
      </c>
      <c r="D1212" s="225">
        <v>0.31719999999999998</v>
      </c>
      <c r="E1212" s="225">
        <v>12.01</v>
      </c>
      <c r="F1212" s="225">
        <v>7.97</v>
      </c>
      <c r="G1212" s="225">
        <v>6.8</v>
      </c>
      <c r="K1212" s="54">
        <v>2098</v>
      </c>
    </row>
    <row r="1213" spans="1:38" x14ac:dyDescent="0.35">
      <c r="A1213" s="70">
        <v>43202</v>
      </c>
      <c r="B1213" s="55">
        <v>0.44664351851851852</v>
      </c>
      <c r="C1213" s="29">
        <v>458.2</v>
      </c>
      <c r="D1213" s="29">
        <v>0.29770000000000002</v>
      </c>
      <c r="E1213" s="29">
        <v>10.93</v>
      </c>
      <c r="F1213" s="29">
        <v>7.97</v>
      </c>
      <c r="G1213" s="29">
        <v>9.6</v>
      </c>
      <c r="K1213" s="235">
        <v>309</v>
      </c>
    </row>
    <row r="1214" spans="1:38" x14ac:dyDescent="0.35">
      <c r="A1214" s="70">
        <v>43213</v>
      </c>
      <c r="B1214" s="55">
        <v>0.40671296296296294</v>
      </c>
      <c r="C1214" s="29">
        <v>499</v>
      </c>
      <c r="D1214" s="29">
        <v>0.32440000000000002</v>
      </c>
      <c r="E1214" s="29">
        <v>10.59</v>
      </c>
      <c r="F1214" s="29">
        <v>7.71</v>
      </c>
      <c r="G1214" s="29">
        <v>11.7</v>
      </c>
      <c r="K1214" s="235">
        <v>583</v>
      </c>
      <c r="L1214" s="45">
        <f>AVERAGE(K1210:K1214)</f>
        <v>708.8</v>
      </c>
      <c r="M1214" s="46">
        <f>GEOMEAN(K1210:K1214)</f>
        <v>478.43391191883416</v>
      </c>
      <c r="N1214" s="47" t="s">
        <v>217</v>
      </c>
    </row>
    <row r="1215" spans="1:38" x14ac:dyDescent="0.35">
      <c r="A1215" s="70">
        <v>43229</v>
      </c>
      <c r="B1215" s="55">
        <v>0.42070601851851852</v>
      </c>
      <c r="C1215" s="29">
        <v>593</v>
      </c>
      <c r="D1215" s="29">
        <v>0.38350000000000001</v>
      </c>
      <c r="E1215" s="29">
        <v>8.18</v>
      </c>
      <c r="F1215" s="29">
        <v>8.1199999999999992</v>
      </c>
      <c r="G1215" s="29">
        <v>18.100000000000001</v>
      </c>
      <c r="K1215" s="235">
        <v>1187</v>
      </c>
    </row>
    <row r="1216" spans="1:38" x14ac:dyDescent="0.35">
      <c r="A1216" s="70">
        <v>43234</v>
      </c>
      <c r="B1216" s="55">
        <v>0.43883101851851852</v>
      </c>
      <c r="C1216" s="29">
        <v>632</v>
      </c>
      <c r="D1216" s="29">
        <v>0.40949999999999998</v>
      </c>
      <c r="E1216" s="29">
        <v>8.23</v>
      </c>
      <c r="F1216" s="29">
        <v>8.0399999999999991</v>
      </c>
      <c r="G1216" s="29">
        <v>21.3</v>
      </c>
      <c r="K1216" s="54">
        <v>1565</v>
      </c>
    </row>
    <row r="1217" spans="1:38" x14ac:dyDescent="0.35">
      <c r="A1217" s="70">
        <v>43236</v>
      </c>
      <c r="B1217" s="55">
        <v>0.41781249999999998</v>
      </c>
      <c r="C1217" s="29">
        <v>635</v>
      </c>
      <c r="D1217" s="29">
        <v>0.41599999999999998</v>
      </c>
      <c r="E1217" s="29">
        <v>5.51</v>
      </c>
      <c r="F1217" s="29">
        <v>7.97</v>
      </c>
      <c r="G1217" s="29">
        <v>21.4</v>
      </c>
      <c r="K1217" s="54">
        <v>1726</v>
      </c>
    </row>
    <row r="1218" spans="1:38" x14ac:dyDescent="0.35">
      <c r="A1218" s="226">
        <v>43243</v>
      </c>
      <c r="B1218" s="55">
        <v>0.41370370370370368</v>
      </c>
      <c r="C1218" s="29">
        <v>681</v>
      </c>
      <c r="D1218" s="29">
        <v>0.442</v>
      </c>
      <c r="E1218" s="29">
        <v>6.14</v>
      </c>
      <c r="F1218" s="29">
        <v>7.84</v>
      </c>
      <c r="G1218" s="29">
        <v>21.6</v>
      </c>
      <c r="K1218" s="54">
        <v>2382</v>
      </c>
    </row>
    <row r="1219" spans="1:38" x14ac:dyDescent="0.35">
      <c r="A1219" s="70">
        <v>43249</v>
      </c>
      <c r="B1219" s="58">
        <v>0.47006944444444443</v>
      </c>
      <c r="C1219" s="29">
        <v>662</v>
      </c>
      <c r="D1219" s="29">
        <v>0.42899999999999999</v>
      </c>
      <c r="E1219" s="29">
        <v>6.13</v>
      </c>
      <c r="F1219" s="29">
        <v>7.77</v>
      </c>
      <c r="G1219" s="29">
        <v>25.1</v>
      </c>
      <c r="K1219" s="54">
        <v>1664</v>
      </c>
      <c r="L1219" s="45">
        <f>AVERAGE(K1215:K1219)</f>
        <v>1704.8</v>
      </c>
      <c r="M1219" s="46">
        <f>GEOMEAN(K1215:K1219)</f>
        <v>1662.72407949287</v>
      </c>
      <c r="N1219" s="47" t="s">
        <v>218</v>
      </c>
    </row>
    <row r="1220" spans="1:38" x14ac:dyDescent="0.35">
      <c r="A1220" s="70">
        <v>43256</v>
      </c>
      <c r="B1220" s="58">
        <v>0.47775462962962961</v>
      </c>
      <c r="C1220" s="29">
        <v>715</v>
      </c>
      <c r="D1220" s="29">
        <v>0.46800000000000003</v>
      </c>
      <c r="E1220" s="29">
        <v>6.59</v>
      </c>
      <c r="F1220" s="29">
        <v>7.6</v>
      </c>
      <c r="G1220" s="29">
        <v>21.8</v>
      </c>
      <c r="K1220" s="235">
        <v>1112</v>
      </c>
    </row>
    <row r="1221" spans="1:38" x14ac:dyDescent="0.35">
      <c r="A1221" s="70">
        <v>43258</v>
      </c>
      <c r="B1221" s="55">
        <v>0.41241898148148143</v>
      </c>
      <c r="C1221" s="29">
        <v>682</v>
      </c>
      <c r="D1221" s="29">
        <v>0.442</v>
      </c>
      <c r="E1221" s="29">
        <v>7.59</v>
      </c>
      <c r="F1221" s="29">
        <v>7.89</v>
      </c>
      <c r="G1221" s="29">
        <v>21.7</v>
      </c>
      <c r="K1221" s="54">
        <v>2014</v>
      </c>
    </row>
    <row r="1222" spans="1:38" x14ac:dyDescent="0.35">
      <c r="A1222" s="70">
        <v>43262</v>
      </c>
      <c r="B1222" s="55">
        <v>0.42516203703703703</v>
      </c>
      <c r="C1222" s="29">
        <v>527</v>
      </c>
      <c r="D1222" s="29">
        <v>0.34250000000000003</v>
      </c>
      <c r="E1222" s="29">
        <v>7.78</v>
      </c>
      <c r="F1222" s="29">
        <v>7.88</v>
      </c>
      <c r="G1222" s="29">
        <v>21.7</v>
      </c>
      <c r="K1222" s="54">
        <v>14136</v>
      </c>
    </row>
    <row r="1223" spans="1:38" x14ac:dyDescent="0.35">
      <c r="A1223" s="70">
        <v>43269</v>
      </c>
      <c r="B1223" s="58">
        <v>0.41271990740740744</v>
      </c>
      <c r="C1223" s="29">
        <v>611</v>
      </c>
      <c r="D1223" s="29">
        <v>0.39650000000000002</v>
      </c>
      <c r="E1223" s="29">
        <v>6.65</v>
      </c>
      <c r="F1223" s="29">
        <v>7.99</v>
      </c>
      <c r="G1223" s="29">
        <v>26.7</v>
      </c>
      <c r="K1223" s="54">
        <v>3076</v>
      </c>
    </row>
    <row r="1224" spans="1:38" x14ac:dyDescent="0.35">
      <c r="A1224" s="70">
        <v>43278</v>
      </c>
      <c r="B1224" s="55">
        <v>0.43086805555555552</v>
      </c>
      <c r="C1224" s="29">
        <v>504</v>
      </c>
      <c r="D1224" s="29">
        <v>0.3276</v>
      </c>
      <c r="E1224" s="29">
        <v>7</v>
      </c>
      <c r="F1224" s="29">
        <v>7.96</v>
      </c>
      <c r="G1224" s="29">
        <v>23.5</v>
      </c>
      <c r="K1224" s="54">
        <v>11199</v>
      </c>
      <c r="L1224" s="45">
        <f>AVERAGE(K1220:K1224)</f>
        <v>6307.4</v>
      </c>
      <c r="M1224" s="46">
        <f>GEOMEAN(K1220:K1224)</f>
        <v>4050.7111288583528</v>
      </c>
      <c r="N1224" s="47" t="s">
        <v>219</v>
      </c>
    </row>
    <row r="1225" spans="1:38" x14ac:dyDescent="0.35">
      <c r="A1225" s="70">
        <v>43290</v>
      </c>
      <c r="B1225" s="55">
        <v>0.40178240740740739</v>
      </c>
      <c r="C1225" s="29">
        <v>618</v>
      </c>
      <c r="D1225" s="29">
        <v>0.40300000000000002</v>
      </c>
      <c r="E1225" s="29">
        <v>6.04</v>
      </c>
      <c r="F1225" s="29">
        <v>7.93</v>
      </c>
      <c r="G1225" s="29">
        <v>24.5</v>
      </c>
      <c r="K1225" s="235">
        <v>1291</v>
      </c>
    </row>
    <row r="1226" spans="1:38" x14ac:dyDescent="0.35">
      <c r="A1226" s="70">
        <v>43300</v>
      </c>
      <c r="B1226" s="55">
        <v>0.39521990740740742</v>
      </c>
      <c r="C1226" s="29">
        <v>672</v>
      </c>
      <c r="D1226" s="29">
        <v>0.4355</v>
      </c>
      <c r="E1226" s="29">
        <v>5.99</v>
      </c>
      <c r="F1226" s="29">
        <v>7.66</v>
      </c>
      <c r="G1226" s="29">
        <v>23.4</v>
      </c>
      <c r="K1226" s="235">
        <v>2909</v>
      </c>
    </row>
    <row r="1227" spans="1:38" x14ac:dyDescent="0.35">
      <c r="A1227" s="70">
        <v>43304</v>
      </c>
      <c r="B1227" s="55">
        <v>0.42027777777777775</v>
      </c>
      <c r="C1227" s="29">
        <v>551</v>
      </c>
      <c r="D1227" s="29">
        <v>0.35749999999999998</v>
      </c>
      <c r="E1227" s="29">
        <v>6.77</v>
      </c>
      <c r="F1227" s="29">
        <v>8</v>
      </c>
      <c r="G1227" s="29">
        <v>23.2</v>
      </c>
      <c r="K1227" s="54">
        <v>5475</v>
      </c>
    </row>
    <row r="1228" spans="1:38" x14ac:dyDescent="0.35">
      <c r="A1228" s="70">
        <v>43306</v>
      </c>
      <c r="B1228" s="55">
        <v>0.4011805555555556</v>
      </c>
      <c r="C1228" s="29">
        <v>607</v>
      </c>
      <c r="D1228" s="29">
        <v>0.39650000000000002</v>
      </c>
      <c r="E1228" s="29">
        <v>7.26</v>
      </c>
      <c r="F1228" s="29">
        <v>7.97</v>
      </c>
      <c r="G1228" s="29">
        <v>23.3</v>
      </c>
      <c r="K1228" s="235">
        <v>3873</v>
      </c>
      <c r="O1228" s="39">
        <v>3.1</v>
      </c>
      <c r="P1228" s="34">
        <v>70.5</v>
      </c>
      <c r="Q1228" s="39" t="s">
        <v>115</v>
      </c>
      <c r="R1228" s="39" t="s">
        <v>115</v>
      </c>
      <c r="S1228" s="39" t="s">
        <v>115</v>
      </c>
      <c r="T1228" s="39" t="s">
        <v>115</v>
      </c>
      <c r="U1228" s="39" t="s">
        <v>115</v>
      </c>
      <c r="V1228" s="39" t="s">
        <v>112</v>
      </c>
      <c r="W1228" s="39" t="s">
        <v>115</v>
      </c>
      <c r="X1228" s="34">
        <v>54.5</v>
      </c>
      <c r="Y1228" s="39" t="s">
        <v>115</v>
      </c>
      <c r="Z1228" s="39" t="s">
        <v>115</v>
      </c>
      <c r="AA1228" s="39" t="s">
        <v>115</v>
      </c>
      <c r="AB1228" s="34">
        <v>29.7</v>
      </c>
      <c r="AC1228" s="39" t="s">
        <v>115</v>
      </c>
      <c r="AD1228" s="34">
        <v>213</v>
      </c>
      <c r="AE1228" s="39" t="s">
        <v>115</v>
      </c>
      <c r="AF1228" s="39" t="s">
        <v>115</v>
      </c>
      <c r="AG1228" s="40">
        <v>29.3</v>
      </c>
      <c r="AH1228" s="40">
        <v>47800</v>
      </c>
      <c r="AI1228" s="39">
        <v>22700</v>
      </c>
      <c r="AJ1228" s="29">
        <v>4.4000000000000004</v>
      </c>
      <c r="AK1228" s="39" t="s">
        <v>115</v>
      </c>
      <c r="AL1228" s="39" t="s">
        <v>115</v>
      </c>
    </row>
    <row r="1229" spans="1:38" x14ac:dyDescent="0.35">
      <c r="A1229" s="70">
        <v>43307</v>
      </c>
      <c r="B1229" s="55">
        <v>0.42059027777777774</v>
      </c>
      <c r="C1229" s="29">
        <v>605</v>
      </c>
      <c r="D1229" s="29">
        <v>0.39</v>
      </c>
      <c r="E1229" s="29">
        <v>6.49</v>
      </c>
      <c r="F1229" s="29">
        <v>7.97</v>
      </c>
      <c r="G1229" s="29">
        <v>23</v>
      </c>
      <c r="K1229" s="54">
        <v>2098</v>
      </c>
    </row>
    <row r="1230" spans="1:38" x14ac:dyDescent="0.35">
      <c r="A1230" s="70">
        <v>43311</v>
      </c>
      <c r="B1230" s="55">
        <v>0.4225694444444445</v>
      </c>
      <c r="C1230" s="29">
        <v>700</v>
      </c>
      <c r="D1230" s="29">
        <v>0.45500000000000002</v>
      </c>
      <c r="E1230" s="29">
        <v>6.5</v>
      </c>
      <c r="F1230" s="29">
        <v>7.76</v>
      </c>
      <c r="G1230" s="29">
        <v>20.9</v>
      </c>
      <c r="K1230" s="235">
        <v>4611</v>
      </c>
      <c r="L1230" s="45">
        <f>AVERAGE(K1226:K1230)</f>
        <v>3793.2</v>
      </c>
      <c r="M1230" s="46">
        <f>GEOMEAN(K1226:K1230)</f>
        <v>3590.5021371421699</v>
      </c>
      <c r="N1230" s="47" t="s">
        <v>220</v>
      </c>
    </row>
    <row r="1231" spans="1:38" x14ac:dyDescent="0.35">
      <c r="A1231" s="228">
        <v>43314</v>
      </c>
      <c r="B1231" s="229">
        <v>0.42163194444444446</v>
      </c>
      <c r="C1231" s="230">
        <v>453.8</v>
      </c>
      <c r="D1231" s="230">
        <v>0.29509999999999997</v>
      </c>
      <c r="E1231" s="230">
        <v>7.91</v>
      </c>
      <c r="F1231" s="230">
        <v>7.78</v>
      </c>
      <c r="G1231" s="230">
        <v>22.6</v>
      </c>
      <c r="K1231" s="54">
        <v>5172</v>
      </c>
      <c r="L1231" s="28"/>
      <c r="M1231" s="31"/>
      <c r="N1231" s="30"/>
    </row>
    <row r="1232" spans="1:38" x14ac:dyDescent="0.35">
      <c r="A1232" s="70">
        <v>43326</v>
      </c>
      <c r="B1232" s="55">
        <v>0.44865740740740739</v>
      </c>
      <c r="C1232" s="29">
        <v>669</v>
      </c>
      <c r="D1232" s="29">
        <v>0.4355</v>
      </c>
      <c r="E1232" s="29">
        <v>6.93</v>
      </c>
      <c r="F1232" s="29">
        <v>7.62</v>
      </c>
      <c r="G1232" s="29">
        <v>23.3</v>
      </c>
      <c r="K1232" s="54">
        <v>2143</v>
      </c>
      <c r="L1232" s="28"/>
      <c r="M1232" s="31"/>
      <c r="N1232" s="30"/>
    </row>
    <row r="1233" spans="1:38" x14ac:dyDescent="0.35">
      <c r="A1233" s="70">
        <v>43328</v>
      </c>
      <c r="B1233" s="55">
        <v>0.42550925925925925</v>
      </c>
      <c r="C1233" s="29">
        <v>572</v>
      </c>
      <c r="D1233" s="29">
        <v>0.3705</v>
      </c>
      <c r="E1233" s="29">
        <v>5.95</v>
      </c>
      <c r="F1233" s="29">
        <v>7.79</v>
      </c>
      <c r="G1233" s="29">
        <v>23.3</v>
      </c>
      <c r="K1233" s="36">
        <v>24192</v>
      </c>
      <c r="L1233" s="28"/>
      <c r="M1233" s="31"/>
      <c r="N1233" s="30"/>
    </row>
    <row r="1234" spans="1:38" x14ac:dyDescent="0.35">
      <c r="A1234" s="231">
        <v>43334</v>
      </c>
      <c r="B1234" s="232">
        <v>0.40020833333333333</v>
      </c>
      <c r="C1234" s="233">
        <v>478.3</v>
      </c>
      <c r="D1234" s="233">
        <v>0.31069999999999998</v>
      </c>
      <c r="E1234" s="233">
        <v>6.71</v>
      </c>
      <c r="F1234" s="233">
        <v>7.92</v>
      </c>
      <c r="G1234" s="233">
        <v>23.2</v>
      </c>
      <c r="K1234" s="40">
        <v>3448</v>
      </c>
      <c r="L1234" s="28"/>
      <c r="M1234" s="31"/>
      <c r="N1234" s="30"/>
    </row>
    <row r="1235" spans="1:38" x14ac:dyDescent="0.35">
      <c r="A1235" s="231">
        <v>43341</v>
      </c>
      <c r="B1235" s="55">
        <v>0.42451388888888886</v>
      </c>
      <c r="C1235" s="29">
        <v>558</v>
      </c>
      <c r="D1235" s="29">
        <v>0.36399999999999999</v>
      </c>
      <c r="E1235" s="29">
        <v>6.49</v>
      </c>
      <c r="F1235" s="29">
        <v>7.75</v>
      </c>
      <c r="G1235" s="29">
        <v>25.1</v>
      </c>
      <c r="K1235" s="40">
        <v>1274</v>
      </c>
      <c r="L1235" s="45">
        <f>AVERAGE(K1231:K1235)</f>
        <v>7245.8</v>
      </c>
      <c r="M1235" s="46">
        <f>GEOMEAN(K1231:K1235)</f>
        <v>4113.5599334860799</v>
      </c>
      <c r="N1235" s="47" t="s">
        <v>221</v>
      </c>
    </row>
    <row r="1236" spans="1:38" x14ac:dyDescent="0.35">
      <c r="A1236" s="70">
        <v>43355</v>
      </c>
      <c r="B1236" s="58">
        <v>0.42285879629629625</v>
      </c>
      <c r="C1236" s="29">
        <v>486.8</v>
      </c>
      <c r="D1236" s="29">
        <v>0.3165</v>
      </c>
      <c r="E1236" s="29">
        <v>7.5</v>
      </c>
      <c r="F1236" s="29">
        <v>7.9</v>
      </c>
      <c r="G1236" s="29">
        <v>20.9</v>
      </c>
      <c r="K1236" s="54">
        <v>228</v>
      </c>
      <c r="L1236" s="28"/>
      <c r="M1236" s="31"/>
      <c r="N1236" s="30"/>
    </row>
    <row r="1237" spans="1:38" x14ac:dyDescent="0.35">
      <c r="A1237" s="70">
        <v>43360</v>
      </c>
      <c r="B1237" s="58">
        <v>0.44255787037037037</v>
      </c>
      <c r="C1237" s="29">
        <v>586</v>
      </c>
      <c r="D1237" s="29">
        <v>0.38350000000000001</v>
      </c>
      <c r="E1237" s="29">
        <v>6.6</v>
      </c>
      <c r="F1237" s="29">
        <v>7.62</v>
      </c>
      <c r="G1237" s="29">
        <v>23.4</v>
      </c>
      <c r="K1237" s="54">
        <v>354</v>
      </c>
      <c r="L1237" s="28"/>
      <c r="M1237" s="31"/>
      <c r="N1237" s="30"/>
    </row>
    <row r="1238" spans="1:38" x14ac:dyDescent="0.35">
      <c r="A1238" s="70">
        <v>43362</v>
      </c>
      <c r="B1238" s="58">
        <v>0.41158564814814813</v>
      </c>
      <c r="C1238" s="29">
        <v>584</v>
      </c>
      <c r="D1238" s="29">
        <v>0.377</v>
      </c>
      <c r="E1238" s="29">
        <v>6.77</v>
      </c>
      <c r="F1238" s="29">
        <v>7.93</v>
      </c>
      <c r="G1238" s="29">
        <v>23.6</v>
      </c>
      <c r="K1238" s="40">
        <v>909</v>
      </c>
      <c r="L1238" s="28"/>
      <c r="M1238" s="31"/>
      <c r="N1238" s="30"/>
    </row>
    <row r="1239" spans="1:38" x14ac:dyDescent="0.35">
      <c r="A1239" s="70">
        <v>43367</v>
      </c>
      <c r="B1239" s="55">
        <v>0.42820601851851853</v>
      </c>
      <c r="C1239" s="29">
        <v>613</v>
      </c>
      <c r="D1239" s="29">
        <v>0.39650000000000002</v>
      </c>
      <c r="E1239" s="29">
        <v>7.37</v>
      </c>
      <c r="F1239" s="29">
        <v>7.58</v>
      </c>
      <c r="G1239" s="29">
        <v>19.2</v>
      </c>
      <c r="K1239" s="29">
        <v>4352</v>
      </c>
      <c r="L1239" s="28"/>
      <c r="M1239" s="31"/>
      <c r="N1239" s="30"/>
    </row>
    <row r="1240" spans="1:38" x14ac:dyDescent="0.35">
      <c r="A1240" s="70">
        <v>43370</v>
      </c>
      <c r="B1240" s="55">
        <v>0.42831018518518515</v>
      </c>
      <c r="C1240" s="29">
        <v>475.3</v>
      </c>
      <c r="D1240" s="29">
        <v>0.30869999999999997</v>
      </c>
      <c r="E1240" s="29">
        <v>8.08</v>
      </c>
      <c r="F1240" s="29">
        <v>7.67</v>
      </c>
      <c r="G1240" s="29">
        <v>19.8</v>
      </c>
      <c r="K1240" s="29">
        <v>5475</v>
      </c>
      <c r="L1240" s="45">
        <f>AVERAGE(K1236:K1240)</f>
        <v>2263.6</v>
      </c>
      <c r="M1240" s="46">
        <f>GEOMEAN(K1236:K1240)</f>
        <v>1118.1884460397962</v>
      </c>
      <c r="N1240" s="47" t="s">
        <v>222</v>
      </c>
    </row>
    <row r="1241" spans="1:38" x14ac:dyDescent="0.35">
      <c r="A1241" s="70">
        <v>43375</v>
      </c>
      <c r="B1241" s="52">
        <v>0.47704861111111113</v>
      </c>
      <c r="C1241" s="29">
        <v>595</v>
      </c>
      <c r="D1241" s="29">
        <v>0.39</v>
      </c>
      <c r="E1241" s="29">
        <v>8.0399999999999991</v>
      </c>
      <c r="F1241" s="29">
        <v>7.98</v>
      </c>
      <c r="G1241" s="29">
        <v>20.5</v>
      </c>
      <c r="K1241" s="54">
        <v>717</v>
      </c>
      <c r="O1241" s="39" t="s">
        <v>115</v>
      </c>
      <c r="P1241" s="34">
        <v>70.2</v>
      </c>
      <c r="Q1241" s="39" t="s">
        <v>115</v>
      </c>
      <c r="R1241" s="39" t="s">
        <v>115</v>
      </c>
      <c r="S1241" s="39" t="s">
        <v>115</v>
      </c>
      <c r="T1241" s="39" t="s">
        <v>115</v>
      </c>
      <c r="U1241" s="39" t="s">
        <v>115</v>
      </c>
      <c r="V1241" s="39" t="s">
        <v>112</v>
      </c>
      <c r="W1241" s="39" t="s">
        <v>115</v>
      </c>
      <c r="X1241" s="34">
        <v>44</v>
      </c>
      <c r="Y1241" s="39" t="s">
        <v>115</v>
      </c>
      <c r="Z1241" s="34">
        <v>0.65</v>
      </c>
      <c r="AA1241" s="39" t="s">
        <v>115</v>
      </c>
      <c r="AB1241" s="34">
        <v>27.4</v>
      </c>
      <c r="AC1241" s="39" t="s">
        <v>115</v>
      </c>
      <c r="AD1241" s="34">
        <v>232</v>
      </c>
      <c r="AE1241" s="39" t="s">
        <v>115</v>
      </c>
      <c r="AF1241" s="39" t="s">
        <v>115</v>
      </c>
      <c r="AG1241" s="40">
        <v>22.9</v>
      </c>
      <c r="AH1241" s="40">
        <v>57300</v>
      </c>
      <c r="AI1241" s="40">
        <v>21600</v>
      </c>
      <c r="AJ1241" s="40">
        <v>3.2</v>
      </c>
      <c r="AK1241" s="39" t="s">
        <v>115</v>
      </c>
      <c r="AL1241" s="39" t="s">
        <v>115</v>
      </c>
    </row>
    <row r="1242" spans="1:38" x14ac:dyDescent="0.35">
      <c r="A1242" s="70">
        <v>43381</v>
      </c>
      <c r="B1242" s="55">
        <v>0.41106481481481483</v>
      </c>
      <c r="C1242" s="29">
        <v>484.3</v>
      </c>
      <c r="D1242" s="29">
        <v>0.31459999999999999</v>
      </c>
      <c r="E1242" s="29">
        <v>7.97</v>
      </c>
      <c r="F1242" s="29">
        <v>7.95</v>
      </c>
      <c r="G1242" s="29">
        <v>21.7</v>
      </c>
      <c r="K1242" s="54">
        <v>2755</v>
      </c>
    </row>
    <row r="1243" spans="1:38" x14ac:dyDescent="0.35">
      <c r="A1243" s="234">
        <v>43390</v>
      </c>
      <c r="B1243" s="55">
        <v>0.43300925925925932</v>
      </c>
      <c r="C1243" s="29">
        <v>621</v>
      </c>
      <c r="D1243" s="29">
        <v>0.40360000000000001</v>
      </c>
      <c r="E1243" s="29">
        <v>9.75</v>
      </c>
      <c r="F1243" s="29">
        <v>7.54</v>
      </c>
      <c r="G1243" s="29">
        <v>12.3</v>
      </c>
      <c r="K1243" s="29">
        <v>1467</v>
      </c>
    </row>
    <row r="1244" spans="1:38" x14ac:dyDescent="0.35">
      <c r="A1244" s="234">
        <v>43395</v>
      </c>
      <c r="B1244" s="55">
        <v>0.4566898148148148</v>
      </c>
      <c r="C1244" s="29">
        <v>636</v>
      </c>
      <c r="D1244" s="29">
        <v>0.41339999999999999</v>
      </c>
      <c r="E1244" s="29">
        <v>12.09</v>
      </c>
      <c r="F1244" s="29">
        <v>7.98</v>
      </c>
      <c r="G1244" s="29">
        <v>10.199999999999999</v>
      </c>
      <c r="K1244" s="54">
        <v>538</v>
      </c>
    </row>
    <row r="1245" spans="1:38" x14ac:dyDescent="0.35">
      <c r="A1245" s="234">
        <v>43398</v>
      </c>
      <c r="B1245" s="55">
        <v>0.42744212962962963</v>
      </c>
      <c r="C1245" s="29">
        <v>636</v>
      </c>
      <c r="D1245" s="29">
        <v>0.41339999999999999</v>
      </c>
      <c r="E1245" s="29">
        <v>9.7799999999999994</v>
      </c>
      <c r="F1245" s="29">
        <v>7.83</v>
      </c>
      <c r="G1245" s="29">
        <v>10.1</v>
      </c>
      <c r="K1245" s="54">
        <v>1607</v>
      </c>
      <c r="L1245" s="45">
        <f>AVERAGE(K1241:K1245)</f>
        <v>1416.8</v>
      </c>
      <c r="M1245" s="46">
        <f>GEOMEAN(K1241:K1245)</f>
        <v>1201.638418452831</v>
      </c>
      <c r="N1245" s="47" t="s">
        <v>223</v>
      </c>
    </row>
    <row r="1246" spans="1:38" x14ac:dyDescent="0.35">
      <c r="A1246" s="234">
        <v>43403</v>
      </c>
      <c r="B1246" s="55">
        <v>0.43385416666666665</v>
      </c>
      <c r="C1246" s="29">
        <v>673</v>
      </c>
      <c r="D1246" s="29">
        <v>0.43740000000000001</v>
      </c>
      <c r="E1246" s="29">
        <v>9.9600000000000009</v>
      </c>
      <c r="F1246" s="29">
        <v>7.79</v>
      </c>
      <c r="G1246" s="29">
        <v>10.7</v>
      </c>
      <c r="K1246" s="54">
        <v>932</v>
      </c>
    </row>
    <row r="1247" spans="1:38" x14ac:dyDescent="0.35">
      <c r="A1247" s="234">
        <v>43405</v>
      </c>
      <c r="B1247" s="55">
        <v>0.42532407407407408</v>
      </c>
      <c r="C1247" s="29">
        <v>448</v>
      </c>
      <c r="D1247" s="29">
        <v>0.29120000000000001</v>
      </c>
      <c r="E1247" s="29">
        <v>9.7100000000000009</v>
      </c>
      <c r="F1247" s="29">
        <v>7.66</v>
      </c>
      <c r="G1247" s="29">
        <v>11.4</v>
      </c>
      <c r="K1247" s="36">
        <v>24192</v>
      </c>
    </row>
    <row r="1248" spans="1:38" x14ac:dyDescent="0.35">
      <c r="A1248" s="234">
        <v>43409</v>
      </c>
      <c r="B1248" s="55">
        <v>0.43186342592592591</v>
      </c>
      <c r="C1248" s="29">
        <v>573</v>
      </c>
      <c r="D1248" s="29">
        <v>0.3725</v>
      </c>
      <c r="E1248" s="29">
        <v>11.87</v>
      </c>
      <c r="F1248" s="29">
        <v>7.98</v>
      </c>
      <c r="G1248" s="29">
        <v>10.8</v>
      </c>
      <c r="K1248" s="235">
        <v>1309</v>
      </c>
    </row>
    <row r="1249" spans="1:14" x14ac:dyDescent="0.35">
      <c r="A1249" s="234">
        <v>43416</v>
      </c>
      <c r="B1249" s="55">
        <v>0.40890046296296295</v>
      </c>
      <c r="C1249" s="29">
        <v>591</v>
      </c>
      <c r="D1249" s="29">
        <v>0.38419999999999999</v>
      </c>
      <c r="E1249" s="29">
        <v>11.51</v>
      </c>
      <c r="F1249" s="29">
        <v>8.0399999999999991</v>
      </c>
      <c r="G1249" s="29">
        <v>7</v>
      </c>
      <c r="K1249" s="235">
        <v>816</v>
      </c>
    </row>
    <row r="1250" spans="1:14" x14ac:dyDescent="0.35">
      <c r="A1250" s="234">
        <v>43430</v>
      </c>
      <c r="B1250" s="55">
        <v>0.44615740740740745</v>
      </c>
      <c r="C1250" s="29">
        <v>608</v>
      </c>
      <c r="D1250" s="29">
        <v>0.3952</v>
      </c>
      <c r="E1250" s="29">
        <v>12.97</v>
      </c>
      <c r="F1250" s="29">
        <v>8.25</v>
      </c>
      <c r="G1250" s="29">
        <v>6.2</v>
      </c>
      <c r="K1250" s="40">
        <v>331</v>
      </c>
      <c r="L1250" s="45">
        <f>AVERAGE(K1246:K1250)</f>
        <v>5516</v>
      </c>
      <c r="M1250" s="46">
        <f>GEOMEAN(K1246:K1250)</f>
        <v>1514.6388671089114</v>
      </c>
      <c r="N1250" s="47" t="s">
        <v>224</v>
      </c>
    </row>
    <row r="1251" spans="1:14" x14ac:dyDescent="0.35">
      <c r="A1251" s="234">
        <v>43431</v>
      </c>
      <c r="B1251" s="58">
        <v>0.41724537037037041</v>
      </c>
      <c r="C1251" s="29">
        <v>574</v>
      </c>
      <c r="D1251" s="29">
        <v>0.37309999999999999</v>
      </c>
      <c r="E1251" s="29">
        <v>13.03</v>
      </c>
      <c r="F1251" s="29">
        <v>7.78</v>
      </c>
      <c r="G1251" s="29">
        <v>4.0999999999999996</v>
      </c>
      <c r="K1251" s="40">
        <v>830</v>
      </c>
    </row>
    <row r="1252" spans="1:14" x14ac:dyDescent="0.35">
      <c r="A1252" s="234">
        <v>43437</v>
      </c>
      <c r="B1252" s="55">
        <v>0.40976851851851853</v>
      </c>
      <c r="C1252" s="29">
        <v>576</v>
      </c>
      <c r="D1252" s="29">
        <v>0.37440000000000001</v>
      </c>
      <c r="E1252" s="29">
        <v>13.29</v>
      </c>
      <c r="F1252" s="29">
        <v>8</v>
      </c>
      <c r="G1252" s="29">
        <v>5.6</v>
      </c>
      <c r="K1252" s="54">
        <v>759</v>
      </c>
    </row>
    <row r="1253" spans="1:14" x14ac:dyDescent="0.35">
      <c r="A1253" s="234">
        <v>43440</v>
      </c>
      <c r="B1253" s="55">
        <v>0.42879629629629629</v>
      </c>
      <c r="C1253" s="29">
        <v>642</v>
      </c>
      <c r="D1253" s="29">
        <v>0.4173</v>
      </c>
      <c r="E1253" s="29">
        <v>13.31</v>
      </c>
      <c r="F1253" s="29">
        <v>8.06</v>
      </c>
      <c r="G1253" s="29">
        <v>3.9</v>
      </c>
      <c r="K1253" s="54">
        <v>1046</v>
      </c>
    </row>
    <row r="1254" spans="1:14" x14ac:dyDescent="0.35">
      <c r="A1254" s="234">
        <v>43444</v>
      </c>
      <c r="B1254" s="55">
        <v>0.46438657407407408</v>
      </c>
      <c r="C1254" s="29">
        <v>668</v>
      </c>
      <c r="D1254" s="29">
        <v>0.43419999999999997</v>
      </c>
      <c r="E1254" s="29">
        <v>13.89</v>
      </c>
      <c r="F1254" s="29">
        <v>750.7</v>
      </c>
      <c r="G1254" s="29">
        <v>1.7</v>
      </c>
      <c r="K1254" s="235">
        <v>1274</v>
      </c>
    </row>
    <row r="1255" spans="1:14" x14ac:dyDescent="0.35">
      <c r="A1255" s="234">
        <v>43451</v>
      </c>
      <c r="B1255" s="55">
        <v>0.45484953703703707</v>
      </c>
      <c r="C1255" s="29">
        <v>688</v>
      </c>
      <c r="D1255" s="29">
        <v>0.44719999999999999</v>
      </c>
      <c r="E1255" s="29">
        <v>12.18</v>
      </c>
      <c r="F1255" s="29">
        <v>8.0500000000000007</v>
      </c>
      <c r="G1255" s="29">
        <v>3.8</v>
      </c>
      <c r="K1255" s="235">
        <v>801</v>
      </c>
      <c r="L1255" s="45">
        <f>AVERAGE(K1251:K1255)</f>
        <v>942</v>
      </c>
      <c r="M1255" s="46">
        <f>GEOMEAN(K1251:K1255)</f>
        <v>923.69948051473693</v>
      </c>
      <c r="N1255" s="47" t="s">
        <v>225</v>
      </c>
    </row>
    <row r="1256" spans="1:14" x14ac:dyDescent="0.35">
      <c r="A1256" s="234">
        <v>43468</v>
      </c>
      <c r="B1256" s="55">
        <v>0.41540509259259256</v>
      </c>
      <c r="C1256" s="29">
        <v>633</v>
      </c>
      <c r="D1256" s="29">
        <v>0.41149999999999998</v>
      </c>
      <c r="E1256" s="29">
        <v>13.45</v>
      </c>
      <c r="F1256" s="29">
        <v>8.19</v>
      </c>
      <c r="G1256" s="29">
        <v>4</v>
      </c>
      <c r="K1256" s="235">
        <v>228</v>
      </c>
    </row>
    <row r="1257" spans="1:14" x14ac:dyDescent="0.35">
      <c r="A1257" s="234">
        <v>43473</v>
      </c>
      <c r="G1257" s="29" t="s">
        <v>568</v>
      </c>
    </row>
    <row r="1258" spans="1:14" x14ac:dyDescent="0.35">
      <c r="A1258" s="234">
        <v>43482</v>
      </c>
      <c r="B1258" s="55">
        <v>0.50535879629629632</v>
      </c>
      <c r="C1258" s="29">
        <v>695</v>
      </c>
      <c r="D1258" s="29">
        <v>0.45179999999999998</v>
      </c>
      <c r="E1258" s="29">
        <v>16.71</v>
      </c>
      <c r="F1258" s="29">
        <v>8.14</v>
      </c>
      <c r="G1258" s="29">
        <v>3.6</v>
      </c>
      <c r="K1258" s="235">
        <v>2909</v>
      </c>
    </row>
    <row r="1259" spans="1:14" x14ac:dyDescent="0.35">
      <c r="A1259" s="234">
        <v>43493</v>
      </c>
      <c r="B1259" s="55">
        <v>0.39730324074074069</v>
      </c>
      <c r="C1259" s="29">
        <v>616</v>
      </c>
      <c r="D1259" s="29">
        <v>0.40039999999999998</v>
      </c>
      <c r="E1259" s="29">
        <v>13.99</v>
      </c>
      <c r="F1259" s="29">
        <v>7.97</v>
      </c>
      <c r="G1259" s="29">
        <v>1.2</v>
      </c>
      <c r="K1259" s="235">
        <v>185</v>
      </c>
    </row>
    <row r="1260" spans="1:14" x14ac:dyDescent="0.35">
      <c r="A1260" s="234">
        <v>43502</v>
      </c>
      <c r="B1260" s="58">
        <v>0.43785879629629632</v>
      </c>
      <c r="C1260" s="29">
        <v>484.3</v>
      </c>
      <c r="D1260" s="29">
        <v>0.31459999999999999</v>
      </c>
      <c r="E1260" s="29">
        <v>13.86</v>
      </c>
      <c r="F1260" s="29">
        <v>8.3000000000000007</v>
      </c>
      <c r="G1260" s="29">
        <v>4.8</v>
      </c>
      <c r="K1260" s="36">
        <v>24192</v>
      </c>
      <c r="L1260" s="45">
        <f>AVERAGE(K1256:K1260)</f>
        <v>6878.5</v>
      </c>
      <c r="M1260" s="46">
        <f>GEOMEAN(K1256:K1260)</f>
        <v>1312.5943109902166</v>
      </c>
      <c r="N1260" s="47" t="s">
        <v>226</v>
      </c>
    </row>
    <row r="1261" spans="1:14" x14ac:dyDescent="0.35">
      <c r="A1261" s="234">
        <v>43510</v>
      </c>
      <c r="B1261" s="55">
        <v>0.39128472222222221</v>
      </c>
      <c r="C1261" s="29">
        <v>613</v>
      </c>
      <c r="D1261" s="29">
        <v>0.39839999999999998</v>
      </c>
      <c r="E1261" s="29">
        <v>15.03</v>
      </c>
      <c r="F1261" s="29">
        <v>7.7</v>
      </c>
      <c r="G1261" s="29">
        <v>1.8</v>
      </c>
      <c r="K1261" s="235">
        <v>185</v>
      </c>
    </row>
    <row r="1262" spans="1:14" x14ac:dyDescent="0.35">
      <c r="A1262" s="234">
        <v>43514</v>
      </c>
      <c r="B1262" s="55">
        <v>0.41243055555555558</v>
      </c>
      <c r="C1262" s="29">
        <v>540</v>
      </c>
      <c r="D1262" s="29">
        <v>0.35099999999999998</v>
      </c>
      <c r="E1262" s="29">
        <v>14.85</v>
      </c>
      <c r="F1262" s="29">
        <v>8.6199999999999992</v>
      </c>
      <c r="G1262" s="29">
        <v>2.2000000000000002</v>
      </c>
      <c r="K1262" s="40">
        <v>231</v>
      </c>
    </row>
    <row r="1263" spans="1:14" x14ac:dyDescent="0.35">
      <c r="A1263" s="234">
        <v>43516</v>
      </c>
      <c r="B1263" s="55">
        <v>0.42319444444444443</v>
      </c>
      <c r="C1263" s="29">
        <v>602</v>
      </c>
      <c r="D1263" s="29">
        <v>0.39129999999999998</v>
      </c>
      <c r="E1263" s="29">
        <v>13.76</v>
      </c>
      <c r="F1263" s="29">
        <v>7.87</v>
      </c>
      <c r="G1263" s="29">
        <v>2.2999999999999998</v>
      </c>
      <c r="K1263" s="40">
        <v>1956</v>
      </c>
    </row>
    <row r="1264" spans="1:14" x14ac:dyDescent="0.35">
      <c r="A1264" s="234">
        <v>43522</v>
      </c>
      <c r="B1264" s="336">
        <v>0.4291666666666667</v>
      </c>
      <c r="G1264" s="27" t="s">
        <v>227</v>
      </c>
      <c r="K1264" s="40">
        <v>7701</v>
      </c>
      <c r="L1264" s="45">
        <f>AVERAGE(K1260:K1264)</f>
        <v>6853</v>
      </c>
      <c r="M1264" s="46">
        <f>GEOMEAN(K1260:K1264)</f>
        <v>1731.7065163726456</v>
      </c>
      <c r="N1264" s="47" t="s">
        <v>228</v>
      </c>
    </row>
    <row r="1265" spans="1:38" x14ac:dyDescent="0.35">
      <c r="A1265" s="234">
        <v>43529</v>
      </c>
      <c r="B1265" s="55">
        <v>0.48613425925925924</v>
      </c>
      <c r="C1265" s="29">
        <v>679</v>
      </c>
      <c r="D1265" s="29">
        <v>0.44140000000000001</v>
      </c>
      <c r="E1265" s="29">
        <v>16.329999999999998</v>
      </c>
      <c r="F1265" s="29">
        <v>7.99</v>
      </c>
      <c r="G1265" s="29">
        <v>1.2</v>
      </c>
      <c r="K1265" s="54">
        <v>10462</v>
      </c>
      <c r="O1265" s="39" t="s">
        <v>115</v>
      </c>
      <c r="P1265" s="34">
        <v>63.6</v>
      </c>
      <c r="Q1265" s="39" t="s">
        <v>115</v>
      </c>
      <c r="R1265" s="39" t="s">
        <v>115</v>
      </c>
      <c r="S1265" s="39" t="s">
        <v>115</v>
      </c>
      <c r="T1265" s="39" t="s">
        <v>115</v>
      </c>
      <c r="U1265" s="39" t="s">
        <v>115</v>
      </c>
      <c r="V1265" s="39" t="s">
        <v>115</v>
      </c>
      <c r="W1265" s="39" t="s">
        <v>115</v>
      </c>
      <c r="X1265" s="34">
        <v>52.4</v>
      </c>
      <c r="Y1265" s="39" t="s">
        <v>115</v>
      </c>
      <c r="Z1265" s="34">
        <v>1.7</v>
      </c>
      <c r="AA1265" s="39" t="s">
        <v>115</v>
      </c>
      <c r="AB1265" s="34">
        <v>26.2</v>
      </c>
      <c r="AC1265" s="39" t="s">
        <v>115</v>
      </c>
      <c r="AD1265" s="34">
        <v>230</v>
      </c>
      <c r="AE1265" s="39" t="s">
        <v>115</v>
      </c>
      <c r="AF1265" s="39" t="s">
        <v>115</v>
      </c>
      <c r="AG1265" s="40">
        <v>30.7</v>
      </c>
      <c r="AH1265" s="40">
        <v>60300</v>
      </c>
      <c r="AI1265" s="40">
        <v>19300</v>
      </c>
      <c r="AJ1265" s="39" t="s">
        <v>115</v>
      </c>
      <c r="AK1265" s="39" t="s">
        <v>115</v>
      </c>
      <c r="AL1265" s="39" t="s">
        <v>115</v>
      </c>
    </row>
    <row r="1266" spans="1:38" x14ac:dyDescent="0.35">
      <c r="A1266" s="234">
        <v>43535</v>
      </c>
      <c r="B1266" s="55">
        <v>0.35908564814814814</v>
      </c>
      <c r="C1266" s="29">
        <v>556</v>
      </c>
      <c r="D1266" s="29">
        <v>0.3614</v>
      </c>
      <c r="E1266" s="29">
        <v>16.68</v>
      </c>
      <c r="F1266" s="29">
        <v>8.24</v>
      </c>
      <c r="G1266" s="29">
        <v>2.6</v>
      </c>
      <c r="K1266" s="54">
        <v>288</v>
      </c>
    </row>
    <row r="1267" spans="1:38" x14ac:dyDescent="0.35">
      <c r="A1267" s="234">
        <v>43542</v>
      </c>
      <c r="B1267" s="55">
        <v>0.39967592592592593</v>
      </c>
      <c r="C1267" s="29">
        <v>604</v>
      </c>
      <c r="D1267" s="29">
        <v>0.3926</v>
      </c>
      <c r="E1267" s="29">
        <v>13.48</v>
      </c>
      <c r="F1267" s="29">
        <v>8.4700000000000006</v>
      </c>
      <c r="G1267" s="29">
        <v>5.2</v>
      </c>
      <c r="K1267" s="337">
        <v>331</v>
      </c>
    </row>
    <row r="1268" spans="1:38" x14ac:dyDescent="0.35">
      <c r="A1268" s="234">
        <v>43544</v>
      </c>
      <c r="B1268" s="55">
        <v>0.37078703703703703</v>
      </c>
      <c r="C1268" s="29">
        <v>648</v>
      </c>
      <c r="D1268" s="29">
        <v>0.42120000000000002</v>
      </c>
      <c r="E1268" s="29">
        <v>12.32</v>
      </c>
      <c r="F1268" s="29">
        <v>7.74</v>
      </c>
      <c r="G1268" s="29">
        <v>6.1</v>
      </c>
      <c r="K1268" s="337">
        <v>246</v>
      </c>
    </row>
    <row r="1269" spans="1:38" x14ac:dyDescent="0.35">
      <c r="A1269" s="234">
        <v>43552</v>
      </c>
      <c r="B1269" s="55">
        <v>0.4085300925925926</v>
      </c>
      <c r="C1269" s="29">
        <v>574</v>
      </c>
      <c r="D1269" s="29">
        <v>0.37309999999999999</v>
      </c>
      <c r="E1269" s="29">
        <v>11.71</v>
      </c>
      <c r="F1269" s="29">
        <v>8.31</v>
      </c>
      <c r="G1269" s="29">
        <v>8.5</v>
      </c>
      <c r="K1269" s="40">
        <v>959</v>
      </c>
      <c r="L1269" s="45">
        <f>AVERAGE(K1265:K1269)</f>
        <v>2457.1999999999998</v>
      </c>
      <c r="M1269" s="46">
        <f>GEOMEAN(K1265:K1269)</f>
        <v>748.71715202643111</v>
      </c>
      <c r="N1269" s="47" t="s">
        <v>229</v>
      </c>
    </row>
    <row r="1270" spans="1:38" x14ac:dyDescent="0.35">
      <c r="A1270" s="234">
        <v>43559</v>
      </c>
      <c r="B1270" s="55">
        <v>0.39223379629629629</v>
      </c>
      <c r="C1270" s="29">
        <v>608</v>
      </c>
      <c r="D1270" s="29">
        <v>0.3952</v>
      </c>
      <c r="E1270" s="29">
        <v>13.09</v>
      </c>
      <c r="F1270" s="29">
        <v>8.39</v>
      </c>
      <c r="G1270" s="29">
        <v>9.1</v>
      </c>
      <c r="K1270" s="40">
        <v>443</v>
      </c>
    </row>
    <row r="1271" spans="1:38" x14ac:dyDescent="0.35">
      <c r="A1271" s="234">
        <v>43564</v>
      </c>
      <c r="B1271" s="53">
        <v>0.44709490740740737</v>
      </c>
      <c r="C1271" s="29">
        <v>595</v>
      </c>
      <c r="D1271" s="29">
        <v>0.38679999999999998</v>
      </c>
      <c r="E1271" s="29">
        <v>10.97</v>
      </c>
      <c r="F1271" s="29">
        <v>8.25</v>
      </c>
      <c r="G1271" s="29">
        <v>12.1</v>
      </c>
      <c r="K1271" s="40">
        <v>909</v>
      </c>
    </row>
    <row r="1272" spans="1:38" x14ac:dyDescent="0.35">
      <c r="A1272" s="234">
        <v>43578</v>
      </c>
      <c r="B1272" s="58">
        <v>0.42769675925925926</v>
      </c>
      <c r="C1272" s="29">
        <v>577</v>
      </c>
      <c r="D1272" s="29">
        <v>0.37509999999999999</v>
      </c>
      <c r="E1272" s="29">
        <v>10.17</v>
      </c>
      <c r="F1272" s="29">
        <v>7.74</v>
      </c>
      <c r="G1272" s="29">
        <v>13.2</v>
      </c>
      <c r="K1272" s="54">
        <v>620</v>
      </c>
    </row>
    <row r="1273" spans="1:38" x14ac:dyDescent="0.35">
      <c r="A1273" s="234">
        <v>43579</v>
      </c>
      <c r="B1273" s="55">
        <v>0.47912037037037036</v>
      </c>
      <c r="C1273" s="29">
        <v>594</v>
      </c>
      <c r="D1273" s="29">
        <v>0.3861</v>
      </c>
      <c r="E1273" s="29">
        <v>9.17</v>
      </c>
      <c r="F1273" s="29">
        <v>7.93</v>
      </c>
      <c r="G1273" s="29">
        <v>13</v>
      </c>
      <c r="K1273" s="54">
        <v>776</v>
      </c>
    </row>
    <row r="1274" spans="1:38" x14ac:dyDescent="0.35">
      <c r="A1274" s="234">
        <v>43584</v>
      </c>
      <c r="B1274" s="55">
        <v>0.38658564814814816</v>
      </c>
      <c r="C1274" s="29">
        <v>419.1</v>
      </c>
      <c r="D1274" s="29">
        <v>0.27229999999999999</v>
      </c>
      <c r="E1274" s="29">
        <v>10.029999999999999</v>
      </c>
      <c r="F1274" s="29">
        <v>7.98</v>
      </c>
      <c r="G1274" s="29">
        <v>12.3</v>
      </c>
      <c r="K1274" s="54">
        <v>860</v>
      </c>
      <c r="L1274" s="45">
        <f>AVERAGE(K1270:K1274)</f>
        <v>721.6</v>
      </c>
      <c r="M1274" s="46">
        <f>GEOMEAN(K1270:K1274)</f>
        <v>698.78551547864549</v>
      </c>
      <c r="N1274" s="47" t="s">
        <v>230</v>
      </c>
    </row>
    <row r="1275" spans="1:38" x14ac:dyDescent="0.35">
      <c r="A1275" s="234">
        <v>43599</v>
      </c>
      <c r="B1275" s="55">
        <v>0.42074074074074069</v>
      </c>
      <c r="C1275" s="29">
        <v>8.0299999999999994</v>
      </c>
      <c r="D1275" s="29">
        <v>0.3256</v>
      </c>
      <c r="E1275" s="29">
        <v>11.98</v>
      </c>
      <c r="F1275" s="29">
        <v>14</v>
      </c>
      <c r="G1275" s="29">
        <v>501</v>
      </c>
      <c r="K1275" s="235">
        <v>292</v>
      </c>
    </row>
    <row r="1276" spans="1:38" x14ac:dyDescent="0.35">
      <c r="A1276" s="234">
        <v>43601</v>
      </c>
      <c r="B1276" s="55">
        <v>0.4152777777777778</v>
      </c>
      <c r="C1276" s="29">
        <v>544</v>
      </c>
      <c r="D1276" s="29">
        <v>0.35360000000000003</v>
      </c>
      <c r="E1276" s="29">
        <v>9.66</v>
      </c>
      <c r="F1276" s="29">
        <v>8.0299999999999994</v>
      </c>
      <c r="G1276" s="29">
        <v>15.6</v>
      </c>
      <c r="K1276" s="54">
        <v>471</v>
      </c>
    </row>
    <row r="1277" spans="1:38" x14ac:dyDescent="0.35">
      <c r="A1277" s="234">
        <v>43605</v>
      </c>
      <c r="B1277" s="55">
        <v>0.47053240740740737</v>
      </c>
      <c r="C1277" s="29">
        <v>509</v>
      </c>
      <c r="D1277" s="29">
        <v>0.33079999999999998</v>
      </c>
      <c r="E1277" s="29">
        <v>8.5500000000000007</v>
      </c>
      <c r="F1277" s="29">
        <v>8.0299999999999994</v>
      </c>
      <c r="G1277" s="29">
        <v>18.2</v>
      </c>
      <c r="K1277" s="54">
        <v>1510</v>
      </c>
    </row>
    <row r="1278" spans="1:38" x14ac:dyDescent="0.35">
      <c r="A1278" s="234">
        <v>43607</v>
      </c>
      <c r="B1278" s="55">
        <v>0.43506944444444445</v>
      </c>
      <c r="C1278" s="29">
        <v>531</v>
      </c>
      <c r="D1278" s="29">
        <v>0.34520000000000001</v>
      </c>
      <c r="E1278" s="29">
        <v>8.5299999999999994</v>
      </c>
      <c r="F1278" s="29">
        <v>7.96</v>
      </c>
      <c r="G1278" s="29">
        <v>16.600000000000001</v>
      </c>
      <c r="K1278" s="235">
        <v>3873</v>
      </c>
    </row>
    <row r="1279" spans="1:38" x14ac:dyDescent="0.35">
      <c r="A1279" s="234">
        <v>43615</v>
      </c>
      <c r="B1279" s="55">
        <v>0.4220949074074074</v>
      </c>
      <c r="C1279" s="29">
        <v>481.6</v>
      </c>
      <c r="D1279" s="29">
        <v>0.31330000000000002</v>
      </c>
      <c r="E1279" s="29">
        <v>7.51</v>
      </c>
      <c r="F1279" s="29">
        <v>8.1199999999999992</v>
      </c>
      <c r="G1279" s="29">
        <v>21.4</v>
      </c>
      <c r="K1279" s="235">
        <v>1054</v>
      </c>
      <c r="L1279" s="45">
        <f>AVERAGE(K1275:K1279)</f>
        <v>1440</v>
      </c>
      <c r="M1279" s="46">
        <f>GEOMEAN(K1275:K1279)</f>
        <v>967.5062133417249</v>
      </c>
      <c r="N1279" s="47" t="s">
        <v>231</v>
      </c>
    </row>
    <row r="1280" spans="1:38" x14ac:dyDescent="0.35">
      <c r="A1280" s="234">
        <v>43622</v>
      </c>
      <c r="B1280" s="55">
        <v>0.37406249999999996</v>
      </c>
      <c r="C1280" s="29">
        <v>515</v>
      </c>
      <c r="D1280" s="29">
        <v>0.3347</v>
      </c>
      <c r="E1280" s="29">
        <v>7.22</v>
      </c>
      <c r="F1280" s="29">
        <v>7.62</v>
      </c>
      <c r="G1280" s="29">
        <v>21.5</v>
      </c>
      <c r="K1280" s="235">
        <v>1850</v>
      </c>
    </row>
    <row r="1281" spans="1:38" x14ac:dyDescent="0.35">
      <c r="A1281" s="234">
        <v>43626</v>
      </c>
      <c r="B1281" s="58">
        <v>0.40583333333333332</v>
      </c>
      <c r="C1281" s="29">
        <v>413.1</v>
      </c>
      <c r="D1281" s="29">
        <v>0.26850000000000002</v>
      </c>
      <c r="E1281" s="29">
        <v>7.26</v>
      </c>
      <c r="F1281" s="29">
        <v>7.8</v>
      </c>
      <c r="G1281" s="29">
        <v>21.9</v>
      </c>
      <c r="K1281" s="54">
        <v>7270</v>
      </c>
    </row>
    <row r="1282" spans="1:38" x14ac:dyDescent="0.35">
      <c r="A1282" s="234">
        <v>43628</v>
      </c>
      <c r="B1282" s="58">
        <v>0.41651620370370374</v>
      </c>
      <c r="C1282" s="29">
        <v>502</v>
      </c>
      <c r="D1282" s="29">
        <v>0.32629999999999998</v>
      </c>
      <c r="E1282" s="29">
        <v>7.57</v>
      </c>
      <c r="F1282" s="29">
        <v>8.06</v>
      </c>
      <c r="G1282" s="29">
        <v>21.1</v>
      </c>
      <c r="K1282" s="54">
        <v>594</v>
      </c>
    </row>
    <row r="1283" spans="1:38" x14ac:dyDescent="0.35">
      <c r="A1283" s="234">
        <v>43643</v>
      </c>
      <c r="B1283" s="55">
        <v>0.40224537037037034</v>
      </c>
      <c r="C1283" s="29">
        <v>497</v>
      </c>
      <c r="D1283" s="29">
        <v>0.3231</v>
      </c>
      <c r="E1283" s="29">
        <v>7.03</v>
      </c>
      <c r="F1283" s="29">
        <v>7.89</v>
      </c>
      <c r="G1283" s="29">
        <v>23.6</v>
      </c>
      <c r="K1283" s="235">
        <v>1201</v>
      </c>
    </row>
    <row r="1284" spans="1:38" x14ac:dyDescent="0.35">
      <c r="A1284" s="234">
        <v>43649</v>
      </c>
      <c r="B1284" s="55">
        <v>0.43144675925925924</v>
      </c>
      <c r="C1284" s="29">
        <v>463.9</v>
      </c>
      <c r="D1284" s="48" t="s">
        <v>233</v>
      </c>
      <c r="E1284" s="29">
        <v>6.37</v>
      </c>
      <c r="F1284" s="29">
        <v>7.89</v>
      </c>
      <c r="G1284" s="29">
        <v>25.9</v>
      </c>
      <c r="K1284" s="54">
        <v>670</v>
      </c>
      <c r="L1284" s="45">
        <f>AVERAGE(K1280:K1284)</f>
        <v>2317</v>
      </c>
      <c r="M1284" s="46">
        <f>GEOMEAN(K1280:K1284)</f>
        <v>1450.8485461423734</v>
      </c>
      <c r="N1284" s="47" t="s">
        <v>234</v>
      </c>
    </row>
    <row r="1285" spans="1:38" x14ac:dyDescent="0.35">
      <c r="A1285" s="234">
        <v>43655</v>
      </c>
      <c r="B1285" s="55">
        <v>0.4138310185185185</v>
      </c>
      <c r="C1285" s="29">
        <v>551</v>
      </c>
      <c r="D1285" s="29">
        <v>0.35749999999999998</v>
      </c>
      <c r="E1285" s="29">
        <v>7.13</v>
      </c>
      <c r="F1285" s="29">
        <v>7.89</v>
      </c>
      <c r="G1285" s="29">
        <v>24.9</v>
      </c>
      <c r="K1285" s="54">
        <v>1317</v>
      </c>
    </row>
    <row r="1286" spans="1:38" x14ac:dyDescent="0.35">
      <c r="A1286" s="234">
        <v>43663</v>
      </c>
      <c r="B1286" s="58">
        <v>0.39947916666666666</v>
      </c>
      <c r="C1286" s="29">
        <v>399.2</v>
      </c>
      <c r="D1286" s="29">
        <v>0.25929999999999997</v>
      </c>
      <c r="E1286" s="29">
        <v>6.6</v>
      </c>
      <c r="F1286" s="29">
        <v>7.96</v>
      </c>
      <c r="G1286" s="29">
        <v>25.7</v>
      </c>
      <c r="K1286" s="235">
        <v>24192</v>
      </c>
    </row>
    <row r="1287" spans="1:38" x14ac:dyDescent="0.35">
      <c r="A1287" s="234">
        <v>43671</v>
      </c>
      <c r="B1287" s="55">
        <v>0.38878472222222221</v>
      </c>
      <c r="C1287" s="29">
        <v>578</v>
      </c>
      <c r="D1287" s="29">
        <v>0.377</v>
      </c>
      <c r="E1287" s="29">
        <v>7.45</v>
      </c>
      <c r="F1287" s="29">
        <v>7.93</v>
      </c>
      <c r="G1287" s="29">
        <v>22.8</v>
      </c>
      <c r="K1287" s="40">
        <v>2282</v>
      </c>
    </row>
    <row r="1288" spans="1:38" x14ac:dyDescent="0.35">
      <c r="A1288" s="234">
        <v>43676</v>
      </c>
      <c r="B1288" s="58">
        <v>0.4136111111111111</v>
      </c>
      <c r="C1288" s="29">
        <v>606</v>
      </c>
      <c r="D1288" s="29">
        <v>0.39650000000000002</v>
      </c>
      <c r="E1288" s="29">
        <v>5.34</v>
      </c>
      <c r="F1288" s="29">
        <v>7.79</v>
      </c>
      <c r="G1288" s="29">
        <v>23.9</v>
      </c>
      <c r="K1288" s="36">
        <v>24192</v>
      </c>
      <c r="L1288" s="45">
        <f>AVERAGE(K1284:K1288)</f>
        <v>10530.6</v>
      </c>
      <c r="M1288" s="46">
        <f>GEOMEAN(K1284:K1288)</f>
        <v>4113.9968334096056</v>
      </c>
      <c r="N1288" s="47" t="s">
        <v>235</v>
      </c>
      <c r="O1288" s="39">
        <v>2.2999999999999998</v>
      </c>
      <c r="P1288" s="34">
        <v>75.3</v>
      </c>
      <c r="Q1288" s="39" t="s">
        <v>115</v>
      </c>
      <c r="R1288" s="39" t="s">
        <v>115</v>
      </c>
      <c r="S1288" s="39" t="s">
        <v>115</v>
      </c>
      <c r="T1288" s="39" t="s">
        <v>115</v>
      </c>
      <c r="U1288" s="39" t="s">
        <v>115</v>
      </c>
      <c r="V1288" s="39" t="s">
        <v>115</v>
      </c>
      <c r="W1288" s="39" t="s">
        <v>115</v>
      </c>
      <c r="X1288" s="34">
        <v>53</v>
      </c>
      <c r="Y1288" s="39" t="s">
        <v>115</v>
      </c>
      <c r="Z1288" s="34">
        <v>1.2</v>
      </c>
      <c r="AA1288" s="39" t="s">
        <v>115</v>
      </c>
      <c r="AB1288" s="34">
        <v>36.700000000000003</v>
      </c>
      <c r="AC1288" s="39" t="s">
        <v>115</v>
      </c>
      <c r="AD1288" s="34">
        <v>240</v>
      </c>
      <c r="AE1288" s="39" t="s">
        <v>115</v>
      </c>
      <c r="AF1288" s="39" t="s">
        <v>115</v>
      </c>
      <c r="AG1288" s="40">
        <v>48.2</v>
      </c>
      <c r="AH1288" s="40">
        <v>59400</v>
      </c>
      <c r="AI1288" s="40">
        <v>22200</v>
      </c>
      <c r="AJ1288" s="39">
        <v>4</v>
      </c>
      <c r="AK1288" s="39" t="s">
        <v>115</v>
      </c>
      <c r="AL1288" s="39" t="s">
        <v>115</v>
      </c>
    </row>
    <row r="1289" spans="1:38" x14ac:dyDescent="0.35">
      <c r="A1289" s="234">
        <v>43684</v>
      </c>
      <c r="B1289" s="55">
        <v>0.37663194444444442</v>
      </c>
      <c r="C1289" s="29">
        <v>478.5</v>
      </c>
      <c r="D1289" s="29">
        <v>0.31140000000000001</v>
      </c>
      <c r="E1289" s="29">
        <v>5.81</v>
      </c>
      <c r="F1289" s="29">
        <v>7.69</v>
      </c>
      <c r="G1289" s="29">
        <v>23</v>
      </c>
      <c r="K1289" s="54">
        <v>24192</v>
      </c>
    </row>
    <row r="1290" spans="1:38" x14ac:dyDescent="0.35">
      <c r="A1290" s="234">
        <v>43689</v>
      </c>
      <c r="B1290" s="55">
        <v>0.38946759259259256</v>
      </c>
      <c r="C1290" s="29">
        <v>646</v>
      </c>
      <c r="D1290" s="29">
        <v>0.42249999999999999</v>
      </c>
      <c r="E1290" s="29">
        <v>5.23</v>
      </c>
      <c r="F1290" s="29">
        <v>7.68</v>
      </c>
      <c r="G1290" s="29">
        <v>23</v>
      </c>
      <c r="K1290" s="54">
        <v>4352</v>
      </c>
    </row>
    <row r="1291" spans="1:38" x14ac:dyDescent="0.35">
      <c r="A1291" s="234">
        <v>43691</v>
      </c>
      <c r="B1291" s="55">
        <v>0.38927083333333329</v>
      </c>
      <c r="C1291" s="29">
        <v>682</v>
      </c>
      <c r="D1291" s="29">
        <v>0.442</v>
      </c>
      <c r="E1291" s="29">
        <v>5.56</v>
      </c>
      <c r="F1291" s="29">
        <v>7.59</v>
      </c>
      <c r="G1291" s="29">
        <v>22.7</v>
      </c>
      <c r="K1291" s="54">
        <v>2359</v>
      </c>
    </row>
    <row r="1292" spans="1:38" x14ac:dyDescent="0.35">
      <c r="A1292" s="234">
        <v>43696</v>
      </c>
      <c r="B1292" s="55">
        <v>0.40835648148148151</v>
      </c>
      <c r="C1292" s="29">
        <v>534</v>
      </c>
      <c r="D1292" s="29">
        <v>0.34449999999999997</v>
      </c>
      <c r="E1292" s="29">
        <v>5.66</v>
      </c>
      <c r="F1292" s="29">
        <v>7.8</v>
      </c>
      <c r="G1292" s="29">
        <v>24.1</v>
      </c>
      <c r="K1292" s="36">
        <v>24192</v>
      </c>
    </row>
    <row r="1293" spans="1:38" x14ac:dyDescent="0.35">
      <c r="A1293" s="234">
        <v>43699</v>
      </c>
      <c r="B1293" s="55">
        <v>0.42540509259259257</v>
      </c>
      <c r="C1293" s="29">
        <v>499.1</v>
      </c>
      <c r="D1293" s="29">
        <v>0.32440000000000002</v>
      </c>
      <c r="E1293" s="29">
        <v>4.8</v>
      </c>
      <c r="F1293" s="29">
        <v>7.73</v>
      </c>
      <c r="G1293" s="29">
        <v>24.5</v>
      </c>
      <c r="K1293" s="36">
        <v>24192</v>
      </c>
      <c r="L1293" s="45">
        <f>AVERAGE(K1289:K1293)</f>
        <v>15857.4</v>
      </c>
      <c r="M1293" s="46">
        <f>GEOMEAN(K1289:K1293)</f>
        <v>10776.715796792419</v>
      </c>
      <c r="N1293" s="47" t="s">
        <v>236</v>
      </c>
    </row>
    <row r="1294" spans="1:38" x14ac:dyDescent="0.35">
      <c r="A1294" s="234">
        <v>43717</v>
      </c>
      <c r="B1294" s="55">
        <v>0.42368055555555556</v>
      </c>
      <c r="C1294" s="29">
        <v>697</v>
      </c>
      <c r="D1294" s="29">
        <v>0.45500000000000002</v>
      </c>
      <c r="E1294" s="29">
        <v>6.87</v>
      </c>
      <c r="F1294" s="29">
        <v>7.85</v>
      </c>
      <c r="G1294" s="29">
        <v>19.5</v>
      </c>
      <c r="K1294" s="235">
        <v>2187</v>
      </c>
    </row>
    <row r="1295" spans="1:38" x14ac:dyDescent="0.35">
      <c r="A1295" s="234">
        <v>43725</v>
      </c>
      <c r="B1295" s="29" t="s">
        <v>613</v>
      </c>
    </row>
    <row r="1296" spans="1:38" x14ac:dyDescent="0.35">
      <c r="A1296" s="234">
        <v>43727</v>
      </c>
      <c r="B1296" s="55">
        <v>0.48070601851851852</v>
      </c>
      <c r="C1296" s="29">
        <v>654</v>
      </c>
      <c r="D1296" s="29">
        <v>0.42249999999999999</v>
      </c>
      <c r="E1296" s="29">
        <v>7.21</v>
      </c>
      <c r="F1296" s="29">
        <v>7.69</v>
      </c>
      <c r="G1296" s="29">
        <v>21.5</v>
      </c>
      <c r="K1296" s="40">
        <v>813</v>
      </c>
    </row>
    <row r="1297" spans="1:38" x14ac:dyDescent="0.35">
      <c r="A1297" s="238">
        <v>43732</v>
      </c>
      <c r="B1297" s="239">
        <v>0.44312499999999999</v>
      </c>
      <c r="C1297" s="240">
        <v>630</v>
      </c>
      <c r="D1297" s="240">
        <v>0.40949999999999998</v>
      </c>
      <c r="E1297" s="240">
        <v>5.51</v>
      </c>
      <c r="F1297" s="240">
        <v>7.72</v>
      </c>
      <c r="G1297" s="240">
        <v>20.3</v>
      </c>
      <c r="K1297" s="40">
        <v>4106</v>
      </c>
    </row>
    <row r="1298" spans="1:38" x14ac:dyDescent="0.35">
      <c r="A1298" s="234">
        <v>43738</v>
      </c>
      <c r="B1298" s="55">
        <v>0.41298611111111111</v>
      </c>
      <c r="C1298" s="29">
        <v>622</v>
      </c>
      <c r="D1298" s="29">
        <v>0.40300000000000002</v>
      </c>
      <c r="E1298" s="29">
        <v>6</v>
      </c>
      <c r="F1298" s="29">
        <v>7.64</v>
      </c>
      <c r="G1298" s="29">
        <v>21.1</v>
      </c>
      <c r="K1298" s="29">
        <v>8164</v>
      </c>
      <c r="L1298" s="45">
        <f>AVERAGE(K1294:K1298)</f>
        <v>3817.5</v>
      </c>
      <c r="M1298" s="46">
        <f>GEOMEAN(K1294:K1298)</f>
        <v>2778.5314533907449</v>
      </c>
      <c r="N1298" s="47" t="s">
        <v>237</v>
      </c>
    </row>
    <row r="1299" spans="1:38" x14ac:dyDescent="0.35">
      <c r="A1299" s="234">
        <v>43741</v>
      </c>
      <c r="B1299" s="55">
        <v>0.46532407407407406</v>
      </c>
      <c r="C1299" s="29">
        <v>733</v>
      </c>
      <c r="D1299" s="29">
        <v>0.47449999999999998</v>
      </c>
      <c r="E1299" s="29">
        <v>6.06</v>
      </c>
      <c r="F1299" s="29">
        <v>7.66</v>
      </c>
      <c r="G1299" s="29">
        <v>22.2</v>
      </c>
      <c r="K1299" s="29">
        <v>1236</v>
      </c>
    </row>
    <row r="1300" spans="1:38" x14ac:dyDescent="0.35">
      <c r="A1300" s="234">
        <v>43747</v>
      </c>
      <c r="B1300" s="55">
        <v>0.50755787037037037</v>
      </c>
      <c r="C1300" s="29">
        <v>707</v>
      </c>
      <c r="D1300" s="29">
        <v>0.46150000000000002</v>
      </c>
      <c r="E1300" s="29">
        <v>8.31</v>
      </c>
      <c r="F1300" s="29">
        <v>7.56</v>
      </c>
      <c r="G1300" s="29">
        <v>16.3</v>
      </c>
      <c r="K1300" s="29">
        <v>1455</v>
      </c>
    </row>
    <row r="1301" spans="1:38" x14ac:dyDescent="0.35">
      <c r="A1301" s="234">
        <v>43752</v>
      </c>
      <c r="B1301" s="55">
        <v>0.42584490740740738</v>
      </c>
      <c r="C1301" s="29">
        <v>665</v>
      </c>
      <c r="D1301" s="29">
        <v>0.42899999999999999</v>
      </c>
      <c r="E1301" s="29">
        <v>8.5500000000000007</v>
      </c>
      <c r="F1301" s="29">
        <v>7.66</v>
      </c>
      <c r="G1301" s="29">
        <v>12.9</v>
      </c>
      <c r="K1301" s="29">
        <v>11199</v>
      </c>
    </row>
    <row r="1302" spans="1:38" x14ac:dyDescent="0.35">
      <c r="A1302" s="234">
        <v>43760</v>
      </c>
      <c r="B1302" s="55">
        <v>0.44927083333333334</v>
      </c>
      <c r="C1302" s="29">
        <v>611</v>
      </c>
      <c r="D1302" s="29">
        <v>0.39710000000000001</v>
      </c>
      <c r="E1302" s="29">
        <v>6.32</v>
      </c>
      <c r="F1302" s="29">
        <v>7.48</v>
      </c>
      <c r="G1302" s="29">
        <v>13.5</v>
      </c>
      <c r="K1302" s="36">
        <v>24192</v>
      </c>
      <c r="O1302" s="39" t="s">
        <v>115</v>
      </c>
      <c r="P1302" s="34">
        <v>83.2</v>
      </c>
      <c r="Q1302" s="39" t="s">
        <v>115</v>
      </c>
      <c r="R1302" s="39" t="s">
        <v>115</v>
      </c>
      <c r="S1302" s="39" t="s">
        <v>115</v>
      </c>
      <c r="T1302" s="39" t="s">
        <v>115</v>
      </c>
      <c r="U1302" s="39" t="s">
        <v>115</v>
      </c>
      <c r="V1302" s="39" t="s">
        <v>115</v>
      </c>
      <c r="W1302" s="39" t="s">
        <v>115</v>
      </c>
      <c r="X1302" s="34">
        <v>56.5</v>
      </c>
      <c r="Y1302" s="39" t="s">
        <v>115</v>
      </c>
      <c r="Z1302" s="39" t="s">
        <v>115</v>
      </c>
      <c r="AA1302" s="39" t="s">
        <v>115</v>
      </c>
      <c r="AB1302" s="34">
        <v>32.5</v>
      </c>
      <c r="AC1302" s="34">
        <v>0.33</v>
      </c>
      <c r="AD1302" s="34">
        <v>239</v>
      </c>
      <c r="AE1302" s="39" t="s">
        <v>115</v>
      </c>
      <c r="AF1302" s="40">
        <v>287</v>
      </c>
      <c r="AG1302" s="40">
        <v>76.5</v>
      </c>
      <c r="AH1302" s="40">
        <v>57300</v>
      </c>
      <c r="AI1302" s="40">
        <v>23300</v>
      </c>
      <c r="AJ1302" s="29">
        <v>3.2</v>
      </c>
      <c r="AK1302" s="39" t="s">
        <v>115</v>
      </c>
      <c r="AL1302" s="39" t="s">
        <v>115</v>
      </c>
    </row>
    <row r="1303" spans="1:38" x14ac:dyDescent="0.35">
      <c r="A1303" s="234">
        <v>43769</v>
      </c>
      <c r="B1303" s="55">
        <v>0.42778935185185185</v>
      </c>
      <c r="C1303" s="29">
        <v>489.3</v>
      </c>
      <c r="D1303" s="29">
        <v>0.31790000000000002</v>
      </c>
      <c r="E1303" s="29">
        <v>8.58</v>
      </c>
      <c r="F1303" s="29">
        <v>7.94</v>
      </c>
      <c r="G1303" s="29">
        <v>11.3</v>
      </c>
      <c r="K1303" s="36">
        <v>24192</v>
      </c>
      <c r="L1303" s="45">
        <f>AVERAGE(K1299:K1303)</f>
        <v>12454.8</v>
      </c>
      <c r="M1303" s="46">
        <f>GEOMEAN(K1299:K1303)</f>
        <v>6520.4992797190835</v>
      </c>
      <c r="N1303" s="47" t="s">
        <v>238</v>
      </c>
    </row>
    <row r="1304" spans="1:38" x14ac:dyDescent="0.35">
      <c r="A1304" s="234">
        <v>43773</v>
      </c>
      <c r="B1304" s="55">
        <v>0.42025462962962962</v>
      </c>
      <c r="C1304" s="29">
        <v>579</v>
      </c>
      <c r="D1304" s="29">
        <v>0.37630000000000002</v>
      </c>
      <c r="E1304" s="29">
        <v>10.29</v>
      </c>
      <c r="F1304" s="29">
        <v>7.88</v>
      </c>
      <c r="G1304" s="29">
        <v>8.9</v>
      </c>
      <c r="K1304" s="40">
        <v>1850</v>
      </c>
    </row>
    <row r="1305" spans="1:38" x14ac:dyDescent="0.35">
      <c r="A1305" s="234">
        <v>43781</v>
      </c>
      <c r="B1305" s="55">
        <v>0.45436342592592593</v>
      </c>
      <c r="C1305" s="29">
        <v>613</v>
      </c>
      <c r="D1305" s="29">
        <v>0.39839999999999998</v>
      </c>
      <c r="E1305" s="29">
        <v>11.45</v>
      </c>
      <c r="F1305" s="29">
        <v>7.77</v>
      </c>
      <c r="G1305" s="29">
        <v>4.5</v>
      </c>
      <c r="K1305" s="40">
        <v>1236</v>
      </c>
    </row>
    <row r="1306" spans="1:38" x14ac:dyDescent="0.35">
      <c r="A1306" s="234">
        <v>43787</v>
      </c>
      <c r="B1306" s="55">
        <v>0.39355324074074072</v>
      </c>
      <c r="C1306" s="29">
        <v>638</v>
      </c>
      <c r="D1306" s="29">
        <v>0.41470000000000001</v>
      </c>
      <c r="E1306" s="29">
        <v>12.16</v>
      </c>
      <c r="F1306" s="29">
        <v>7.57</v>
      </c>
      <c r="G1306" s="29">
        <v>6.1</v>
      </c>
      <c r="K1306" s="29">
        <v>2755</v>
      </c>
    </row>
    <row r="1307" spans="1:38" x14ac:dyDescent="0.35">
      <c r="A1307" s="234">
        <v>43789</v>
      </c>
      <c r="B1307" s="55">
        <v>0.42261574074074071</v>
      </c>
      <c r="C1307" s="29">
        <v>632</v>
      </c>
      <c r="D1307" s="29">
        <v>0.4108</v>
      </c>
      <c r="E1307" s="29">
        <v>11.54</v>
      </c>
      <c r="F1307" s="29">
        <v>7.75</v>
      </c>
      <c r="G1307" s="29">
        <v>7.3</v>
      </c>
      <c r="K1307" s="29">
        <v>776</v>
      </c>
    </row>
    <row r="1308" spans="1:38" x14ac:dyDescent="0.35">
      <c r="A1308" s="234">
        <v>43794</v>
      </c>
      <c r="B1308" s="55">
        <v>0.43343749999999998</v>
      </c>
      <c r="C1308" s="29">
        <v>568</v>
      </c>
      <c r="D1308" s="29">
        <v>0.36919999999999997</v>
      </c>
      <c r="E1308" s="29">
        <v>11.9</v>
      </c>
      <c r="F1308" s="29">
        <v>8.15</v>
      </c>
      <c r="G1308" s="29">
        <v>5.3</v>
      </c>
      <c r="K1308" s="29">
        <v>3255</v>
      </c>
      <c r="L1308" s="45">
        <f>AVERAGE(K1304:K1308)</f>
        <v>1974.4</v>
      </c>
      <c r="M1308" s="46">
        <f>GEOMEAN(K1304:K1308)</f>
        <v>1739.1814848077768</v>
      </c>
      <c r="N1308" s="47" t="s">
        <v>239</v>
      </c>
    </row>
    <row r="1309" spans="1:38" x14ac:dyDescent="0.35">
      <c r="A1309" s="234">
        <v>43801</v>
      </c>
      <c r="B1309" s="55">
        <v>0.38751157407407405</v>
      </c>
      <c r="C1309" s="29">
        <v>514</v>
      </c>
      <c r="D1309" s="29">
        <v>0.33410000000000001</v>
      </c>
      <c r="E1309" s="29">
        <v>12.87</v>
      </c>
      <c r="F1309" s="29">
        <v>7.63</v>
      </c>
      <c r="G1309" s="29">
        <v>5.3</v>
      </c>
      <c r="K1309" s="29">
        <v>565</v>
      </c>
    </row>
    <row r="1310" spans="1:38" x14ac:dyDescent="0.35">
      <c r="A1310" s="234">
        <v>43803</v>
      </c>
      <c r="B1310" s="55">
        <v>0.42604166666666665</v>
      </c>
      <c r="C1310" s="29">
        <v>561</v>
      </c>
      <c r="D1310" s="29">
        <v>0.36459999999999998</v>
      </c>
      <c r="E1310" s="29">
        <v>12.6</v>
      </c>
      <c r="F1310" s="29">
        <v>8.23</v>
      </c>
      <c r="G1310" s="29">
        <v>4.3</v>
      </c>
      <c r="K1310" s="29">
        <v>1223</v>
      </c>
    </row>
    <row r="1311" spans="1:38" x14ac:dyDescent="0.35">
      <c r="A1311" s="234">
        <v>43809</v>
      </c>
      <c r="B1311" s="55">
        <v>0.45659722222222227</v>
      </c>
      <c r="C1311" s="29">
        <v>555</v>
      </c>
      <c r="D1311" s="29">
        <v>0.36080000000000001</v>
      </c>
      <c r="E1311" s="29">
        <v>11.97</v>
      </c>
      <c r="F1311" s="29">
        <v>7.88</v>
      </c>
      <c r="G1311" s="29">
        <v>4.9000000000000004</v>
      </c>
      <c r="K1311" s="29">
        <v>1162</v>
      </c>
    </row>
    <row r="1312" spans="1:38" x14ac:dyDescent="0.35">
      <c r="A1312" s="234">
        <v>43811</v>
      </c>
      <c r="B1312" s="55">
        <v>0.42697916666666669</v>
      </c>
      <c r="C1312" s="29">
        <v>592</v>
      </c>
      <c r="D1312" s="29">
        <v>0.38479999999999998</v>
      </c>
      <c r="E1312" s="29">
        <v>14.47</v>
      </c>
      <c r="F1312" s="29" t="s">
        <v>137</v>
      </c>
      <c r="G1312" s="29">
        <v>2.7</v>
      </c>
      <c r="K1312" s="29">
        <v>1333</v>
      </c>
    </row>
    <row r="1313" spans="1:38" x14ac:dyDescent="0.35">
      <c r="A1313" s="234">
        <v>43815</v>
      </c>
      <c r="B1313" s="55">
        <v>0.53158564814814813</v>
      </c>
      <c r="C1313" s="29">
        <v>634</v>
      </c>
      <c r="D1313" s="29">
        <v>0.41210000000000002</v>
      </c>
      <c r="E1313" s="29">
        <v>13.92</v>
      </c>
      <c r="F1313" s="29">
        <v>8.39</v>
      </c>
      <c r="G1313" s="29">
        <v>3</v>
      </c>
      <c r="K1313" s="29">
        <v>2282</v>
      </c>
      <c r="L1313" s="45">
        <f>AVERAGE(K1309:K1313)</f>
        <v>1313</v>
      </c>
      <c r="M1313" s="46">
        <f>GEOMEAN(K1309:K1313)</f>
        <v>1195.5434501262862</v>
      </c>
      <c r="N1313" s="47" t="s">
        <v>240</v>
      </c>
    </row>
    <row r="1314" spans="1:38" x14ac:dyDescent="0.35">
      <c r="A1314" s="234">
        <v>43836</v>
      </c>
      <c r="B1314" s="55">
        <v>0.43334490740740739</v>
      </c>
      <c r="C1314" s="29">
        <v>330.6</v>
      </c>
      <c r="D1314" s="29">
        <v>0.2152</v>
      </c>
      <c r="E1314" s="29">
        <v>13.18</v>
      </c>
      <c r="F1314" s="29">
        <v>8.1999999999999993</v>
      </c>
      <c r="G1314" s="29">
        <v>3.8</v>
      </c>
      <c r="K1314" s="29">
        <v>987</v>
      </c>
    </row>
    <row r="1315" spans="1:38" x14ac:dyDescent="0.35">
      <c r="A1315" s="234">
        <v>43844</v>
      </c>
      <c r="B1315" s="55">
        <v>0.42798611111111112</v>
      </c>
      <c r="C1315" s="29">
        <v>456.7</v>
      </c>
      <c r="D1315" s="29">
        <v>0.29699999999999999</v>
      </c>
      <c r="E1315" s="29">
        <v>12.27</v>
      </c>
      <c r="F1315" s="29">
        <v>7.89</v>
      </c>
      <c r="G1315" s="29">
        <v>6.2</v>
      </c>
      <c r="K1315" s="29">
        <v>905</v>
      </c>
    </row>
    <row r="1316" spans="1:38" x14ac:dyDescent="0.35">
      <c r="A1316" s="234">
        <v>43852</v>
      </c>
      <c r="B1316" s="55">
        <v>0.43310185185185185</v>
      </c>
      <c r="C1316" s="29">
        <v>467.5</v>
      </c>
      <c r="D1316" s="29">
        <v>0.30420000000000003</v>
      </c>
      <c r="E1316" s="29">
        <v>13.05</v>
      </c>
      <c r="F1316" s="29">
        <v>7.9</v>
      </c>
      <c r="G1316" s="29">
        <v>1.9</v>
      </c>
      <c r="K1316" s="29">
        <v>336</v>
      </c>
    </row>
    <row r="1317" spans="1:38" x14ac:dyDescent="0.35">
      <c r="A1317" s="234">
        <v>43857</v>
      </c>
      <c r="B1317" s="55">
        <v>0.47715277777777776</v>
      </c>
      <c r="C1317" s="29">
        <v>475</v>
      </c>
      <c r="D1317" s="29">
        <v>0.30869999999999997</v>
      </c>
      <c r="E1317" s="29">
        <v>13.26</v>
      </c>
      <c r="F1317" s="29">
        <v>8.0299999999999994</v>
      </c>
      <c r="G1317" s="29">
        <v>2.5</v>
      </c>
      <c r="K1317" s="29">
        <v>259</v>
      </c>
    </row>
    <row r="1318" spans="1:38" x14ac:dyDescent="0.35">
      <c r="A1318" s="234">
        <v>43860</v>
      </c>
      <c r="B1318" s="55">
        <v>0.41967592592592595</v>
      </c>
      <c r="C1318" s="29">
        <v>501</v>
      </c>
      <c r="D1318" s="29">
        <v>0.3256</v>
      </c>
      <c r="E1318" s="29">
        <v>13.6</v>
      </c>
      <c r="F1318" s="29">
        <v>7.98</v>
      </c>
      <c r="G1318" s="29">
        <v>2.7</v>
      </c>
      <c r="K1318" s="29">
        <v>545</v>
      </c>
      <c r="L1318" s="45">
        <f>AVERAGE(K1314:K1318)</f>
        <v>606.4</v>
      </c>
      <c r="M1318" s="46">
        <f>GEOMEAN(K1314:K1318)</f>
        <v>531.37394427206652</v>
      </c>
      <c r="N1318" s="47" t="s">
        <v>241</v>
      </c>
    </row>
    <row r="1319" spans="1:38" x14ac:dyDescent="0.35">
      <c r="A1319" s="234">
        <v>43866</v>
      </c>
      <c r="B1319" s="55">
        <v>0.40769675925925924</v>
      </c>
      <c r="C1319" s="29">
        <v>535</v>
      </c>
      <c r="D1319" s="29">
        <v>0.3478</v>
      </c>
      <c r="E1319" s="29">
        <v>13.46</v>
      </c>
      <c r="F1319" s="29">
        <v>8.2899999999999991</v>
      </c>
      <c r="G1319" s="29">
        <v>3.8</v>
      </c>
      <c r="K1319" s="29">
        <v>408</v>
      </c>
    </row>
    <row r="1320" spans="1:38" x14ac:dyDescent="0.35">
      <c r="A1320" s="234">
        <v>43874</v>
      </c>
      <c r="B1320" s="51">
        <v>0.40538194444444442</v>
      </c>
      <c r="C1320" s="29">
        <v>551</v>
      </c>
      <c r="D1320" s="29">
        <v>0.35809999999999997</v>
      </c>
      <c r="E1320" s="29">
        <v>14.07</v>
      </c>
      <c r="F1320" s="29">
        <v>8.1300000000000008</v>
      </c>
      <c r="G1320" s="29">
        <v>2.4</v>
      </c>
      <c r="K1320" s="29">
        <v>301</v>
      </c>
    </row>
    <row r="1321" spans="1:38" x14ac:dyDescent="0.35">
      <c r="A1321" s="234">
        <v>43878</v>
      </c>
      <c r="B1321" s="55">
        <v>0.41616898148148151</v>
      </c>
      <c r="C1321" s="29">
        <v>537</v>
      </c>
      <c r="D1321" s="29">
        <v>0.34899999999999998</v>
      </c>
      <c r="E1321" s="29">
        <v>14.18</v>
      </c>
      <c r="F1321" s="29">
        <v>8.01</v>
      </c>
      <c r="G1321" s="29">
        <v>2.9</v>
      </c>
      <c r="K1321" s="29">
        <v>422</v>
      </c>
    </row>
    <row r="1322" spans="1:38" x14ac:dyDescent="0.35">
      <c r="A1322" s="234">
        <v>43880</v>
      </c>
      <c r="B1322" s="55">
        <v>0.44799768518518518</v>
      </c>
      <c r="C1322" s="29">
        <v>518</v>
      </c>
      <c r="D1322" s="29">
        <v>0.3367</v>
      </c>
      <c r="E1322" s="29">
        <v>20.93</v>
      </c>
      <c r="F1322" s="29">
        <v>8.1199999999999992</v>
      </c>
      <c r="G1322" s="29">
        <v>2.9</v>
      </c>
      <c r="K1322" s="29">
        <v>335</v>
      </c>
    </row>
    <row r="1323" spans="1:38" x14ac:dyDescent="0.35">
      <c r="A1323" s="234">
        <v>43886</v>
      </c>
      <c r="B1323" s="55">
        <v>0.45678240740740739</v>
      </c>
      <c r="C1323" s="29">
        <v>531</v>
      </c>
      <c r="D1323" s="29">
        <v>0.34520000000000001</v>
      </c>
      <c r="E1323" s="29">
        <v>13.59</v>
      </c>
      <c r="F1323" s="29">
        <v>7.99</v>
      </c>
      <c r="G1323" s="29">
        <v>4.8</v>
      </c>
      <c r="K1323" s="29">
        <v>789</v>
      </c>
      <c r="L1323" s="45">
        <f>AVERAGE(K1319:K1323)</f>
        <v>451</v>
      </c>
      <c r="M1323" s="46">
        <f>GEOMEAN(K1319:K1323)</f>
        <v>423.96712683298858</v>
      </c>
      <c r="N1323" s="47" t="s">
        <v>242</v>
      </c>
    </row>
    <row r="1324" spans="1:38" x14ac:dyDescent="0.35">
      <c r="A1324" s="234">
        <v>43893</v>
      </c>
      <c r="B1324" s="55">
        <v>0.4560069444444444</v>
      </c>
      <c r="C1324" s="29">
        <v>577</v>
      </c>
      <c r="D1324" s="29">
        <v>0.37509999999999999</v>
      </c>
      <c r="E1324" s="29">
        <v>12.8</v>
      </c>
      <c r="F1324" s="29">
        <v>8.02</v>
      </c>
      <c r="G1324" s="29">
        <v>6</v>
      </c>
      <c r="K1324" s="29">
        <v>691</v>
      </c>
      <c r="O1324" s="39" t="s">
        <v>115</v>
      </c>
      <c r="P1324" s="34">
        <v>54.8</v>
      </c>
      <c r="Q1324" s="39" t="s">
        <v>115</v>
      </c>
      <c r="R1324" s="39" t="s">
        <v>115</v>
      </c>
      <c r="S1324" s="39" t="s">
        <v>115</v>
      </c>
      <c r="T1324" s="39" t="s">
        <v>115</v>
      </c>
      <c r="U1324" s="39" t="s">
        <v>115</v>
      </c>
      <c r="V1324" s="39" t="s">
        <v>115</v>
      </c>
      <c r="W1324" s="39" t="s">
        <v>115</v>
      </c>
      <c r="X1324" s="34">
        <v>53</v>
      </c>
      <c r="Y1324" s="39" t="s">
        <v>115</v>
      </c>
      <c r="Z1324" s="34">
        <v>1.9</v>
      </c>
      <c r="AA1324" s="39" t="s">
        <v>115</v>
      </c>
      <c r="AB1324" s="34">
        <v>22.3</v>
      </c>
      <c r="AC1324" s="39" t="s">
        <v>115</v>
      </c>
      <c r="AD1324" s="34">
        <v>198</v>
      </c>
      <c r="AE1324" s="39" t="s">
        <v>115</v>
      </c>
      <c r="AF1324" s="40">
        <v>367</v>
      </c>
      <c r="AG1324" s="40">
        <v>30.7</v>
      </c>
      <c r="AH1324" s="40">
        <v>52000</v>
      </c>
      <c r="AI1324" s="29">
        <v>16500</v>
      </c>
      <c r="AJ1324" s="39" t="s">
        <v>115</v>
      </c>
      <c r="AK1324" s="39" t="s">
        <v>115</v>
      </c>
      <c r="AL1324" s="39" t="s">
        <v>115</v>
      </c>
    </row>
    <row r="1325" spans="1:38" x14ac:dyDescent="0.35">
      <c r="A1325" s="234">
        <v>43899</v>
      </c>
      <c r="B1325" s="52">
        <v>0.38033564814814813</v>
      </c>
      <c r="C1325" s="29">
        <v>597</v>
      </c>
      <c r="D1325" s="29">
        <v>0.3881</v>
      </c>
      <c r="E1325" s="29">
        <v>12.72</v>
      </c>
      <c r="F1325" s="29">
        <v>8.09</v>
      </c>
      <c r="G1325" s="29">
        <v>7</v>
      </c>
      <c r="K1325" s="241">
        <v>860</v>
      </c>
    </row>
    <row r="1326" spans="1:38" x14ac:dyDescent="0.35">
      <c r="A1326" s="234">
        <v>43906</v>
      </c>
      <c r="B1326" s="55">
        <v>0.42858796296296298</v>
      </c>
      <c r="C1326" s="29">
        <v>618</v>
      </c>
      <c r="D1326" s="29">
        <v>0.4017</v>
      </c>
      <c r="E1326" s="29">
        <v>12.04</v>
      </c>
      <c r="F1326" s="29">
        <v>8.11</v>
      </c>
      <c r="G1326" s="29">
        <v>7.7</v>
      </c>
      <c r="K1326" s="241">
        <v>733</v>
      </c>
    </row>
    <row r="1327" spans="1:38" x14ac:dyDescent="0.35">
      <c r="A1327" s="234">
        <v>43908</v>
      </c>
      <c r="B1327" s="55">
        <v>0.45065972222222223</v>
      </c>
      <c r="C1327" s="29">
        <v>590</v>
      </c>
      <c r="D1327" s="29">
        <v>0.38350000000000001</v>
      </c>
      <c r="E1327" s="29">
        <v>11.47</v>
      </c>
      <c r="F1327" s="29">
        <v>7.82</v>
      </c>
      <c r="G1327" s="29">
        <v>8.1</v>
      </c>
      <c r="K1327" s="241">
        <v>581</v>
      </c>
    </row>
    <row r="1328" spans="1:38" x14ac:dyDescent="0.35">
      <c r="A1328" s="234">
        <v>43916</v>
      </c>
      <c r="B1328" s="55">
        <v>0.41739583333333335</v>
      </c>
      <c r="C1328" s="29">
        <v>618</v>
      </c>
      <c r="D1328" s="29">
        <v>0.4017</v>
      </c>
      <c r="E1328" s="29">
        <v>11.38</v>
      </c>
      <c r="F1328" s="29">
        <v>7.91</v>
      </c>
      <c r="G1328" s="29">
        <v>9.1</v>
      </c>
      <c r="K1328" s="36">
        <v>24192</v>
      </c>
      <c r="L1328" s="45">
        <f>AVERAGE(K1324:K1328)</f>
        <v>5411.4</v>
      </c>
      <c r="M1328" s="46">
        <f>GEOMEAN(K1324:K1328)</f>
        <v>1436.7647881972514</v>
      </c>
      <c r="N1328" s="47" t="s">
        <v>243</v>
      </c>
    </row>
    <row r="1329" spans="1:14" x14ac:dyDescent="0.35">
      <c r="A1329" s="234">
        <v>43923</v>
      </c>
      <c r="B1329" s="55">
        <v>0.42994212962962958</v>
      </c>
      <c r="C1329" s="29">
        <v>537</v>
      </c>
      <c r="D1329" s="29">
        <v>0.34899999999999998</v>
      </c>
      <c r="E1329" s="29">
        <v>10.73</v>
      </c>
      <c r="F1329" s="29">
        <v>7.79</v>
      </c>
      <c r="G1329" s="29">
        <v>10</v>
      </c>
      <c r="K1329" s="241">
        <v>460</v>
      </c>
    </row>
    <row r="1330" spans="1:14" x14ac:dyDescent="0.35">
      <c r="A1330" s="234">
        <v>43928</v>
      </c>
      <c r="B1330" s="55">
        <v>0.43465277777777778</v>
      </c>
      <c r="C1330" s="29">
        <v>543</v>
      </c>
      <c r="D1330" s="29">
        <v>0.35289999999999999</v>
      </c>
      <c r="E1330" s="29">
        <v>9.64</v>
      </c>
      <c r="F1330" s="29">
        <v>7.69</v>
      </c>
      <c r="G1330" s="29">
        <v>14.3</v>
      </c>
      <c r="K1330" s="241">
        <v>122</v>
      </c>
    </row>
    <row r="1331" spans="1:14" x14ac:dyDescent="0.35">
      <c r="A1331" s="234">
        <v>43937</v>
      </c>
      <c r="B1331" s="55">
        <v>0.47502314814814817</v>
      </c>
      <c r="C1331" s="29">
        <v>585</v>
      </c>
      <c r="D1331" s="29">
        <v>0.38019999999999998</v>
      </c>
      <c r="E1331" s="29">
        <v>11.54</v>
      </c>
      <c r="F1331" s="29">
        <v>8.07</v>
      </c>
      <c r="G1331" s="29">
        <v>9.1</v>
      </c>
      <c r="K1331" s="40">
        <v>1259</v>
      </c>
    </row>
    <row r="1332" spans="1:14" x14ac:dyDescent="0.35">
      <c r="A1332" s="234">
        <v>43944</v>
      </c>
      <c r="B1332" s="55">
        <v>0.50437500000000002</v>
      </c>
      <c r="C1332" s="29">
        <v>585</v>
      </c>
      <c r="D1332" s="29">
        <v>0.38019999999999998</v>
      </c>
      <c r="E1332" s="29">
        <v>9.7799999999999994</v>
      </c>
      <c r="F1332" s="29">
        <v>7.91</v>
      </c>
      <c r="G1332" s="29">
        <v>13</v>
      </c>
      <c r="K1332" s="40">
        <v>17329</v>
      </c>
    </row>
    <row r="1333" spans="1:14" x14ac:dyDescent="0.35">
      <c r="A1333" s="70">
        <v>43950</v>
      </c>
      <c r="B1333" s="58">
        <v>0.44305555555555554</v>
      </c>
      <c r="C1333" s="29">
        <v>626</v>
      </c>
      <c r="D1333" s="29">
        <v>0.40949999999999998</v>
      </c>
      <c r="E1333" s="29">
        <v>10.84</v>
      </c>
      <c r="F1333" s="29">
        <v>7.92</v>
      </c>
      <c r="G1333" s="29">
        <v>16</v>
      </c>
      <c r="K1333" s="40">
        <v>766</v>
      </c>
      <c r="L1333" s="45">
        <f>AVERAGE(K1329:K1333)</f>
        <v>3987.2</v>
      </c>
      <c r="M1333" s="46">
        <f>GEOMEAN(K1329:K1333)</f>
        <v>987.25452453916546</v>
      </c>
      <c r="N1333" s="47" t="s">
        <v>244</v>
      </c>
    </row>
    <row r="1334" spans="1:14" x14ac:dyDescent="0.35">
      <c r="A1334" s="70">
        <v>43958</v>
      </c>
      <c r="B1334" s="58">
        <v>0.50225694444444446</v>
      </c>
      <c r="C1334" s="29">
        <v>585</v>
      </c>
      <c r="D1334" s="29">
        <v>0.38019999999999998</v>
      </c>
      <c r="E1334" s="29">
        <v>9.32</v>
      </c>
      <c r="F1334" s="29">
        <v>7.99</v>
      </c>
      <c r="G1334" s="29">
        <v>16</v>
      </c>
      <c r="K1334" s="29">
        <v>857</v>
      </c>
    </row>
    <row r="1335" spans="1:14" x14ac:dyDescent="0.35">
      <c r="A1335" s="70">
        <v>43965</v>
      </c>
      <c r="B1335" s="55">
        <v>0.39586805555555554</v>
      </c>
      <c r="C1335" s="29">
        <v>617</v>
      </c>
      <c r="D1335" s="29">
        <v>0.40100000000000002</v>
      </c>
      <c r="E1335" s="29">
        <v>9.3000000000000007</v>
      </c>
      <c r="F1335" s="29">
        <v>7.84</v>
      </c>
      <c r="G1335" s="29">
        <v>14</v>
      </c>
      <c r="K1335" s="29">
        <v>1274</v>
      </c>
    </row>
    <row r="1336" spans="1:14" x14ac:dyDescent="0.35">
      <c r="A1336" s="70">
        <v>43969</v>
      </c>
      <c r="B1336" s="55">
        <v>0.41460648148148144</v>
      </c>
      <c r="C1336" s="29">
        <v>452.5</v>
      </c>
      <c r="D1336" s="29">
        <v>0.2944</v>
      </c>
      <c r="E1336" s="29">
        <v>7.32</v>
      </c>
      <c r="F1336" s="29">
        <v>7.68</v>
      </c>
      <c r="G1336" s="29">
        <v>16.899999999999999</v>
      </c>
      <c r="K1336" s="257">
        <v>24192</v>
      </c>
    </row>
    <row r="1337" spans="1:14" x14ac:dyDescent="0.35">
      <c r="A1337" s="70">
        <v>43972</v>
      </c>
      <c r="B1337" s="55">
        <v>0.42359953703703707</v>
      </c>
      <c r="C1337" s="29">
        <v>556</v>
      </c>
      <c r="D1337" s="29">
        <v>0.3614</v>
      </c>
      <c r="E1337" s="29">
        <v>8.91</v>
      </c>
      <c r="F1337" s="29">
        <v>7.82</v>
      </c>
      <c r="G1337" s="29">
        <v>16</v>
      </c>
      <c r="K1337" s="29">
        <v>1100</v>
      </c>
    </row>
    <row r="1338" spans="1:14" x14ac:dyDescent="0.35">
      <c r="A1338" s="70">
        <v>43978</v>
      </c>
      <c r="B1338" s="55">
        <v>0.50138888888888888</v>
      </c>
      <c r="C1338" s="29">
        <v>593</v>
      </c>
      <c r="D1338" s="29">
        <v>0.38350000000000001</v>
      </c>
      <c r="E1338" s="29">
        <v>5.91</v>
      </c>
      <c r="F1338" s="29">
        <v>7.66</v>
      </c>
      <c r="G1338" s="29">
        <v>22.4</v>
      </c>
      <c r="K1338" s="29">
        <v>19863</v>
      </c>
      <c r="L1338" s="45">
        <f>AVERAGE(K1334:K1338)</f>
        <v>9457.2000000000007</v>
      </c>
      <c r="M1338" s="46">
        <f>GEOMEAN(K1334:K1338)</f>
        <v>3566.579510652678</v>
      </c>
      <c r="N1338" s="47" t="s">
        <v>245</v>
      </c>
    </row>
    <row r="1339" spans="1:14" x14ac:dyDescent="0.35">
      <c r="A1339" s="70">
        <v>43983</v>
      </c>
      <c r="B1339" s="55">
        <v>0.50981481481481483</v>
      </c>
      <c r="C1339" s="29">
        <v>581</v>
      </c>
      <c r="D1339" s="29">
        <v>0.377</v>
      </c>
      <c r="E1339" s="29">
        <v>8.3699999999999992</v>
      </c>
      <c r="F1339" s="29">
        <v>7.69</v>
      </c>
      <c r="G1339" s="29">
        <v>20.6</v>
      </c>
      <c r="K1339" s="29">
        <v>2014</v>
      </c>
    </row>
    <row r="1340" spans="1:14" x14ac:dyDescent="0.35">
      <c r="A1340" s="70">
        <v>43993</v>
      </c>
      <c r="B1340" s="55">
        <v>0.43108796296296298</v>
      </c>
      <c r="C1340" s="29">
        <v>637</v>
      </c>
      <c r="D1340" s="29">
        <v>0.41599999999999998</v>
      </c>
      <c r="E1340" s="29">
        <v>7</v>
      </c>
      <c r="F1340" s="29">
        <v>7.69</v>
      </c>
      <c r="G1340" s="29">
        <v>21.8</v>
      </c>
      <c r="K1340" s="29">
        <v>298</v>
      </c>
    </row>
    <row r="1341" spans="1:14" x14ac:dyDescent="0.35">
      <c r="A1341" s="70">
        <v>43997</v>
      </c>
      <c r="B1341" s="55">
        <v>0.44319444444444445</v>
      </c>
      <c r="C1341" s="29">
        <v>646</v>
      </c>
      <c r="D1341" s="29">
        <v>0.42249999999999999</v>
      </c>
      <c r="E1341" s="29">
        <v>8.0399999999999991</v>
      </c>
      <c r="F1341" s="29">
        <v>7.94</v>
      </c>
      <c r="G1341" s="29">
        <v>19.899999999999999</v>
      </c>
      <c r="K1341" s="29">
        <v>243</v>
      </c>
    </row>
    <row r="1342" spans="1:14" x14ac:dyDescent="0.35">
      <c r="A1342" s="70">
        <v>44005</v>
      </c>
      <c r="B1342" s="55">
        <v>0.4947685185185185</v>
      </c>
      <c r="C1342" s="29">
        <v>457.5</v>
      </c>
      <c r="D1342" s="29">
        <v>0.29699999999999999</v>
      </c>
      <c r="E1342" s="29">
        <v>7.06</v>
      </c>
      <c r="F1342" s="29">
        <v>7.92</v>
      </c>
      <c r="G1342" s="29">
        <v>22.6</v>
      </c>
      <c r="K1342" s="29">
        <v>10462</v>
      </c>
    </row>
    <row r="1343" spans="1:14" x14ac:dyDescent="0.35">
      <c r="A1343" s="70">
        <v>44007</v>
      </c>
      <c r="B1343" s="58">
        <v>0.44296296296296295</v>
      </c>
      <c r="C1343" s="29">
        <v>516</v>
      </c>
      <c r="D1343" s="29">
        <v>0.33800000000000002</v>
      </c>
      <c r="E1343" s="29">
        <v>6.92</v>
      </c>
      <c r="F1343" s="29">
        <v>8.1300000000000008</v>
      </c>
      <c r="G1343" s="29">
        <v>23.7</v>
      </c>
      <c r="K1343" s="29">
        <v>3873</v>
      </c>
      <c r="L1343" s="45">
        <f>AVERAGE(K1339:K1343)</f>
        <v>3378</v>
      </c>
      <c r="M1343" s="46">
        <f>GEOMEAN(K1339:K1343)</f>
        <v>1426.6217579130446</v>
      </c>
      <c r="N1343" s="47" t="s">
        <v>246</v>
      </c>
    </row>
    <row r="1344" spans="1:14" x14ac:dyDescent="0.35">
      <c r="A1344" s="70">
        <v>44013</v>
      </c>
      <c r="B1344" s="55">
        <v>0.41938657407407409</v>
      </c>
      <c r="C1344" s="29">
        <v>531</v>
      </c>
      <c r="D1344" s="29">
        <v>0.34449999999999997</v>
      </c>
      <c r="E1344" s="29">
        <v>6.94</v>
      </c>
      <c r="F1344" s="29">
        <v>8.19</v>
      </c>
      <c r="G1344" s="29">
        <v>25.5</v>
      </c>
      <c r="K1344" s="29">
        <v>984</v>
      </c>
    </row>
    <row r="1345" spans="1:38" x14ac:dyDescent="0.35">
      <c r="A1345" s="70">
        <v>44018</v>
      </c>
      <c r="B1345" s="55">
        <v>0.42784722222222221</v>
      </c>
      <c r="C1345" s="29">
        <v>563</v>
      </c>
      <c r="D1345" s="29">
        <v>0.36399999999999999</v>
      </c>
      <c r="E1345" s="29">
        <v>5.83</v>
      </c>
      <c r="F1345" s="29">
        <v>7.84</v>
      </c>
      <c r="G1345" s="29">
        <v>26.5</v>
      </c>
      <c r="K1345" s="29">
        <v>1100</v>
      </c>
    </row>
    <row r="1346" spans="1:38" x14ac:dyDescent="0.35">
      <c r="A1346" s="242">
        <v>44021</v>
      </c>
      <c r="B1346" s="243">
        <v>0.39583333333333331</v>
      </c>
      <c r="C1346" s="244">
        <v>641</v>
      </c>
      <c r="D1346" s="244">
        <v>0.41599999999999998</v>
      </c>
      <c r="E1346" s="244">
        <v>6</v>
      </c>
      <c r="F1346" s="244">
        <v>7.84</v>
      </c>
      <c r="G1346" s="244">
        <v>25.2</v>
      </c>
      <c r="K1346" s="29">
        <v>2602</v>
      </c>
    </row>
    <row r="1347" spans="1:38" x14ac:dyDescent="0.35">
      <c r="A1347" s="70">
        <v>44028</v>
      </c>
      <c r="B1347" s="55">
        <v>0.40638888888888891</v>
      </c>
      <c r="C1347" s="29">
        <v>672</v>
      </c>
      <c r="D1347" s="29">
        <v>0.4355</v>
      </c>
      <c r="E1347" s="29">
        <v>5.62</v>
      </c>
      <c r="F1347" s="29">
        <v>7.81</v>
      </c>
      <c r="G1347" s="29">
        <v>23.5</v>
      </c>
      <c r="K1347" s="29">
        <v>3654</v>
      </c>
    </row>
    <row r="1348" spans="1:38" x14ac:dyDescent="0.35">
      <c r="A1348" s="70">
        <v>44034</v>
      </c>
      <c r="B1348" s="55">
        <v>0.45550925925925928</v>
      </c>
      <c r="C1348" s="29">
        <v>501</v>
      </c>
      <c r="D1348" s="29">
        <v>0.3256</v>
      </c>
      <c r="E1348" s="29">
        <v>4.63</v>
      </c>
      <c r="F1348" s="29">
        <v>7.72</v>
      </c>
      <c r="G1348" s="29">
        <v>24.3</v>
      </c>
      <c r="K1348" s="257">
        <v>24192</v>
      </c>
      <c r="L1348" s="45">
        <f>AVERAGE(K1344:K1348)</f>
        <v>6506.4</v>
      </c>
      <c r="M1348" s="46">
        <f>GEOMEAN(K1344:K1348)</f>
        <v>3014.5818394689645</v>
      </c>
      <c r="N1348" s="47" t="s">
        <v>247</v>
      </c>
      <c r="O1348" s="34">
        <v>2.5</v>
      </c>
      <c r="P1348" s="34">
        <v>61.6</v>
      </c>
      <c r="Q1348" s="39" t="s">
        <v>115</v>
      </c>
      <c r="R1348" s="39" t="s">
        <v>115</v>
      </c>
      <c r="S1348" s="39" t="s">
        <v>115</v>
      </c>
      <c r="T1348" s="39" t="s">
        <v>115</v>
      </c>
      <c r="U1348" s="39" t="s">
        <v>115</v>
      </c>
      <c r="V1348" s="39" t="s">
        <v>115</v>
      </c>
      <c r="W1348" s="39" t="s">
        <v>115</v>
      </c>
      <c r="X1348" s="34">
        <v>38.700000000000003</v>
      </c>
      <c r="Y1348" s="39" t="s">
        <v>115</v>
      </c>
      <c r="Z1348" s="34">
        <v>0.6</v>
      </c>
      <c r="AA1348" s="39" t="s">
        <v>115</v>
      </c>
      <c r="AB1348" s="34">
        <v>22.4</v>
      </c>
      <c r="AC1348" s="34">
        <v>0.21</v>
      </c>
      <c r="AD1348" s="34">
        <v>188</v>
      </c>
      <c r="AE1348" s="39" t="s">
        <v>115</v>
      </c>
      <c r="AF1348" s="39">
        <v>293</v>
      </c>
      <c r="AG1348" s="39">
        <v>55.7</v>
      </c>
      <c r="AH1348" s="39">
        <v>47500</v>
      </c>
      <c r="AI1348" s="39">
        <v>16900</v>
      </c>
      <c r="AJ1348" s="39">
        <v>3.1</v>
      </c>
      <c r="AK1348" s="39" t="s">
        <v>115</v>
      </c>
      <c r="AL1348" s="39" t="s">
        <v>115</v>
      </c>
    </row>
    <row r="1349" spans="1:38" x14ac:dyDescent="0.35">
      <c r="A1349" s="70">
        <v>44039</v>
      </c>
      <c r="B1349" s="55">
        <v>0.44193287037037038</v>
      </c>
      <c r="C1349" s="29">
        <v>617</v>
      </c>
      <c r="D1349" s="29">
        <v>0.40300000000000002</v>
      </c>
      <c r="E1349" s="29">
        <v>6.62</v>
      </c>
      <c r="F1349" s="29">
        <v>7.66</v>
      </c>
      <c r="G1349" s="29">
        <v>25.6</v>
      </c>
      <c r="K1349" s="29">
        <v>1353</v>
      </c>
    </row>
    <row r="1350" spans="1:38" x14ac:dyDescent="0.35">
      <c r="A1350" s="245">
        <v>44047</v>
      </c>
      <c r="B1350" s="246">
        <v>0.44351851851851848</v>
      </c>
      <c r="C1350" s="247">
        <v>438.7</v>
      </c>
      <c r="D1350" s="247">
        <v>0.28539999999999999</v>
      </c>
      <c r="E1350" s="247">
        <v>6.99</v>
      </c>
      <c r="F1350" s="247">
        <v>8.1300000000000008</v>
      </c>
      <c r="G1350" s="247">
        <v>23.2</v>
      </c>
      <c r="K1350" s="29">
        <v>7701</v>
      </c>
    </row>
    <row r="1351" spans="1:38" x14ac:dyDescent="0.35">
      <c r="A1351" s="70">
        <v>44053</v>
      </c>
      <c r="B1351" s="55">
        <v>0.42956018518518518</v>
      </c>
      <c r="C1351" s="29">
        <v>357.8</v>
      </c>
      <c r="D1351" s="29">
        <v>0.23269999999999999</v>
      </c>
      <c r="E1351" s="29">
        <v>5.92</v>
      </c>
      <c r="F1351" s="29">
        <v>7.81</v>
      </c>
      <c r="G1351" s="29">
        <v>23.4</v>
      </c>
      <c r="K1351" s="29">
        <v>24192</v>
      </c>
    </row>
    <row r="1352" spans="1:38" x14ac:dyDescent="0.35">
      <c r="A1352" s="70">
        <v>44062</v>
      </c>
      <c r="B1352" s="55">
        <v>0.44539351851851849</v>
      </c>
      <c r="C1352" s="29">
        <v>600</v>
      </c>
      <c r="D1352" s="29">
        <v>0.39</v>
      </c>
      <c r="E1352" s="29">
        <v>7.01</v>
      </c>
      <c r="F1352" s="29">
        <v>7.89</v>
      </c>
      <c r="G1352" s="29">
        <v>21.4</v>
      </c>
      <c r="K1352" s="29">
        <v>17329</v>
      </c>
    </row>
    <row r="1353" spans="1:38" x14ac:dyDescent="0.35">
      <c r="A1353" s="70">
        <v>44067</v>
      </c>
      <c r="B1353" s="55">
        <v>0.3981365740740741</v>
      </c>
      <c r="C1353" s="29">
        <v>643</v>
      </c>
      <c r="D1353" s="29">
        <v>0.41599999999999998</v>
      </c>
      <c r="E1353" s="29">
        <v>6.7</v>
      </c>
      <c r="F1353" s="29">
        <v>7.71</v>
      </c>
      <c r="G1353" s="29">
        <v>22.9</v>
      </c>
      <c r="K1353" s="29">
        <v>3609</v>
      </c>
    </row>
    <row r="1354" spans="1:38" x14ac:dyDescent="0.35">
      <c r="A1354" s="70">
        <v>44070</v>
      </c>
      <c r="B1354" s="55">
        <v>0.42859953703703701</v>
      </c>
      <c r="C1354" s="29">
        <v>517</v>
      </c>
      <c r="D1354" s="29">
        <v>0.33800000000000002</v>
      </c>
      <c r="E1354" s="29">
        <v>6.41</v>
      </c>
      <c r="F1354" s="29">
        <v>7.61</v>
      </c>
      <c r="G1354" s="29">
        <v>23.8</v>
      </c>
      <c r="K1354" s="29">
        <v>3255</v>
      </c>
      <c r="L1354" s="45">
        <f>AVERAGE(K1350:K1354)</f>
        <v>11217.2</v>
      </c>
      <c r="M1354" s="46">
        <f>GEOMEAN(K1350:K1354)</f>
        <v>8237.3222224840629</v>
      </c>
      <c r="N1354" s="47" t="s">
        <v>248</v>
      </c>
    </row>
    <row r="1355" spans="1:38" x14ac:dyDescent="0.35">
      <c r="A1355" s="70">
        <v>44077</v>
      </c>
      <c r="B1355" s="55">
        <v>0.40765046296296298</v>
      </c>
      <c r="C1355" s="29">
        <v>658</v>
      </c>
      <c r="D1355" s="29">
        <v>0.42899999999999999</v>
      </c>
      <c r="E1355" s="29">
        <v>6.53</v>
      </c>
      <c r="F1355" s="29">
        <v>7.67</v>
      </c>
      <c r="G1355" s="29">
        <v>21.6</v>
      </c>
      <c r="K1355" s="29">
        <v>2723</v>
      </c>
    </row>
    <row r="1356" spans="1:38" x14ac:dyDescent="0.35">
      <c r="A1356" s="70">
        <v>44083</v>
      </c>
      <c r="B1356" s="55">
        <v>0.42072916666666665</v>
      </c>
      <c r="C1356" s="29">
        <v>659</v>
      </c>
      <c r="D1356" s="29">
        <v>0.42899999999999999</v>
      </c>
      <c r="E1356" s="29">
        <v>7</v>
      </c>
      <c r="F1356" s="29">
        <v>7.78</v>
      </c>
      <c r="G1356" s="29">
        <v>21.9</v>
      </c>
      <c r="K1356" s="29">
        <v>959</v>
      </c>
    </row>
    <row r="1357" spans="1:38" x14ac:dyDescent="0.35">
      <c r="A1357" s="70">
        <v>44088</v>
      </c>
      <c r="B1357" s="55">
        <v>0.4271875</v>
      </c>
      <c r="C1357" s="29">
        <v>653</v>
      </c>
      <c r="D1357" s="29">
        <v>0.42249999999999999</v>
      </c>
      <c r="E1357" s="29">
        <v>8.2100000000000009</v>
      </c>
      <c r="F1357" s="29">
        <v>7.72</v>
      </c>
      <c r="G1357" s="29">
        <v>19.899999999999999</v>
      </c>
      <c r="K1357" s="29">
        <v>4884</v>
      </c>
    </row>
    <row r="1358" spans="1:38" x14ac:dyDescent="0.35">
      <c r="A1358" s="70">
        <v>44097</v>
      </c>
      <c r="B1358" s="55">
        <v>0.41185185185185186</v>
      </c>
      <c r="C1358" s="29">
        <v>662</v>
      </c>
      <c r="D1358" s="29">
        <v>0.42899999999999999</v>
      </c>
      <c r="E1358" s="29">
        <v>7.61</v>
      </c>
      <c r="F1358" s="29">
        <v>7.33</v>
      </c>
      <c r="G1358" s="29">
        <v>17</v>
      </c>
      <c r="K1358" s="29">
        <v>2602</v>
      </c>
    </row>
    <row r="1359" spans="1:38" x14ac:dyDescent="0.35">
      <c r="A1359" s="70">
        <v>44102</v>
      </c>
      <c r="B1359" s="55">
        <v>0.43723379629629627</v>
      </c>
      <c r="C1359" s="29">
        <v>687</v>
      </c>
      <c r="D1359" s="29">
        <v>0.44850000000000001</v>
      </c>
      <c r="E1359" s="29">
        <v>6.38</v>
      </c>
      <c r="F1359" s="29">
        <v>7.73</v>
      </c>
      <c r="G1359" s="29">
        <v>18.399999999999999</v>
      </c>
      <c r="K1359" s="29">
        <v>11199</v>
      </c>
      <c r="L1359" s="45">
        <f>AVERAGE(K1355:K1359)</f>
        <v>4473.3999999999996</v>
      </c>
      <c r="M1359" s="46">
        <f>GEOMEAN(K1355:K1359)</f>
        <v>3266.0715012244682</v>
      </c>
      <c r="N1359" s="47" t="s">
        <v>249</v>
      </c>
    </row>
    <row r="1360" spans="1:38" x14ac:dyDescent="0.35">
      <c r="A1360" s="70">
        <v>44110</v>
      </c>
      <c r="B1360" s="55">
        <v>0.44996527777777778</v>
      </c>
      <c r="C1360" s="29">
        <v>747</v>
      </c>
      <c r="D1360" s="29">
        <v>0.48749999999999999</v>
      </c>
      <c r="E1360" s="29">
        <v>9.44</v>
      </c>
      <c r="F1360" s="29">
        <v>7.78</v>
      </c>
      <c r="G1360" s="29">
        <v>13.499999999999998</v>
      </c>
      <c r="K1360" s="29">
        <v>6488</v>
      </c>
      <c r="O1360" s="39" t="s">
        <v>115</v>
      </c>
      <c r="P1360" s="34">
        <v>74.2</v>
      </c>
      <c r="Q1360" s="39" t="s">
        <v>115</v>
      </c>
      <c r="R1360" s="39" t="s">
        <v>115</v>
      </c>
      <c r="S1360" s="39" t="s">
        <v>115</v>
      </c>
      <c r="T1360" s="39" t="s">
        <v>115</v>
      </c>
      <c r="U1360" s="39" t="s">
        <v>115</v>
      </c>
      <c r="V1360" s="39" t="s">
        <v>115</v>
      </c>
      <c r="W1360" s="39" t="s">
        <v>115</v>
      </c>
      <c r="X1360" s="34">
        <v>71.3</v>
      </c>
      <c r="Y1360" s="39" t="s">
        <v>115</v>
      </c>
      <c r="Z1360" s="39" t="s">
        <v>115</v>
      </c>
      <c r="AA1360" s="34">
        <v>0.39</v>
      </c>
      <c r="AB1360" s="34">
        <v>42.8</v>
      </c>
      <c r="AC1360" s="34">
        <v>0.11</v>
      </c>
      <c r="AD1360" s="34">
        <v>280</v>
      </c>
      <c r="AE1360" s="39" t="s">
        <v>115</v>
      </c>
      <c r="AF1360" s="39">
        <v>296</v>
      </c>
      <c r="AG1360" s="39">
        <v>23.2</v>
      </c>
      <c r="AH1360" s="39">
        <v>72500</v>
      </c>
      <c r="AI1360" s="39">
        <v>24100</v>
      </c>
      <c r="AJ1360" s="39">
        <v>3.1</v>
      </c>
      <c r="AK1360" s="39" t="s">
        <v>115</v>
      </c>
      <c r="AL1360" s="39" t="s">
        <v>115</v>
      </c>
    </row>
    <row r="1361" spans="1:14" x14ac:dyDescent="0.35">
      <c r="A1361" s="70">
        <v>44116</v>
      </c>
      <c r="B1361" s="55">
        <v>0.41474537037037035</v>
      </c>
      <c r="C1361" s="29">
        <v>743</v>
      </c>
      <c r="D1361" s="29">
        <v>0.48099999999999998</v>
      </c>
      <c r="E1361" s="29">
        <v>7.44</v>
      </c>
      <c r="F1361" s="29">
        <v>7.7</v>
      </c>
      <c r="G1361" s="29">
        <v>17.899999999999999</v>
      </c>
      <c r="K1361" s="29">
        <v>4611</v>
      </c>
    </row>
    <row r="1362" spans="1:14" x14ac:dyDescent="0.35">
      <c r="A1362" s="70">
        <v>44119</v>
      </c>
      <c r="B1362" s="55">
        <v>0.4113194444444444</v>
      </c>
      <c r="C1362" s="29">
        <v>738</v>
      </c>
      <c r="D1362" s="29">
        <v>0.48099999999999998</v>
      </c>
      <c r="E1362" s="29">
        <v>7.89</v>
      </c>
      <c r="F1362" s="29">
        <v>7.73</v>
      </c>
      <c r="G1362" s="29">
        <v>15</v>
      </c>
      <c r="K1362" s="29">
        <v>4884</v>
      </c>
    </row>
    <row r="1363" spans="1:14" x14ac:dyDescent="0.35">
      <c r="A1363" s="70">
        <v>44125</v>
      </c>
      <c r="B1363" s="55">
        <v>0.39749999999999996</v>
      </c>
      <c r="C1363" s="29">
        <v>327.3</v>
      </c>
      <c r="D1363" s="29">
        <v>0.21249999999999999</v>
      </c>
      <c r="E1363" s="29">
        <v>8.15</v>
      </c>
      <c r="F1363" s="29">
        <v>7.76</v>
      </c>
      <c r="G1363" s="29">
        <v>14.100000000000001</v>
      </c>
      <c r="K1363" s="257">
        <v>24192</v>
      </c>
    </row>
    <row r="1364" spans="1:14" x14ac:dyDescent="0.35">
      <c r="A1364" s="70">
        <v>44132</v>
      </c>
      <c r="B1364" s="55">
        <v>0.39013888888888887</v>
      </c>
      <c r="C1364" s="29">
        <v>606</v>
      </c>
      <c r="D1364" s="29">
        <v>0.39389999999999997</v>
      </c>
      <c r="E1364" s="29">
        <v>9.24</v>
      </c>
      <c r="F1364" s="29">
        <v>7.87</v>
      </c>
      <c r="G1364" s="29">
        <v>11.300000000000002</v>
      </c>
      <c r="K1364" s="29">
        <v>4352</v>
      </c>
      <c r="L1364" s="45">
        <f>AVERAGE(K1358:K1363)</f>
        <v>8996</v>
      </c>
      <c r="M1364" s="46">
        <f>GEOMEAN(K1357:K1362)</f>
        <v>5243.9350235863885</v>
      </c>
      <c r="N1364" s="47" t="s">
        <v>250</v>
      </c>
    </row>
    <row r="1365" spans="1:14" x14ac:dyDescent="0.35">
      <c r="A1365" s="70">
        <v>44139</v>
      </c>
      <c r="B1365" s="55">
        <v>0.44532407407407404</v>
      </c>
      <c r="C1365" s="29">
        <v>543</v>
      </c>
      <c r="D1365" s="29">
        <v>0.35289999999999999</v>
      </c>
      <c r="E1365" s="29">
        <v>10.18</v>
      </c>
      <c r="F1365" s="29">
        <v>7.84</v>
      </c>
      <c r="G1365" s="29">
        <v>9.7000000000000011</v>
      </c>
      <c r="K1365" s="29">
        <v>5172</v>
      </c>
    </row>
    <row r="1366" spans="1:14" x14ac:dyDescent="0.35">
      <c r="A1366" s="70">
        <v>44144</v>
      </c>
      <c r="B1366" s="55">
        <v>0.39023148148148151</v>
      </c>
      <c r="C1366" s="29">
        <v>618</v>
      </c>
      <c r="D1366" s="29">
        <v>0.4017</v>
      </c>
      <c r="E1366" s="29">
        <v>11.08</v>
      </c>
      <c r="F1366" s="29">
        <v>7.77</v>
      </c>
      <c r="G1366" s="29">
        <v>12.4</v>
      </c>
      <c r="K1366" s="29">
        <v>6131</v>
      </c>
    </row>
    <row r="1367" spans="1:14" x14ac:dyDescent="0.35">
      <c r="A1367" s="70">
        <v>44146</v>
      </c>
      <c r="B1367" s="55">
        <v>0.40827546296296297</v>
      </c>
      <c r="C1367" s="29">
        <v>582</v>
      </c>
      <c r="D1367" s="29">
        <v>0.37830000000000003</v>
      </c>
      <c r="E1367" s="29">
        <v>7.98</v>
      </c>
      <c r="F1367" s="29">
        <v>7.76</v>
      </c>
      <c r="G1367" s="29">
        <v>13.599999999999998</v>
      </c>
      <c r="K1367" s="29">
        <v>12033</v>
      </c>
    </row>
    <row r="1368" spans="1:14" x14ac:dyDescent="0.35">
      <c r="A1368" s="70">
        <v>44153</v>
      </c>
      <c r="B1368" s="55">
        <v>0.43690972222222224</v>
      </c>
      <c r="C1368" s="29">
        <v>534</v>
      </c>
      <c r="D1368" s="29">
        <v>0.34710000000000002</v>
      </c>
      <c r="E1368" s="29">
        <v>11.68</v>
      </c>
      <c r="F1368" s="29">
        <v>8.0500000000000007</v>
      </c>
      <c r="G1368" s="29">
        <v>7.0000000000000009</v>
      </c>
      <c r="K1368" s="29">
        <v>7270</v>
      </c>
    </row>
    <row r="1369" spans="1:14" x14ac:dyDescent="0.35">
      <c r="A1369" s="70">
        <v>44158</v>
      </c>
      <c r="B1369" s="55">
        <v>0.42393518518518519</v>
      </c>
      <c r="C1369" s="29">
        <v>441.1</v>
      </c>
      <c r="D1369" s="29">
        <v>0.28670000000000001</v>
      </c>
      <c r="E1369" s="29">
        <v>11.18</v>
      </c>
      <c r="F1369" s="29">
        <v>7.88</v>
      </c>
      <c r="G1369" s="29">
        <v>7.6</v>
      </c>
      <c r="K1369" s="29">
        <v>905</v>
      </c>
      <c r="L1369" s="45">
        <f>AVERAGE(K1366:K1370)</f>
        <v>5564.4</v>
      </c>
      <c r="M1369" s="46">
        <f>GEOMEAN(K1366:K1370)</f>
        <v>3727.7422397355799</v>
      </c>
      <c r="N1369" s="47" t="s">
        <v>251</v>
      </c>
    </row>
    <row r="1370" spans="1:14" x14ac:dyDescent="0.35">
      <c r="A1370" s="70">
        <v>44166</v>
      </c>
      <c r="B1370" s="55">
        <v>0.43671296296296297</v>
      </c>
      <c r="C1370" s="29">
        <v>547</v>
      </c>
      <c r="D1370" s="29">
        <v>0.35560000000000003</v>
      </c>
      <c r="E1370" s="29">
        <v>12.27</v>
      </c>
      <c r="F1370" s="29">
        <v>8.1999999999999993</v>
      </c>
      <c r="G1370" s="29">
        <v>5.0999999999999996</v>
      </c>
      <c r="K1370" s="29">
        <v>1483</v>
      </c>
    </row>
    <row r="1371" spans="1:14" x14ac:dyDescent="0.35">
      <c r="A1371" s="70">
        <v>44168</v>
      </c>
      <c r="B1371" s="55">
        <v>0.41321759259259255</v>
      </c>
      <c r="C1371" s="29">
        <v>555</v>
      </c>
      <c r="D1371" s="29">
        <v>0.36080000000000001</v>
      </c>
      <c r="E1371" s="29">
        <v>12.58</v>
      </c>
      <c r="F1371" s="29">
        <v>7.88</v>
      </c>
      <c r="G1371" s="29">
        <v>4.7</v>
      </c>
      <c r="K1371" s="29">
        <v>1095</v>
      </c>
    </row>
    <row r="1372" spans="1:14" x14ac:dyDescent="0.35">
      <c r="A1372" s="70">
        <v>44174</v>
      </c>
      <c r="B1372" s="55">
        <v>0.42178240740740741</v>
      </c>
      <c r="C1372" s="29">
        <v>619</v>
      </c>
      <c r="D1372" s="29">
        <v>0.40239999999999998</v>
      </c>
      <c r="E1372" s="29">
        <v>11.93</v>
      </c>
      <c r="F1372" s="29">
        <v>8</v>
      </c>
      <c r="G1372" s="29">
        <v>4.3000000000000007</v>
      </c>
      <c r="K1372" s="29">
        <v>3255</v>
      </c>
    </row>
    <row r="1373" spans="1:14" x14ac:dyDescent="0.35">
      <c r="A1373" s="70">
        <v>44180</v>
      </c>
      <c r="B1373" s="55">
        <v>0.43527777777777782</v>
      </c>
      <c r="C1373" s="29">
        <v>584</v>
      </c>
      <c r="D1373" s="29">
        <v>0.37959999999999999</v>
      </c>
      <c r="E1373" s="29">
        <v>13.23</v>
      </c>
      <c r="F1373" s="29">
        <v>7.79</v>
      </c>
      <c r="G1373" s="29">
        <v>3.9000000000000017</v>
      </c>
      <c r="K1373" s="29">
        <v>1223</v>
      </c>
    </row>
    <row r="1374" spans="1:14" x14ac:dyDescent="0.35">
      <c r="A1374" s="70">
        <v>44195</v>
      </c>
      <c r="B1374" s="55">
        <v>0.45090277777777782</v>
      </c>
      <c r="C1374" s="29">
        <v>637</v>
      </c>
      <c r="D1374" s="29">
        <v>0.41410000000000002</v>
      </c>
      <c r="E1374" s="29">
        <v>14.01</v>
      </c>
      <c r="F1374" s="29">
        <v>7.97</v>
      </c>
      <c r="G1374" s="29">
        <v>3.1999999999999988</v>
      </c>
      <c r="K1374" s="29">
        <v>1669</v>
      </c>
      <c r="L1374" s="45">
        <f>AVERAGE(K1370:K1374)</f>
        <v>1745</v>
      </c>
      <c r="M1374" s="46">
        <f>GEOMEAN(K1370:K1374)</f>
        <v>1609.154749289215</v>
      </c>
      <c r="N1374" s="47" t="s">
        <v>252</v>
      </c>
    </row>
    <row r="1375" spans="1:14" x14ac:dyDescent="0.35">
      <c r="A1375" s="70">
        <v>44201</v>
      </c>
      <c r="B1375" s="55">
        <v>0.4475925925925926</v>
      </c>
      <c r="C1375" s="29">
        <v>587</v>
      </c>
      <c r="D1375" s="29">
        <v>0.38150000000000001</v>
      </c>
      <c r="E1375" s="29">
        <v>15.06</v>
      </c>
      <c r="F1375" s="29">
        <v>7.94</v>
      </c>
      <c r="G1375" s="29">
        <v>2.3000000000000003</v>
      </c>
      <c r="K1375" s="29">
        <v>773</v>
      </c>
    </row>
    <row r="1376" spans="1:14" x14ac:dyDescent="0.35">
      <c r="A1376" s="248">
        <v>44209</v>
      </c>
      <c r="B1376" s="55">
        <v>0.44513888888888892</v>
      </c>
      <c r="C1376" s="48">
        <v>620</v>
      </c>
      <c r="D1376" s="48">
        <v>0.40300000000000002</v>
      </c>
      <c r="E1376" s="48">
        <v>13.73</v>
      </c>
      <c r="F1376" s="48">
        <v>7.98</v>
      </c>
      <c r="G1376" s="48">
        <v>1.9000000000000008</v>
      </c>
      <c r="K1376" s="29">
        <v>677</v>
      </c>
    </row>
    <row r="1377" spans="1:38" x14ac:dyDescent="0.35">
      <c r="A1377" s="249">
        <v>44216</v>
      </c>
      <c r="B1377" s="250">
        <v>0.41687500000000005</v>
      </c>
      <c r="C1377" s="251">
        <v>695</v>
      </c>
      <c r="D1377" s="251">
        <v>0.45179999999999998</v>
      </c>
      <c r="E1377" s="251">
        <v>15.82</v>
      </c>
      <c r="F1377" s="251">
        <v>8.07</v>
      </c>
      <c r="G1377" s="251">
        <v>1.8000000000000012</v>
      </c>
      <c r="K1377" s="29">
        <v>1081</v>
      </c>
    </row>
    <row r="1378" spans="1:38" x14ac:dyDescent="0.35">
      <c r="A1378" s="70">
        <v>44221</v>
      </c>
      <c r="B1378" s="55">
        <v>0.43585648148148143</v>
      </c>
      <c r="C1378" s="29">
        <v>310.2</v>
      </c>
      <c r="D1378" s="29">
        <v>0.20150000000000001</v>
      </c>
      <c r="E1378" s="29">
        <v>13.54</v>
      </c>
      <c r="F1378" s="29">
        <v>7.97</v>
      </c>
      <c r="G1378" s="29">
        <v>1.8000000000000012</v>
      </c>
      <c r="K1378" s="29">
        <v>2098</v>
      </c>
    </row>
    <row r="1379" spans="1:38" x14ac:dyDescent="0.35">
      <c r="A1379" s="70">
        <v>44224</v>
      </c>
      <c r="B1379" s="55">
        <v>0.45288194444444446</v>
      </c>
      <c r="C1379" s="29">
        <v>762</v>
      </c>
      <c r="D1379" s="29">
        <v>0.49530000000000002</v>
      </c>
      <c r="E1379" s="29">
        <v>14.26</v>
      </c>
      <c r="F1379" s="29">
        <v>8.18</v>
      </c>
      <c r="G1379" s="29">
        <v>1.5000000000000016</v>
      </c>
      <c r="K1379" s="29">
        <v>1515</v>
      </c>
      <c r="L1379" s="45">
        <f>AVERAGE(K1375:K1379)</f>
        <v>1228.8</v>
      </c>
      <c r="M1379" s="46">
        <f>GEOMEAN(K1375:K1379)</f>
        <v>1124.50759918117</v>
      </c>
      <c r="N1379" s="47" t="s">
        <v>257</v>
      </c>
    </row>
    <row r="1380" spans="1:38" x14ac:dyDescent="0.35">
      <c r="A1380" s="70">
        <v>44230</v>
      </c>
      <c r="B1380" s="55">
        <v>0.4410648148148148</v>
      </c>
      <c r="C1380" s="29">
        <v>844</v>
      </c>
      <c r="D1380" s="29">
        <v>0.54859999999999998</v>
      </c>
      <c r="E1380" s="29">
        <v>13.94</v>
      </c>
      <c r="F1380" s="29">
        <v>8.2799999999999994</v>
      </c>
      <c r="G1380" s="29">
        <v>1.3000000000000018</v>
      </c>
      <c r="K1380" s="29">
        <v>556</v>
      </c>
    </row>
    <row r="1381" spans="1:38" x14ac:dyDescent="0.35">
      <c r="A1381" s="70">
        <v>44238</v>
      </c>
      <c r="B1381" s="55">
        <v>0.42858796296296298</v>
      </c>
      <c r="C1381" s="29">
        <v>772</v>
      </c>
      <c r="D1381" s="29">
        <v>0.50180000000000002</v>
      </c>
      <c r="E1381" s="29">
        <v>14.15</v>
      </c>
      <c r="F1381" s="29">
        <v>8.44</v>
      </c>
      <c r="G1381" s="29">
        <v>0</v>
      </c>
      <c r="K1381" s="29">
        <v>1145</v>
      </c>
    </row>
    <row r="1382" spans="1:38" x14ac:dyDescent="0.35">
      <c r="A1382" s="70">
        <v>44242</v>
      </c>
      <c r="B1382" s="58">
        <v>0.41099537037037037</v>
      </c>
      <c r="C1382" s="29">
        <v>778</v>
      </c>
      <c r="D1382" s="29">
        <v>0.50570000000000004</v>
      </c>
      <c r="E1382" s="29">
        <v>14.93</v>
      </c>
      <c r="F1382" s="29">
        <v>7.77</v>
      </c>
      <c r="G1382" s="29">
        <v>-9.9999999999999839E-2</v>
      </c>
      <c r="K1382" s="29">
        <v>1014</v>
      </c>
    </row>
    <row r="1383" spans="1:38" x14ac:dyDescent="0.35">
      <c r="A1383" s="70">
        <v>44250</v>
      </c>
      <c r="B1383" s="55">
        <v>0.42871527777777779</v>
      </c>
      <c r="C1383" s="29">
        <v>974</v>
      </c>
      <c r="D1383" s="29">
        <v>0.63049999999999995</v>
      </c>
      <c r="E1383" s="29">
        <v>14.33</v>
      </c>
      <c r="F1383" s="29">
        <v>8.2899999999999991</v>
      </c>
      <c r="G1383" s="29">
        <v>2.0000000000000009</v>
      </c>
      <c r="K1383" s="29">
        <v>335</v>
      </c>
    </row>
    <row r="1384" spans="1:38" x14ac:dyDescent="0.35">
      <c r="A1384" s="70">
        <v>44252</v>
      </c>
      <c r="B1384" s="55">
        <v>0.39795138888888887</v>
      </c>
      <c r="C1384" s="29">
        <v>268.3</v>
      </c>
      <c r="D1384" s="29">
        <v>0.17419999999999999</v>
      </c>
      <c r="E1384" s="29">
        <v>14.76</v>
      </c>
      <c r="F1384" s="29">
        <v>8.17</v>
      </c>
      <c r="G1384" s="29">
        <v>1.7000000000000013</v>
      </c>
      <c r="K1384" s="29">
        <v>545</v>
      </c>
      <c r="L1384" s="45">
        <f>AVERAGE(K1380:K1384)</f>
        <v>719</v>
      </c>
      <c r="M1384" s="46">
        <f>GEOMEAN(K1380:K1384)</f>
        <v>652.03650144806761</v>
      </c>
      <c r="N1384" s="47" t="s">
        <v>261</v>
      </c>
    </row>
    <row r="1385" spans="1:38" x14ac:dyDescent="0.35">
      <c r="A1385" s="70">
        <v>44257</v>
      </c>
      <c r="B1385" s="55">
        <v>0.45542824074074079</v>
      </c>
      <c r="C1385" s="29">
        <v>659</v>
      </c>
      <c r="D1385" s="29">
        <v>0.42830000000000001</v>
      </c>
      <c r="E1385" s="29">
        <v>13.31</v>
      </c>
      <c r="F1385" s="29">
        <v>7.94</v>
      </c>
      <c r="G1385" s="29">
        <v>3.2999999999999985</v>
      </c>
      <c r="K1385" s="29">
        <v>250</v>
      </c>
      <c r="L1385" s="40"/>
      <c r="M1385" s="40"/>
      <c r="N1385" s="40"/>
      <c r="O1385" s="39" t="s">
        <v>115</v>
      </c>
      <c r="P1385" s="34">
        <v>59.3</v>
      </c>
      <c r="Q1385" s="39" t="s">
        <v>115</v>
      </c>
      <c r="R1385" s="39" t="s">
        <v>115</v>
      </c>
      <c r="S1385" s="39" t="s">
        <v>115</v>
      </c>
      <c r="T1385" s="39" t="s">
        <v>115</v>
      </c>
      <c r="U1385" s="39" t="s">
        <v>115</v>
      </c>
      <c r="V1385" s="39" t="s">
        <v>115</v>
      </c>
      <c r="W1385" s="39" t="s">
        <v>115</v>
      </c>
      <c r="X1385" s="34" t="s">
        <v>137</v>
      </c>
      <c r="Y1385" s="34" t="s">
        <v>137</v>
      </c>
      <c r="Z1385" s="34" t="s">
        <v>137</v>
      </c>
      <c r="AA1385" s="34" t="s">
        <v>137</v>
      </c>
      <c r="AB1385" s="34" t="s">
        <v>137</v>
      </c>
      <c r="AC1385" s="39" t="s">
        <v>115</v>
      </c>
      <c r="AD1385" s="34">
        <v>238</v>
      </c>
      <c r="AE1385" s="34" t="s">
        <v>137</v>
      </c>
      <c r="AF1385" s="40">
        <v>337</v>
      </c>
      <c r="AG1385" s="40">
        <v>30.9</v>
      </c>
      <c r="AH1385" s="39">
        <v>60200</v>
      </c>
      <c r="AI1385" s="39">
        <v>21300</v>
      </c>
      <c r="AJ1385" s="39" t="s">
        <v>115</v>
      </c>
      <c r="AK1385" s="39" t="s">
        <v>115</v>
      </c>
      <c r="AL1385" s="39" t="s">
        <v>115</v>
      </c>
    </row>
    <row r="1386" spans="1:38" x14ac:dyDescent="0.35">
      <c r="A1386" s="70">
        <v>44263</v>
      </c>
      <c r="B1386" s="55">
        <v>0.43078703703703702</v>
      </c>
      <c r="C1386" s="29">
        <v>696</v>
      </c>
      <c r="D1386" s="29">
        <v>0.45240000000000002</v>
      </c>
      <c r="E1386" s="29">
        <v>12.98</v>
      </c>
      <c r="F1386" s="29">
        <v>7.79</v>
      </c>
      <c r="G1386" s="29">
        <v>5.8999999999999986</v>
      </c>
      <c r="K1386" s="29">
        <v>706</v>
      </c>
    </row>
    <row r="1387" spans="1:38" x14ac:dyDescent="0.35">
      <c r="A1387" s="252">
        <v>44270</v>
      </c>
      <c r="B1387" s="58">
        <v>0.39893518518518517</v>
      </c>
      <c r="C1387" s="29">
        <v>540</v>
      </c>
      <c r="D1387" s="29">
        <v>0.35099999999999998</v>
      </c>
      <c r="E1387" s="29">
        <v>10.81</v>
      </c>
      <c r="F1387" s="29">
        <v>7.9</v>
      </c>
      <c r="G1387" s="29">
        <v>7.2</v>
      </c>
      <c r="K1387" s="29">
        <v>1223</v>
      </c>
    </row>
    <row r="1388" spans="1:38" x14ac:dyDescent="0.35">
      <c r="A1388" s="252">
        <v>44272</v>
      </c>
      <c r="B1388" s="55">
        <v>0.43827546296296299</v>
      </c>
      <c r="C1388" s="29">
        <v>712</v>
      </c>
      <c r="D1388" s="29">
        <v>0.46279999999999999</v>
      </c>
      <c r="E1388" s="29">
        <v>10.16</v>
      </c>
      <c r="F1388" s="29">
        <v>7.81</v>
      </c>
      <c r="G1388" s="29">
        <v>7.9999999999999991</v>
      </c>
      <c r="K1388" s="29">
        <v>563</v>
      </c>
    </row>
    <row r="1389" spans="1:38" x14ac:dyDescent="0.35">
      <c r="A1389" s="252">
        <v>44280</v>
      </c>
      <c r="B1389" s="55">
        <v>0.42944444444444446</v>
      </c>
      <c r="C1389" s="29">
        <v>602</v>
      </c>
      <c r="D1389" s="29">
        <v>0.39129999999999998</v>
      </c>
      <c r="E1389" s="29">
        <v>10.9</v>
      </c>
      <c r="F1389" s="29">
        <v>7.65</v>
      </c>
      <c r="G1389" s="29">
        <v>10</v>
      </c>
      <c r="K1389" s="29">
        <v>253</v>
      </c>
      <c r="L1389" s="45">
        <f>AVERAGE(K1385:K1389)</f>
        <v>599</v>
      </c>
      <c r="M1389" s="46">
        <f>GEOMEAN(K1385:K1389)</f>
        <v>498.37932386067848</v>
      </c>
      <c r="N1389" s="47" t="s">
        <v>262</v>
      </c>
    </row>
    <row r="1390" spans="1:38" x14ac:dyDescent="0.35">
      <c r="A1390" s="252">
        <v>44291</v>
      </c>
      <c r="B1390" s="55">
        <v>0.41708333333333331</v>
      </c>
      <c r="C1390" s="29">
        <v>347.9</v>
      </c>
      <c r="D1390" s="29">
        <v>0.22620000000000001</v>
      </c>
      <c r="E1390" s="29">
        <v>10.55</v>
      </c>
      <c r="F1390" s="29">
        <v>8.1999999999999993</v>
      </c>
      <c r="G1390" s="29">
        <v>12.4</v>
      </c>
      <c r="K1390" s="29">
        <v>1259</v>
      </c>
    </row>
    <row r="1391" spans="1:38" x14ac:dyDescent="0.35">
      <c r="A1391" s="252">
        <v>44300</v>
      </c>
      <c r="B1391" s="55">
        <v>0.43341435185185184</v>
      </c>
      <c r="C1391" s="29">
        <v>593</v>
      </c>
      <c r="D1391" s="29">
        <v>0.38540000000000002</v>
      </c>
      <c r="E1391" s="29">
        <v>9.34</v>
      </c>
      <c r="F1391" s="29">
        <v>8.14</v>
      </c>
      <c r="G1391" s="29">
        <v>14.4</v>
      </c>
      <c r="K1391" s="29">
        <v>1968</v>
      </c>
    </row>
    <row r="1392" spans="1:38" x14ac:dyDescent="0.35">
      <c r="A1392" s="252">
        <v>44301</v>
      </c>
      <c r="B1392" s="55">
        <v>0.4201388888888889</v>
      </c>
      <c r="C1392" s="29">
        <v>576</v>
      </c>
      <c r="D1392" s="29">
        <v>0.37440000000000001</v>
      </c>
      <c r="E1392" s="29">
        <v>9.0399999999999991</v>
      </c>
      <c r="F1392" s="29">
        <v>7.64</v>
      </c>
      <c r="G1392" s="29">
        <v>13.099999999999998</v>
      </c>
      <c r="K1392" s="29">
        <v>4611</v>
      </c>
    </row>
    <row r="1393" spans="1:38" x14ac:dyDescent="0.35">
      <c r="A1393" s="252">
        <v>44305</v>
      </c>
      <c r="B1393" s="55">
        <v>0.4238425925925926</v>
      </c>
      <c r="C1393" s="29">
        <v>615</v>
      </c>
      <c r="D1393" s="29">
        <v>0.39979999999999999</v>
      </c>
      <c r="E1393" s="29">
        <v>9.42</v>
      </c>
      <c r="F1393" s="29">
        <v>7.57</v>
      </c>
      <c r="G1393" s="29">
        <v>13.900000000000002</v>
      </c>
      <c r="K1393" s="29">
        <v>794</v>
      </c>
    </row>
    <row r="1394" spans="1:38" x14ac:dyDescent="0.35">
      <c r="A1394" s="252">
        <v>44314</v>
      </c>
      <c r="B1394" s="55">
        <v>0.42569444444444443</v>
      </c>
      <c r="C1394" s="29">
        <v>616</v>
      </c>
      <c r="D1394" s="29">
        <v>0.40300000000000002</v>
      </c>
      <c r="E1394" s="29">
        <v>8.4499999999999993</v>
      </c>
      <c r="F1394" s="29">
        <v>7.9</v>
      </c>
      <c r="G1394" s="29">
        <v>17.800000000000004</v>
      </c>
      <c r="K1394" s="29">
        <v>187</v>
      </c>
      <c r="L1394" s="45">
        <f>AVERAGE(K1390:K1394)</f>
        <v>1763.8</v>
      </c>
      <c r="M1394" s="46">
        <f>GEOMEAN(K1390:K1394)</f>
        <v>1111.4798942458356</v>
      </c>
      <c r="N1394" s="47" t="s">
        <v>263</v>
      </c>
    </row>
    <row r="1395" spans="1:38" x14ac:dyDescent="0.35">
      <c r="A1395" s="252">
        <v>44319</v>
      </c>
      <c r="B1395" s="55">
        <v>0.42930555555555555</v>
      </c>
      <c r="C1395" s="29">
        <v>552</v>
      </c>
      <c r="D1395" s="29">
        <v>0.35880000000000001</v>
      </c>
      <c r="E1395" s="29">
        <v>7.37</v>
      </c>
      <c r="F1395" s="29">
        <v>7.61</v>
      </c>
      <c r="G1395" s="29">
        <v>16.8</v>
      </c>
      <c r="K1395" s="29">
        <v>24192</v>
      </c>
    </row>
    <row r="1396" spans="1:38" x14ac:dyDescent="0.35">
      <c r="A1396" s="252">
        <v>44322</v>
      </c>
      <c r="B1396" s="55">
        <v>0.43798611111111113</v>
      </c>
      <c r="C1396" s="29">
        <v>592</v>
      </c>
      <c r="D1396" s="29">
        <v>0.38479999999999998</v>
      </c>
      <c r="E1396" s="29">
        <v>8.9499999999999993</v>
      </c>
      <c r="F1396" s="29">
        <v>8.1300000000000008</v>
      </c>
      <c r="G1396" s="29">
        <v>15.7</v>
      </c>
      <c r="K1396" s="29">
        <v>131</v>
      </c>
    </row>
    <row r="1397" spans="1:38" x14ac:dyDescent="0.35">
      <c r="A1397" s="252">
        <v>44329</v>
      </c>
      <c r="B1397" s="55">
        <v>0.33049768518518519</v>
      </c>
      <c r="C1397" s="29">
        <v>577</v>
      </c>
      <c r="D1397" s="29">
        <v>0.37509999999999999</v>
      </c>
      <c r="E1397" s="29">
        <v>9.7100000000000009</v>
      </c>
      <c r="F1397" s="29">
        <v>7.69</v>
      </c>
      <c r="G1397" s="29">
        <v>14.3</v>
      </c>
      <c r="K1397" s="29">
        <v>201</v>
      </c>
    </row>
    <row r="1398" spans="1:38" x14ac:dyDescent="0.35">
      <c r="A1398" s="252">
        <v>44335</v>
      </c>
      <c r="B1398" s="55">
        <v>0.42626157407407406</v>
      </c>
      <c r="C1398" s="29">
        <v>614</v>
      </c>
      <c r="D1398" s="29">
        <v>0.39650000000000002</v>
      </c>
      <c r="E1398" s="29">
        <v>9.06</v>
      </c>
      <c r="F1398" s="29">
        <v>7.83</v>
      </c>
      <c r="G1398" s="29">
        <v>17.399999999999999</v>
      </c>
      <c r="K1398" s="29">
        <v>74</v>
      </c>
    </row>
    <row r="1399" spans="1:38" x14ac:dyDescent="0.35">
      <c r="A1399" s="253">
        <v>44340</v>
      </c>
      <c r="B1399" s="254">
        <v>0.43622685185185189</v>
      </c>
      <c r="C1399" s="255">
        <v>639</v>
      </c>
      <c r="D1399" s="255">
        <v>0.41599999999999998</v>
      </c>
      <c r="E1399" s="255">
        <v>7.4</v>
      </c>
      <c r="F1399" s="255">
        <v>8.06</v>
      </c>
      <c r="G1399" s="255">
        <v>21.5</v>
      </c>
      <c r="K1399" s="29">
        <v>86</v>
      </c>
      <c r="L1399" s="45">
        <f>AVERAGE(K1395:K1399)</f>
        <v>4936.8</v>
      </c>
      <c r="M1399" s="46">
        <f>GEOMEAN(K1395:K1399)</f>
        <v>332.33329964992407</v>
      </c>
      <c r="N1399" s="47" t="s">
        <v>264</v>
      </c>
    </row>
    <row r="1400" spans="1:38" x14ac:dyDescent="0.35">
      <c r="A1400" s="252">
        <v>44349</v>
      </c>
      <c r="B1400" s="55">
        <v>0.41599537037037032</v>
      </c>
      <c r="C1400" s="29">
        <v>662</v>
      </c>
      <c r="D1400" s="29">
        <v>0.42899999999999999</v>
      </c>
      <c r="E1400" s="29">
        <v>7.17</v>
      </c>
      <c r="F1400" s="29">
        <v>7.84</v>
      </c>
      <c r="G1400" s="29">
        <v>18.8</v>
      </c>
      <c r="K1400" s="29">
        <v>132</v>
      </c>
    </row>
    <row r="1401" spans="1:38" x14ac:dyDescent="0.35">
      <c r="A1401" s="70">
        <v>44357</v>
      </c>
      <c r="B1401" s="55">
        <v>0.42032407407407407</v>
      </c>
      <c r="C1401" s="29">
        <v>569</v>
      </c>
      <c r="D1401" s="29">
        <v>0.3705</v>
      </c>
      <c r="E1401" s="29">
        <v>6.97</v>
      </c>
      <c r="F1401" s="29">
        <v>8.09</v>
      </c>
      <c r="G1401" s="29">
        <v>23.6</v>
      </c>
      <c r="K1401" s="29">
        <v>4352</v>
      </c>
    </row>
    <row r="1402" spans="1:38" x14ac:dyDescent="0.35">
      <c r="A1402" s="252">
        <v>44361</v>
      </c>
      <c r="B1402" s="55">
        <v>0.43322916666666672</v>
      </c>
      <c r="C1402" s="29">
        <v>597</v>
      </c>
      <c r="D1402" s="29">
        <v>0.39</v>
      </c>
      <c r="E1402" s="29">
        <v>5.49</v>
      </c>
      <c r="F1402" s="29">
        <v>7.99</v>
      </c>
      <c r="G1402" s="29">
        <v>24.699999999999996</v>
      </c>
      <c r="K1402" s="29">
        <v>839</v>
      </c>
    </row>
    <row r="1403" spans="1:38" x14ac:dyDescent="0.35">
      <c r="A1403" s="252">
        <v>44369</v>
      </c>
      <c r="B1403" s="55">
        <v>0.42268518518518516</v>
      </c>
      <c r="C1403" s="29">
        <v>554</v>
      </c>
      <c r="D1403" s="29">
        <v>0.35749999999999998</v>
      </c>
      <c r="E1403" s="29">
        <v>7.25</v>
      </c>
      <c r="F1403" s="29">
        <v>7.77</v>
      </c>
      <c r="G1403" s="29">
        <v>21.7</v>
      </c>
      <c r="K1403" s="29">
        <v>624</v>
      </c>
    </row>
    <row r="1404" spans="1:38" x14ac:dyDescent="0.35">
      <c r="A1404" s="70">
        <v>44371</v>
      </c>
      <c r="B1404" s="55">
        <v>0.42981481481481482</v>
      </c>
      <c r="C1404" s="29">
        <v>579</v>
      </c>
      <c r="D1404" s="29">
        <v>0.377</v>
      </c>
      <c r="E1404" s="29">
        <v>7.06</v>
      </c>
      <c r="F1404" s="29">
        <v>7.78</v>
      </c>
      <c r="G1404" s="29">
        <v>20.999999999999996</v>
      </c>
      <c r="K1404" s="29">
        <v>311</v>
      </c>
      <c r="L1404" s="45">
        <f>AVERAGE(K1400:K1404)</f>
        <v>1251.5999999999999</v>
      </c>
      <c r="M1404" s="46">
        <f>GEOMEAN(K1400:K1404)</f>
        <v>622.57826019623315</v>
      </c>
      <c r="N1404" s="47" t="s">
        <v>265</v>
      </c>
    </row>
    <row r="1405" spans="1:38" x14ac:dyDescent="0.35">
      <c r="A1405" s="252">
        <v>44378</v>
      </c>
      <c r="B1405" s="55">
        <v>0.44539351851851849</v>
      </c>
      <c r="C1405" s="29">
        <v>405.4</v>
      </c>
      <c r="D1405" s="29">
        <v>0.26329999999999998</v>
      </c>
      <c r="E1405" s="29">
        <v>5.53</v>
      </c>
      <c r="F1405" s="29">
        <v>7.64</v>
      </c>
      <c r="G1405" s="29">
        <v>22.9</v>
      </c>
      <c r="K1405" s="257">
        <v>24192</v>
      </c>
    </row>
    <row r="1406" spans="1:38" x14ac:dyDescent="0.35">
      <c r="A1406" s="252">
        <v>44389</v>
      </c>
      <c r="B1406" s="55">
        <v>0.43233796296296295</v>
      </c>
      <c r="C1406" s="29">
        <v>489.4</v>
      </c>
      <c r="D1406" s="29">
        <v>0.31790000000000002</v>
      </c>
      <c r="E1406" s="29">
        <v>7.89</v>
      </c>
      <c r="F1406" s="29">
        <v>8.09</v>
      </c>
      <c r="G1406" s="29">
        <v>23.7</v>
      </c>
      <c r="K1406" s="29">
        <v>1414</v>
      </c>
    </row>
    <row r="1407" spans="1:38" x14ac:dyDescent="0.35">
      <c r="A1407" s="252">
        <v>44392</v>
      </c>
      <c r="B1407" s="55">
        <v>0.42848379629629635</v>
      </c>
      <c r="C1407" s="29">
        <v>517</v>
      </c>
      <c r="D1407" s="29">
        <v>0.33800000000000002</v>
      </c>
      <c r="E1407" s="29">
        <v>6.28</v>
      </c>
      <c r="F1407" s="29">
        <v>7.99</v>
      </c>
      <c r="G1407" s="29">
        <v>24.8</v>
      </c>
      <c r="K1407" s="29">
        <v>345</v>
      </c>
    </row>
    <row r="1408" spans="1:38" x14ac:dyDescent="0.35">
      <c r="A1408" s="70">
        <v>44399</v>
      </c>
      <c r="B1408" s="53">
        <v>0.45615740740740746</v>
      </c>
      <c r="C1408" s="29">
        <v>511</v>
      </c>
      <c r="D1408" s="29">
        <v>0.33150000000000002</v>
      </c>
      <c r="E1408" s="29">
        <v>5.7</v>
      </c>
      <c r="F1408" s="29">
        <v>7.94</v>
      </c>
      <c r="G1408" s="29">
        <v>25.700000000000003</v>
      </c>
      <c r="K1408" s="29">
        <v>122</v>
      </c>
      <c r="O1408" s="34">
        <v>2.2999999999999998</v>
      </c>
      <c r="P1408" s="34">
        <v>56.8</v>
      </c>
      <c r="Q1408" s="39" t="s">
        <v>115</v>
      </c>
      <c r="R1408" s="39" t="s">
        <v>115</v>
      </c>
      <c r="S1408" s="39" t="s">
        <v>115</v>
      </c>
      <c r="T1408" s="39" t="s">
        <v>115</v>
      </c>
      <c r="U1408" s="39" t="s">
        <v>115</v>
      </c>
      <c r="V1408" s="39" t="s">
        <v>115</v>
      </c>
      <c r="W1408" s="39" t="s">
        <v>115</v>
      </c>
      <c r="X1408" s="34">
        <v>43.6</v>
      </c>
      <c r="Y1408" s="39" t="s">
        <v>115</v>
      </c>
      <c r="Z1408" s="34">
        <v>0.54</v>
      </c>
      <c r="AA1408" s="39" t="s">
        <v>115</v>
      </c>
      <c r="AB1408" s="34">
        <v>25.1</v>
      </c>
      <c r="AC1408" s="39" t="s">
        <v>115</v>
      </c>
      <c r="AD1408" s="34">
        <v>214</v>
      </c>
      <c r="AE1408" s="39" t="s">
        <v>115</v>
      </c>
      <c r="AF1408" s="39" t="s">
        <v>115</v>
      </c>
      <c r="AG1408" s="40">
        <v>26.2</v>
      </c>
      <c r="AH1408" s="40">
        <v>50400</v>
      </c>
      <c r="AI1408" s="40">
        <v>21300</v>
      </c>
      <c r="AJ1408" s="40">
        <v>3.2</v>
      </c>
      <c r="AK1408" s="39" t="s">
        <v>115</v>
      </c>
      <c r="AL1408" s="39" t="s">
        <v>115</v>
      </c>
    </row>
    <row r="1409" spans="1:38" x14ac:dyDescent="0.35">
      <c r="A1409" s="252">
        <v>44403</v>
      </c>
      <c r="B1409" s="55">
        <v>0.4312037037037037</v>
      </c>
      <c r="C1409" s="29">
        <v>559</v>
      </c>
      <c r="D1409" s="29">
        <v>0.36399999999999999</v>
      </c>
      <c r="E1409" s="29">
        <v>6.36</v>
      </c>
      <c r="F1409" s="29">
        <v>7.88</v>
      </c>
      <c r="G1409" s="29">
        <v>24.6</v>
      </c>
      <c r="K1409" s="29">
        <v>74</v>
      </c>
      <c r="L1409" s="45">
        <f>AVERAGE(K1405:K1409)</f>
        <v>5229.3999999999996</v>
      </c>
      <c r="M1409" s="46">
        <f>GEOMEAN(K1405:K1409)</f>
        <v>639.0081036598425</v>
      </c>
      <c r="N1409" s="47" t="s">
        <v>266</v>
      </c>
    </row>
    <row r="1410" spans="1:38" x14ac:dyDescent="0.35">
      <c r="A1410" s="252">
        <v>44411</v>
      </c>
      <c r="B1410" s="55">
        <v>0.42479166666666668</v>
      </c>
      <c r="C1410" s="29">
        <v>618</v>
      </c>
      <c r="D1410" s="29">
        <v>0.40300000000000002</v>
      </c>
      <c r="E1410" s="29">
        <v>7.4</v>
      </c>
      <c r="F1410" s="29">
        <v>7.86</v>
      </c>
      <c r="G1410" s="29">
        <v>22.399999999999995</v>
      </c>
      <c r="K1410" s="29">
        <v>122</v>
      </c>
    </row>
    <row r="1411" spans="1:38" x14ac:dyDescent="0.35">
      <c r="A1411" s="252">
        <v>44426</v>
      </c>
      <c r="B1411" s="55">
        <v>0.46421296296296299</v>
      </c>
      <c r="C1411" s="29">
        <v>695</v>
      </c>
      <c r="D1411" s="29">
        <v>0.44850000000000001</v>
      </c>
      <c r="E1411" s="29">
        <v>7.06</v>
      </c>
      <c r="F1411" s="29">
        <v>7.78</v>
      </c>
      <c r="G1411" s="29">
        <v>24.4</v>
      </c>
      <c r="K1411" s="29">
        <v>31</v>
      </c>
    </row>
    <row r="1412" spans="1:38" x14ac:dyDescent="0.35">
      <c r="A1412" s="252">
        <v>44431</v>
      </c>
      <c r="B1412" s="55">
        <v>0.40895833333333331</v>
      </c>
      <c r="C1412" s="29">
        <v>683</v>
      </c>
      <c r="D1412" s="29">
        <v>0.442</v>
      </c>
      <c r="E1412" s="29">
        <v>4.76</v>
      </c>
      <c r="F1412" s="29">
        <v>7.73</v>
      </c>
      <c r="G1412" s="29">
        <v>25</v>
      </c>
      <c r="K1412" s="29">
        <v>1989</v>
      </c>
    </row>
    <row r="1413" spans="1:38" x14ac:dyDescent="0.35">
      <c r="A1413" s="252">
        <v>44439</v>
      </c>
      <c r="B1413" s="55">
        <v>0.44667824074074075</v>
      </c>
      <c r="C1413" s="29">
        <v>524</v>
      </c>
      <c r="D1413" s="29">
        <v>0.33800000000000002</v>
      </c>
      <c r="E1413" s="29">
        <v>5.26</v>
      </c>
      <c r="F1413" s="29">
        <v>7.74</v>
      </c>
      <c r="G1413" s="29">
        <v>24.2</v>
      </c>
      <c r="K1413" s="29">
        <v>9804</v>
      </c>
      <c r="L1413" s="45">
        <f>AVERAGE(K1410:K1414)</f>
        <v>3686.8</v>
      </c>
      <c r="M1413" s="46">
        <f>GEOMEAN(K1410:K1414)</f>
        <v>862.92706458299745</v>
      </c>
      <c r="N1413" s="47" t="s">
        <v>267</v>
      </c>
    </row>
    <row r="1414" spans="1:38" x14ac:dyDescent="0.35">
      <c r="A1414" s="70">
        <v>44441</v>
      </c>
      <c r="B1414" s="55">
        <v>0.4339351851851852</v>
      </c>
      <c r="C1414" s="29">
        <v>535</v>
      </c>
      <c r="D1414" s="29">
        <v>0.35099999999999998</v>
      </c>
      <c r="E1414" s="29">
        <v>5.66</v>
      </c>
      <c r="F1414" s="29">
        <v>7.97</v>
      </c>
      <c r="G1414" s="29">
        <v>23.6</v>
      </c>
      <c r="K1414" s="29">
        <v>6488</v>
      </c>
    </row>
    <row r="1415" spans="1:38" x14ac:dyDescent="0.35">
      <c r="A1415" s="70">
        <v>44448</v>
      </c>
      <c r="B1415" s="55">
        <v>0.42833333333333329</v>
      </c>
      <c r="C1415" s="29">
        <v>585</v>
      </c>
      <c r="D1415" s="29">
        <v>0.377</v>
      </c>
      <c r="E1415" s="29">
        <v>6.28</v>
      </c>
      <c r="F1415" s="29">
        <v>7.88</v>
      </c>
      <c r="G1415" s="29">
        <v>22.199999999999996</v>
      </c>
      <c r="K1415" s="29">
        <v>10462</v>
      </c>
    </row>
    <row r="1416" spans="1:38" x14ac:dyDescent="0.35">
      <c r="A1416" s="70">
        <v>44452</v>
      </c>
      <c r="B1416" s="55">
        <v>0.41182870370370367</v>
      </c>
      <c r="C1416" s="29">
        <v>658</v>
      </c>
      <c r="D1416" s="29">
        <v>0.42899999999999999</v>
      </c>
      <c r="E1416" s="29">
        <v>6.7</v>
      </c>
      <c r="F1416" s="29">
        <v>7.65</v>
      </c>
      <c r="G1416" s="29">
        <v>22.5</v>
      </c>
      <c r="K1416" s="29">
        <v>24192</v>
      </c>
    </row>
    <row r="1417" spans="1:38" x14ac:dyDescent="0.35">
      <c r="A1417" s="252">
        <v>44461</v>
      </c>
      <c r="B1417" s="55">
        <v>0.40282407407407406</v>
      </c>
      <c r="C1417" s="29">
        <v>221.2</v>
      </c>
      <c r="D1417" s="29">
        <v>0.14369999999999999</v>
      </c>
      <c r="E1417" s="29">
        <v>7.44</v>
      </c>
      <c r="F1417" s="29">
        <v>7.74</v>
      </c>
      <c r="G1417" s="29">
        <v>19.600000000000001</v>
      </c>
      <c r="K1417" s="257">
        <v>24192</v>
      </c>
    </row>
    <row r="1418" spans="1:38" x14ac:dyDescent="0.35">
      <c r="A1418" s="252">
        <v>44466</v>
      </c>
      <c r="B1418" s="55">
        <v>0.43174768518518519</v>
      </c>
      <c r="C1418" s="29">
        <v>485.7</v>
      </c>
      <c r="D1418" s="29">
        <v>0.31590000000000001</v>
      </c>
      <c r="E1418" s="29">
        <v>7.36</v>
      </c>
      <c r="F1418" s="29">
        <v>8.01</v>
      </c>
      <c r="G1418" s="29">
        <v>19.099999999999998</v>
      </c>
      <c r="K1418" s="29">
        <v>529</v>
      </c>
      <c r="L1418" s="45">
        <f>AVERAGE(K1414:K1418)</f>
        <v>13172.6</v>
      </c>
      <c r="M1418" s="46">
        <f>GEOMEAN(K1414:K1418)</f>
        <v>7319.896751785348</v>
      </c>
      <c r="N1418" s="47" t="s">
        <v>268</v>
      </c>
    </row>
    <row r="1419" spans="1:38" x14ac:dyDescent="0.35">
      <c r="A1419" s="70">
        <v>44474</v>
      </c>
      <c r="B1419" s="55">
        <v>0.45798611111111115</v>
      </c>
      <c r="C1419" s="29">
        <v>550</v>
      </c>
      <c r="D1419" s="29">
        <v>0.35749999999999998</v>
      </c>
      <c r="E1419" s="29">
        <v>8.41</v>
      </c>
      <c r="F1419" s="29">
        <v>7.93</v>
      </c>
      <c r="G1419" s="29">
        <v>20.2</v>
      </c>
      <c r="K1419" s="29">
        <v>285</v>
      </c>
      <c r="O1419" s="34">
        <v>2.1</v>
      </c>
      <c r="P1419" s="34">
        <v>64.099999999999994</v>
      </c>
      <c r="Q1419" s="39" t="s">
        <v>115</v>
      </c>
      <c r="R1419" s="39" t="s">
        <v>115</v>
      </c>
      <c r="S1419" s="39" t="s">
        <v>115</v>
      </c>
      <c r="T1419" s="39" t="s">
        <v>115</v>
      </c>
      <c r="U1419" s="39" t="s">
        <v>115</v>
      </c>
      <c r="V1419" s="39" t="s">
        <v>115</v>
      </c>
      <c r="W1419" s="39" t="s">
        <v>115</v>
      </c>
      <c r="X1419" s="34">
        <v>44.8</v>
      </c>
      <c r="Y1419" s="39" t="s">
        <v>115</v>
      </c>
      <c r="Z1419" s="39" t="s">
        <v>115</v>
      </c>
      <c r="AA1419" s="39" t="s">
        <v>115</v>
      </c>
      <c r="AB1419" s="34">
        <v>26.4</v>
      </c>
      <c r="AC1419" s="39" t="s">
        <v>115</v>
      </c>
      <c r="AD1419" s="34">
        <v>210</v>
      </c>
      <c r="AE1419" s="39" t="s">
        <v>115</v>
      </c>
      <c r="AF1419" s="39" t="s">
        <v>115</v>
      </c>
      <c r="AG1419" s="40">
        <v>22.3</v>
      </c>
      <c r="AH1419" s="40">
        <v>49200</v>
      </c>
      <c r="AI1419" s="39">
        <v>21100</v>
      </c>
      <c r="AJ1419" s="39">
        <v>3.6</v>
      </c>
      <c r="AK1419" s="39" t="s">
        <v>115</v>
      </c>
      <c r="AL1419" s="39" t="s">
        <v>115</v>
      </c>
    </row>
    <row r="1420" spans="1:38" x14ac:dyDescent="0.35">
      <c r="A1420" s="252">
        <v>44480</v>
      </c>
      <c r="B1420" s="55">
        <v>0.42226851851851849</v>
      </c>
      <c r="C1420" s="29">
        <v>570</v>
      </c>
      <c r="D1420" s="29">
        <v>0.3705</v>
      </c>
      <c r="E1420" s="29">
        <v>6.14</v>
      </c>
      <c r="F1420" s="29">
        <v>7.85</v>
      </c>
      <c r="G1420" s="29">
        <v>20.599999999999998</v>
      </c>
      <c r="K1420" s="40">
        <v>197</v>
      </c>
    </row>
    <row r="1421" spans="1:38" x14ac:dyDescent="0.35">
      <c r="A1421" s="252">
        <v>44482</v>
      </c>
      <c r="B1421" s="55">
        <v>0.42732638888888891</v>
      </c>
      <c r="C1421" s="29">
        <v>604</v>
      </c>
      <c r="D1421" s="29">
        <v>0.39</v>
      </c>
      <c r="E1421" s="29">
        <v>8.2200000000000006</v>
      </c>
      <c r="F1421" s="29">
        <v>7.82</v>
      </c>
      <c r="G1421" s="29">
        <v>17.7</v>
      </c>
      <c r="K1421" s="29">
        <v>350</v>
      </c>
    </row>
    <row r="1422" spans="1:38" x14ac:dyDescent="0.35">
      <c r="A1422" s="252">
        <v>44487</v>
      </c>
      <c r="B1422" s="55">
        <v>0.44363425925925926</v>
      </c>
      <c r="C1422" s="29">
        <v>477.3</v>
      </c>
      <c r="D1422" s="29">
        <v>0.31</v>
      </c>
      <c r="E1422" s="29">
        <v>9.8800000000000008</v>
      </c>
      <c r="F1422" s="29">
        <v>7.82</v>
      </c>
      <c r="G1422" s="29">
        <v>17.7</v>
      </c>
      <c r="K1422" s="29">
        <v>389</v>
      </c>
    </row>
    <row r="1423" spans="1:38" x14ac:dyDescent="0.35">
      <c r="A1423" s="252">
        <v>44496</v>
      </c>
      <c r="B1423" s="55">
        <v>0.42664351851851851</v>
      </c>
      <c r="C1423" s="29">
        <v>476.7</v>
      </c>
      <c r="D1423" s="29">
        <v>0.31</v>
      </c>
      <c r="E1423" s="29">
        <v>9.9600000000000009</v>
      </c>
      <c r="F1423" s="29">
        <v>7.91</v>
      </c>
      <c r="G1423" s="29">
        <v>14.9</v>
      </c>
      <c r="K1423" s="29">
        <v>771</v>
      </c>
      <c r="L1423" s="45">
        <f>AVERAGE(K1419:K1423)</f>
        <v>398.4</v>
      </c>
      <c r="M1423" s="46">
        <f>GEOMEAN(K1419:K1423)</f>
        <v>358.15962113914867</v>
      </c>
      <c r="N1423" s="47" t="s">
        <v>269</v>
      </c>
    </row>
    <row r="1424" spans="1:38" x14ac:dyDescent="0.35">
      <c r="A1424" s="252">
        <v>44503</v>
      </c>
      <c r="B1424" s="55">
        <v>0.42094907407407406</v>
      </c>
      <c r="C1424" s="29">
        <v>477.8</v>
      </c>
      <c r="D1424" s="29">
        <v>0.31069999999999998</v>
      </c>
      <c r="E1424" s="29">
        <v>9.94</v>
      </c>
      <c r="F1424" s="29">
        <v>7.99</v>
      </c>
      <c r="G1424" s="29">
        <v>10.499999999999998</v>
      </c>
      <c r="K1424" s="29">
        <v>85</v>
      </c>
    </row>
    <row r="1425" spans="1:14" x14ac:dyDescent="0.35">
      <c r="A1425" s="252">
        <v>44508</v>
      </c>
      <c r="B1425" s="55">
        <v>0.4538194444444445</v>
      </c>
      <c r="C1425" s="29">
        <v>521</v>
      </c>
      <c r="D1425" s="29">
        <v>0.3387</v>
      </c>
      <c r="E1425" s="29">
        <v>11.43</v>
      </c>
      <c r="F1425" s="29">
        <v>7.85</v>
      </c>
      <c r="G1425" s="29">
        <v>10.5</v>
      </c>
      <c r="K1425" s="29">
        <v>30</v>
      </c>
    </row>
    <row r="1426" spans="1:14" x14ac:dyDescent="0.35">
      <c r="A1426" s="252">
        <v>44517</v>
      </c>
      <c r="B1426" s="55">
        <v>0.41986111111111107</v>
      </c>
      <c r="C1426" s="29">
        <v>551</v>
      </c>
      <c r="D1426" s="29">
        <v>0.35749999999999998</v>
      </c>
      <c r="E1426" s="29">
        <v>11.9</v>
      </c>
      <c r="F1426" s="29">
        <v>7.87</v>
      </c>
      <c r="G1426" s="29">
        <v>9.8000000000000007</v>
      </c>
      <c r="K1426" s="29">
        <v>20</v>
      </c>
    </row>
    <row r="1427" spans="1:14" x14ac:dyDescent="0.35">
      <c r="A1427" s="252">
        <v>44522</v>
      </c>
      <c r="B1427" s="55">
        <v>0.45725694444444448</v>
      </c>
      <c r="C1427" s="29">
        <v>527</v>
      </c>
      <c r="D1427" s="29">
        <v>0.34250000000000003</v>
      </c>
      <c r="E1427" s="29">
        <v>13.43</v>
      </c>
      <c r="F1427" s="29">
        <v>7.84</v>
      </c>
      <c r="G1427" s="29">
        <v>6.4</v>
      </c>
      <c r="K1427" s="29">
        <v>275</v>
      </c>
    </row>
    <row r="1428" spans="1:14" x14ac:dyDescent="0.35">
      <c r="A1428" s="252">
        <v>44529</v>
      </c>
      <c r="B1428" s="55">
        <v>0.42439814814814819</v>
      </c>
      <c r="C1428" s="29">
        <v>569</v>
      </c>
      <c r="D1428" s="29">
        <v>0.36980000000000002</v>
      </c>
      <c r="E1428" s="29">
        <v>13.04</v>
      </c>
      <c r="F1428" s="29">
        <v>7.97</v>
      </c>
      <c r="G1428" s="29">
        <v>4.3</v>
      </c>
      <c r="K1428" s="29">
        <v>52</v>
      </c>
      <c r="L1428" s="45">
        <f>AVERAGE(K1424:K1428)</f>
        <v>92.4</v>
      </c>
      <c r="M1428" s="46">
        <f>GEOMEAN(K1424:K1428)</f>
        <v>59.235388712254704</v>
      </c>
      <c r="N1428" s="47" t="s">
        <v>270</v>
      </c>
    </row>
    <row r="1429" spans="1:14" x14ac:dyDescent="0.35">
      <c r="A1429" s="252">
        <v>44531</v>
      </c>
      <c r="B1429" s="55">
        <v>0.42140046296296302</v>
      </c>
      <c r="C1429" s="29">
        <v>579</v>
      </c>
      <c r="D1429" s="29">
        <v>0.37630000000000002</v>
      </c>
      <c r="E1429" s="29">
        <v>13.05</v>
      </c>
      <c r="F1429" s="29">
        <v>7.87</v>
      </c>
      <c r="G1429" s="29">
        <v>5.5</v>
      </c>
      <c r="K1429" s="29">
        <v>31</v>
      </c>
      <c r="L1429" s="28"/>
      <c r="M1429" s="31"/>
      <c r="N1429" s="30"/>
    </row>
    <row r="1430" spans="1:14" x14ac:dyDescent="0.35">
      <c r="A1430" s="252">
        <v>44537</v>
      </c>
      <c r="B1430" s="55">
        <v>0.42146990740740736</v>
      </c>
      <c r="C1430" s="29">
        <v>548</v>
      </c>
      <c r="D1430" s="29">
        <v>0.35620000000000002</v>
      </c>
      <c r="E1430" s="29">
        <v>17.579999999999998</v>
      </c>
      <c r="F1430" s="29">
        <v>8.16</v>
      </c>
      <c r="G1430" s="29">
        <v>3.7</v>
      </c>
      <c r="K1430" s="29">
        <v>496</v>
      </c>
      <c r="L1430" s="28"/>
      <c r="M1430" s="31"/>
      <c r="N1430" s="30"/>
    </row>
    <row r="1431" spans="1:14" x14ac:dyDescent="0.35">
      <c r="A1431" s="252">
        <v>44545</v>
      </c>
      <c r="B1431" s="55">
        <v>0.39841435185185187</v>
      </c>
      <c r="C1431" s="29">
        <v>570</v>
      </c>
      <c r="D1431" s="29">
        <v>0.3705</v>
      </c>
      <c r="E1431" s="29">
        <v>15.93</v>
      </c>
      <c r="F1431" s="29">
        <v>7.99</v>
      </c>
      <c r="G1431" s="29">
        <v>6.3</v>
      </c>
      <c r="K1431" s="29">
        <v>211</v>
      </c>
      <c r="L1431" s="28"/>
      <c r="M1431" s="31"/>
      <c r="N1431" s="30"/>
    </row>
    <row r="1432" spans="1:14" x14ac:dyDescent="0.35">
      <c r="A1432" s="252">
        <v>44546</v>
      </c>
      <c r="B1432" s="55">
        <v>0.38859953703703703</v>
      </c>
      <c r="C1432" s="29">
        <v>607</v>
      </c>
      <c r="D1432" s="29">
        <v>0.39460000000000001</v>
      </c>
      <c r="E1432" s="29">
        <v>12.98</v>
      </c>
      <c r="F1432" s="29">
        <v>8.02</v>
      </c>
      <c r="G1432" s="29">
        <v>8.8000000000000007</v>
      </c>
      <c r="K1432" s="29">
        <v>62</v>
      </c>
      <c r="L1432" s="28"/>
      <c r="M1432" s="31"/>
      <c r="N1432" s="30"/>
    </row>
    <row r="1433" spans="1:14" x14ac:dyDescent="0.35">
      <c r="A1433" s="252">
        <v>44558</v>
      </c>
      <c r="B1433" s="52">
        <v>0.43994212962962959</v>
      </c>
      <c r="C1433" s="29">
        <v>580</v>
      </c>
      <c r="D1433" s="29">
        <v>0.37690000000000001</v>
      </c>
      <c r="E1433" s="29">
        <v>11.81</v>
      </c>
      <c r="F1433" s="29">
        <v>8.19</v>
      </c>
      <c r="G1433" s="29">
        <v>6.6</v>
      </c>
      <c r="K1433" s="29">
        <v>63</v>
      </c>
      <c r="L1433" s="45">
        <f>AVERAGE(K1429:K1433)</f>
        <v>172.6</v>
      </c>
      <c r="M1433" s="46">
        <f>GEOMEAN(K1429:K1433)</f>
        <v>104.85076728217146</v>
      </c>
      <c r="N1433" s="47" t="s">
        <v>271</v>
      </c>
    </row>
    <row r="1434" spans="1:14" x14ac:dyDescent="0.35">
      <c r="A1434" s="252">
        <v>44565</v>
      </c>
      <c r="B1434" s="58">
        <v>0.43848379629629625</v>
      </c>
      <c r="C1434" s="29">
        <v>533</v>
      </c>
      <c r="D1434" s="29">
        <v>0.3463</v>
      </c>
      <c r="E1434" s="29">
        <v>13.04</v>
      </c>
      <c r="F1434" s="29">
        <v>8.7200000000000006</v>
      </c>
      <c r="G1434" s="29">
        <v>4.3</v>
      </c>
      <c r="K1434" s="29">
        <v>97</v>
      </c>
      <c r="L1434" s="45"/>
      <c r="M1434" s="46"/>
      <c r="N1434" s="47"/>
    </row>
    <row r="1435" spans="1:14" x14ac:dyDescent="0.35">
      <c r="A1435" s="252">
        <v>44571</v>
      </c>
      <c r="B1435" s="52">
        <v>0.41791666666666666</v>
      </c>
      <c r="C1435" s="29">
        <v>581</v>
      </c>
      <c r="D1435" s="29">
        <v>0.37769999999999998</v>
      </c>
      <c r="E1435" s="29">
        <v>14.44</v>
      </c>
      <c r="F1435" s="29">
        <v>8.4700000000000006</v>
      </c>
      <c r="G1435" s="29">
        <v>1</v>
      </c>
      <c r="K1435" s="29">
        <v>135</v>
      </c>
    </row>
    <row r="1436" spans="1:14" x14ac:dyDescent="0.35">
      <c r="A1436" s="252">
        <v>44574</v>
      </c>
      <c r="B1436" s="58">
        <v>0.4050347222222222</v>
      </c>
      <c r="C1436" s="29">
        <v>284.8</v>
      </c>
      <c r="D1436" s="29">
        <v>0.18509999999999999</v>
      </c>
      <c r="E1436" s="29">
        <v>14.05</v>
      </c>
      <c r="F1436" s="29">
        <v>7.83</v>
      </c>
      <c r="G1436" s="29">
        <v>2.7</v>
      </c>
      <c r="K1436" s="29">
        <v>86</v>
      </c>
    </row>
    <row r="1437" spans="1:14" x14ac:dyDescent="0.35">
      <c r="A1437" s="252">
        <v>44580</v>
      </c>
      <c r="B1437" s="55">
        <v>0.4424305555555556</v>
      </c>
      <c r="C1437" s="29">
        <v>610</v>
      </c>
      <c r="D1437" s="29">
        <v>0.39650000000000002</v>
      </c>
      <c r="E1437" s="29">
        <v>14.23</v>
      </c>
      <c r="F1437" s="29">
        <v>8.01</v>
      </c>
      <c r="G1437" s="29">
        <v>3.4</v>
      </c>
      <c r="K1437" s="29">
        <v>41</v>
      </c>
    </row>
    <row r="1438" spans="1:14" x14ac:dyDescent="0.35">
      <c r="A1438" s="252">
        <v>44586</v>
      </c>
      <c r="B1438" s="55">
        <v>0.43515046296296295</v>
      </c>
      <c r="C1438" s="29">
        <v>654</v>
      </c>
      <c r="D1438" s="29">
        <v>0.42509999999999998</v>
      </c>
      <c r="E1438" s="29">
        <v>15.41</v>
      </c>
      <c r="F1438" s="29">
        <v>7.74</v>
      </c>
      <c r="G1438" s="29">
        <v>0.7</v>
      </c>
      <c r="K1438" s="29">
        <v>20</v>
      </c>
      <c r="L1438" s="45">
        <f>AVERAGE(K1434:K1438)</f>
        <v>75.8</v>
      </c>
      <c r="M1438" s="46">
        <f>GEOMEAN(K1434:K1438)</f>
        <v>62.098850524193729</v>
      </c>
      <c r="N1438" s="47" t="s">
        <v>272</v>
      </c>
    </row>
    <row r="1439" spans="1:14" x14ac:dyDescent="0.35">
      <c r="A1439" s="252">
        <v>44593</v>
      </c>
      <c r="B1439" s="55">
        <v>0.42402777777777773</v>
      </c>
      <c r="C1439" s="29">
        <v>662</v>
      </c>
      <c r="D1439" s="29">
        <v>0.43030000000000002</v>
      </c>
      <c r="E1439" s="29">
        <v>14.7</v>
      </c>
      <c r="F1439" s="29">
        <v>7.79</v>
      </c>
      <c r="G1439" s="29">
        <v>2.2000000000000002</v>
      </c>
      <c r="K1439" s="29">
        <v>31</v>
      </c>
    </row>
    <row r="1440" spans="1:14" x14ac:dyDescent="0.35">
      <c r="A1440" s="252">
        <v>44601</v>
      </c>
      <c r="B1440" s="55">
        <v>0.44903935185185184</v>
      </c>
      <c r="C1440" s="29">
        <v>670</v>
      </c>
      <c r="D1440" s="29">
        <v>0.4355</v>
      </c>
      <c r="E1440" s="29">
        <v>14.33</v>
      </c>
      <c r="F1440" s="29">
        <v>6.94</v>
      </c>
      <c r="G1440" s="29">
        <v>3.4</v>
      </c>
      <c r="K1440" s="29">
        <v>52</v>
      </c>
    </row>
    <row r="1441" spans="1:38" x14ac:dyDescent="0.35">
      <c r="A1441" s="252">
        <v>44606</v>
      </c>
      <c r="B1441" s="55">
        <v>0.3991319444444445</v>
      </c>
      <c r="C1441" s="29">
        <v>637</v>
      </c>
      <c r="D1441" s="29">
        <v>0.41410000000000002</v>
      </c>
      <c r="E1441" s="29">
        <v>14.64</v>
      </c>
      <c r="F1441" s="29">
        <v>8.02</v>
      </c>
      <c r="G1441" s="29">
        <v>0.7</v>
      </c>
      <c r="K1441" s="36">
        <v>10</v>
      </c>
    </row>
    <row r="1442" spans="1:38" x14ac:dyDescent="0.35">
      <c r="A1442" s="252">
        <v>44614</v>
      </c>
      <c r="B1442" s="55">
        <v>0.42908564814814815</v>
      </c>
      <c r="C1442" s="29">
        <v>288.39999999999998</v>
      </c>
      <c r="D1442" s="29">
        <v>0.18720000000000001</v>
      </c>
      <c r="E1442" s="29">
        <v>14.09</v>
      </c>
      <c r="F1442" s="29">
        <v>7.78</v>
      </c>
      <c r="G1442" s="29">
        <v>4.8</v>
      </c>
      <c r="K1442" s="29">
        <v>1607</v>
      </c>
    </row>
    <row r="1443" spans="1:38" x14ac:dyDescent="0.35">
      <c r="A1443" s="252">
        <v>44620</v>
      </c>
      <c r="B1443" s="52">
        <v>0.44434027777777779</v>
      </c>
      <c r="C1443" s="29">
        <v>550</v>
      </c>
      <c r="D1443" s="29">
        <v>0.35759999999999997</v>
      </c>
      <c r="E1443" s="29">
        <v>13.42</v>
      </c>
      <c r="F1443" s="29">
        <v>8.5299999999999994</v>
      </c>
      <c r="G1443" s="29">
        <v>3.3</v>
      </c>
      <c r="K1443" s="29">
        <v>41</v>
      </c>
      <c r="L1443" s="45">
        <f>AVERAGE(K1439:K1443)</f>
        <v>348.2</v>
      </c>
      <c r="M1443" s="46">
        <f>GEOMEAN(K1439:K1443)</f>
        <v>63.860594054911658</v>
      </c>
      <c r="N1443" s="47" t="s">
        <v>274</v>
      </c>
    </row>
    <row r="1444" spans="1:38" x14ac:dyDescent="0.35">
      <c r="A1444" s="252">
        <v>44622</v>
      </c>
      <c r="B1444" s="55">
        <v>0.42052083333333329</v>
      </c>
      <c r="C1444" s="29">
        <v>545</v>
      </c>
      <c r="D1444" s="29">
        <v>0.35420000000000001</v>
      </c>
      <c r="E1444" s="29">
        <v>13.4</v>
      </c>
      <c r="F1444" s="29">
        <v>8.06</v>
      </c>
      <c r="G1444" s="29">
        <v>5</v>
      </c>
      <c r="K1444" s="40">
        <v>41</v>
      </c>
    </row>
    <row r="1445" spans="1:38" x14ac:dyDescent="0.35">
      <c r="A1445" s="252">
        <v>44629</v>
      </c>
      <c r="B1445" s="55">
        <v>0.40234953703703707</v>
      </c>
      <c r="C1445" s="29">
        <v>541</v>
      </c>
      <c r="D1445" s="29">
        <v>0.35170000000000001</v>
      </c>
      <c r="E1445" s="29">
        <v>11.93</v>
      </c>
      <c r="F1445" s="29">
        <v>7.87</v>
      </c>
      <c r="K1445" s="29">
        <v>146</v>
      </c>
    </row>
    <row r="1446" spans="1:38" x14ac:dyDescent="0.35">
      <c r="A1446" s="70">
        <v>44634</v>
      </c>
      <c r="B1446" s="55">
        <v>0.39893518518518517</v>
      </c>
      <c r="C1446" s="29">
        <v>497</v>
      </c>
      <c r="D1446" s="29">
        <v>0.3231</v>
      </c>
      <c r="E1446" s="29">
        <v>13.05</v>
      </c>
      <c r="F1446" s="29">
        <v>7.99</v>
      </c>
      <c r="K1446" s="29">
        <v>30</v>
      </c>
      <c r="O1446" s="39" t="s">
        <v>115</v>
      </c>
      <c r="P1446" s="34">
        <v>52.9</v>
      </c>
      <c r="Q1446" s="39" t="s">
        <v>115</v>
      </c>
      <c r="R1446" s="39" t="s">
        <v>115</v>
      </c>
      <c r="S1446" s="39" t="s">
        <v>115</v>
      </c>
      <c r="T1446" s="39" t="s">
        <v>115</v>
      </c>
      <c r="U1446" s="39" t="s">
        <v>115</v>
      </c>
      <c r="V1446" s="39" t="s">
        <v>115</v>
      </c>
      <c r="W1446" s="39" t="s">
        <v>115</v>
      </c>
      <c r="X1446" s="34">
        <v>37.9</v>
      </c>
      <c r="Y1446" s="39" t="s">
        <v>115</v>
      </c>
      <c r="Z1446" s="34">
        <v>1.1000000000000001</v>
      </c>
      <c r="AA1446" s="39" t="s">
        <v>115</v>
      </c>
      <c r="AB1446" s="34">
        <v>18.2</v>
      </c>
      <c r="AC1446" s="39" t="s">
        <v>115</v>
      </c>
      <c r="AD1446" s="34">
        <v>207</v>
      </c>
      <c r="AE1446" s="39" t="s">
        <v>115</v>
      </c>
      <c r="AF1446" s="40">
        <v>518</v>
      </c>
      <c r="AG1446" s="39">
        <v>29.9</v>
      </c>
      <c r="AH1446" s="39">
        <v>55600</v>
      </c>
      <c r="AI1446" s="39">
        <v>16500</v>
      </c>
      <c r="AJ1446" s="39" t="s">
        <v>115</v>
      </c>
      <c r="AK1446" s="39" t="s">
        <v>115</v>
      </c>
      <c r="AL1446" s="39" t="s">
        <v>115</v>
      </c>
    </row>
    <row r="1447" spans="1:38" x14ac:dyDescent="0.35">
      <c r="A1447" s="252">
        <v>44644</v>
      </c>
      <c r="B1447" s="52">
        <v>0.42995370370370373</v>
      </c>
      <c r="C1447" s="29">
        <v>428.3</v>
      </c>
      <c r="D1447" s="29">
        <v>0.27839999999999998</v>
      </c>
      <c r="E1447" s="29">
        <v>10.36</v>
      </c>
      <c r="F1447" s="29">
        <v>8.42</v>
      </c>
      <c r="G1447" s="29">
        <v>10</v>
      </c>
      <c r="K1447" s="29">
        <v>2613</v>
      </c>
    </row>
    <row r="1448" spans="1:38" x14ac:dyDescent="0.35">
      <c r="A1448" s="252">
        <v>44648</v>
      </c>
      <c r="B1448" s="55">
        <v>0.40968749999999998</v>
      </c>
      <c r="C1448" s="29">
        <v>546</v>
      </c>
      <c r="D1448" s="29">
        <v>0.35489999999999999</v>
      </c>
      <c r="E1448" s="29">
        <v>11.97</v>
      </c>
      <c r="F1448" s="29">
        <v>8.42</v>
      </c>
      <c r="G1448" s="29">
        <v>6.5</v>
      </c>
      <c r="K1448" s="29">
        <v>10</v>
      </c>
      <c r="L1448" s="45">
        <f>AVERAGE(K1444:K1448)</f>
        <v>568</v>
      </c>
      <c r="M1448" s="46">
        <f>GEOMEAN(K1444:K1448)</f>
        <v>85.956648823915287</v>
      </c>
      <c r="N1448" s="47" t="s">
        <v>275</v>
      </c>
    </row>
    <row r="1449" spans="1:38" x14ac:dyDescent="0.35">
      <c r="A1449" s="252">
        <v>44657</v>
      </c>
      <c r="B1449" s="58">
        <v>0.44998842592592592</v>
      </c>
      <c r="C1449" s="29">
        <v>584</v>
      </c>
      <c r="D1449" s="29">
        <v>0.3795</v>
      </c>
      <c r="E1449" s="29">
        <v>10.73</v>
      </c>
      <c r="F1449" s="29">
        <v>8.58</v>
      </c>
      <c r="G1449" s="29">
        <v>10.3</v>
      </c>
      <c r="K1449" s="29">
        <v>8164</v>
      </c>
    </row>
    <row r="1450" spans="1:38" x14ac:dyDescent="0.35">
      <c r="A1450" s="252">
        <v>44663</v>
      </c>
      <c r="B1450" s="55">
        <v>0.39302083333333332</v>
      </c>
      <c r="C1450" s="29">
        <v>519</v>
      </c>
      <c r="D1450" s="29">
        <v>0.33729999999999999</v>
      </c>
      <c r="E1450" s="29">
        <v>10.32</v>
      </c>
      <c r="F1450" s="29">
        <v>7.63</v>
      </c>
      <c r="G1450" s="29">
        <v>10.8</v>
      </c>
      <c r="K1450" s="29">
        <v>728</v>
      </c>
    </row>
    <row r="1451" spans="1:38" x14ac:dyDescent="0.35">
      <c r="A1451" s="252">
        <v>44671</v>
      </c>
      <c r="B1451" s="55">
        <v>0.42403935185185188</v>
      </c>
      <c r="C1451" s="29">
        <v>600</v>
      </c>
      <c r="D1451" s="29">
        <v>0.39</v>
      </c>
      <c r="E1451" s="29">
        <v>11.69</v>
      </c>
      <c r="F1451" s="29">
        <v>7.9</v>
      </c>
      <c r="G1451" s="29">
        <v>10.6</v>
      </c>
      <c r="K1451" s="29">
        <v>120</v>
      </c>
    </row>
    <row r="1452" spans="1:38" x14ac:dyDescent="0.35">
      <c r="A1452" s="252">
        <v>44679</v>
      </c>
      <c r="B1452" s="55">
        <v>0.42200231481481482</v>
      </c>
      <c r="C1452" s="29">
        <v>607</v>
      </c>
      <c r="D1452" s="29">
        <v>0.39460000000000001</v>
      </c>
      <c r="E1452" s="29">
        <v>10</v>
      </c>
      <c r="F1452" s="29">
        <v>7.92</v>
      </c>
      <c r="G1452" s="29">
        <v>13.7</v>
      </c>
      <c r="K1452" s="29">
        <v>134</v>
      </c>
    </row>
    <row r="1453" spans="1:38" x14ac:dyDescent="0.35">
      <c r="A1453" s="252">
        <v>44680</v>
      </c>
      <c r="B1453" s="55">
        <v>0.40615740740740741</v>
      </c>
      <c r="C1453" s="29">
        <v>625</v>
      </c>
      <c r="D1453" s="29">
        <v>0.40629999999999999</v>
      </c>
      <c r="E1453" s="29">
        <v>7.28</v>
      </c>
      <c r="F1453" s="29">
        <v>7.85</v>
      </c>
      <c r="G1453" s="29">
        <v>13.9</v>
      </c>
      <c r="K1453" s="29">
        <v>148</v>
      </c>
      <c r="L1453" s="45">
        <f>AVERAGE(K1449:K1453)</f>
        <v>1858.8</v>
      </c>
      <c r="M1453" s="46">
        <f>GEOMEAN(K1449:K1453)</f>
        <v>426.69389291307249</v>
      </c>
      <c r="N1453" s="47" t="s">
        <v>276</v>
      </c>
    </row>
    <row r="1454" spans="1:38" x14ac:dyDescent="0.35">
      <c r="A1454" s="252">
        <v>44683</v>
      </c>
      <c r="B1454" s="55">
        <v>0.42504629629629626</v>
      </c>
      <c r="C1454" s="29">
        <v>492</v>
      </c>
      <c r="D1454" s="29">
        <v>0.31979999999999997</v>
      </c>
      <c r="E1454" s="29">
        <v>9.2100000000000009</v>
      </c>
      <c r="F1454" s="29">
        <v>7.97</v>
      </c>
      <c r="G1454" s="29">
        <v>14.6</v>
      </c>
      <c r="K1454" s="29">
        <v>1616</v>
      </c>
    </row>
    <row r="1455" spans="1:38" x14ac:dyDescent="0.35">
      <c r="A1455" s="252">
        <v>44691</v>
      </c>
      <c r="B1455" s="55">
        <v>0.40340277777777778</v>
      </c>
      <c r="C1455" s="29">
        <v>579</v>
      </c>
      <c r="D1455" s="29">
        <v>0.37630000000000002</v>
      </c>
      <c r="E1455" s="29">
        <v>7.51</v>
      </c>
      <c r="F1455" s="29">
        <v>7.73</v>
      </c>
      <c r="G1455" s="29">
        <v>16.899999999999999</v>
      </c>
      <c r="K1455" s="29">
        <v>110</v>
      </c>
    </row>
    <row r="1456" spans="1:38" x14ac:dyDescent="0.35">
      <c r="A1456" s="252">
        <v>44693</v>
      </c>
      <c r="B1456" s="55">
        <v>0.43464120370370374</v>
      </c>
      <c r="C1456" s="29">
        <v>609</v>
      </c>
      <c r="D1456" s="29">
        <v>0.39650000000000002</v>
      </c>
      <c r="E1456" s="29">
        <v>8.73</v>
      </c>
      <c r="F1456" s="29">
        <v>7.88</v>
      </c>
      <c r="G1456" s="29">
        <v>21.1</v>
      </c>
      <c r="K1456" s="29">
        <v>74</v>
      </c>
    </row>
    <row r="1457" spans="1:38" x14ac:dyDescent="0.35">
      <c r="A1457" s="252">
        <v>44699</v>
      </c>
      <c r="B1457" s="58">
        <v>0.41516203703703702</v>
      </c>
      <c r="C1457" s="29">
        <v>454.8</v>
      </c>
      <c r="D1457" s="29">
        <v>0.29559999999999997</v>
      </c>
      <c r="E1457" s="29">
        <v>9.0500000000000007</v>
      </c>
      <c r="F1457" s="29">
        <v>8.1</v>
      </c>
      <c r="G1457" s="29">
        <v>19.5</v>
      </c>
      <c r="K1457" s="29">
        <v>51</v>
      </c>
    </row>
    <row r="1458" spans="1:38" x14ac:dyDescent="0.35">
      <c r="A1458" s="252">
        <v>44705</v>
      </c>
      <c r="B1458" s="55">
        <v>0.44072916666666667</v>
      </c>
      <c r="C1458" s="29">
        <v>621</v>
      </c>
      <c r="D1458" s="29">
        <v>0.40300000000000002</v>
      </c>
      <c r="E1458" s="29">
        <v>7.88</v>
      </c>
      <c r="F1458" s="29">
        <v>7.76</v>
      </c>
      <c r="G1458" s="29">
        <v>18.3</v>
      </c>
      <c r="K1458" s="29">
        <v>171</v>
      </c>
      <c r="L1458" s="45">
        <f>AVERAGE(K1454:K1458)</f>
        <v>404.4</v>
      </c>
      <c r="M1458" s="46">
        <f>GEOMEAN(K1454:K1458)</f>
        <v>162.90199746808747</v>
      </c>
      <c r="N1458" s="47" t="s">
        <v>277</v>
      </c>
    </row>
    <row r="1459" spans="1:38" x14ac:dyDescent="0.35">
      <c r="A1459" s="256">
        <v>44718</v>
      </c>
      <c r="B1459" s="58">
        <v>0.42831018518518515</v>
      </c>
      <c r="C1459" s="29">
        <v>564</v>
      </c>
      <c r="D1459" s="29">
        <v>0.36680000000000001</v>
      </c>
      <c r="E1459" s="29">
        <v>8.7100000000000009</v>
      </c>
      <c r="F1459" s="29">
        <v>8.01</v>
      </c>
      <c r="G1459" s="29">
        <v>21.7</v>
      </c>
      <c r="K1459" s="29">
        <v>98</v>
      </c>
    </row>
    <row r="1460" spans="1:38" x14ac:dyDescent="0.35">
      <c r="A1460" s="256">
        <v>44728</v>
      </c>
      <c r="B1460" s="55">
        <v>0.43170138888888893</v>
      </c>
      <c r="C1460" s="29">
        <v>580</v>
      </c>
      <c r="D1460" s="29">
        <v>0.377</v>
      </c>
      <c r="E1460" s="29">
        <v>7.88</v>
      </c>
      <c r="F1460" s="29">
        <v>7.85</v>
      </c>
      <c r="G1460" s="29">
        <v>26.4</v>
      </c>
      <c r="K1460" s="29">
        <v>327</v>
      </c>
    </row>
    <row r="1461" spans="1:38" x14ac:dyDescent="0.35">
      <c r="A1461" s="256">
        <v>44734</v>
      </c>
      <c r="B1461" s="55">
        <v>0.41849537037037038</v>
      </c>
      <c r="C1461" s="29">
        <v>652</v>
      </c>
      <c r="D1461" s="29">
        <v>0.42249999999999999</v>
      </c>
      <c r="E1461" s="29">
        <v>6.47</v>
      </c>
      <c r="F1461" s="29">
        <v>7.54</v>
      </c>
      <c r="G1461" s="29">
        <v>23.9</v>
      </c>
      <c r="K1461" s="29">
        <v>74</v>
      </c>
    </row>
    <row r="1462" spans="1:38" x14ac:dyDescent="0.35">
      <c r="A1462" s="252">
        <v>44739</v>
      </c>
      <c r="B1462" s="55">
        <v>0.35902777777777778</v>
      </c>
      <c r="C1462" s="29">
        <v>726</v>
      </c>
      <c r="D1462" s="29">
        <v>0.47449999999999998</v>
      </c>
      <c r="E1462" s="29">
        <v>8.24</v>
      </c>
      <c r="F1462" s="29">
        <v>7.7</v>
      </c>
      <c r="G1462" s="29">
        <v>22.4</v>
      </c>
      <c r="K1462" s="29">
        <v>173</v>
      </c>
    </row>
    <row r="1463" spans="1:38" x14ac:dyDescent="0.35">
      <c r="A1463" s="256">
        <v>44740</v>
      </c>
      <c r="B1463" s="55">
        <v>0.38825231481481487</v>
      </c>
      <c r="C1463" s="29">
        <v>75.5</v>
      </c>
      <c r="D1463" s="29">
        <v>4.9399999999999999E-2</v>
      </c>
      <c r="E1463" s="29">
        <v>7.96</v>
      </c>
      <c r="F1463" s="29">
        <v>7.46</v>
      </c>
      <c r="G1463" s="29">
        <v>19.899999999999999</v>
      </c>
      <c r="K1463" s="29">
        <v>223</v>
      </c>
      <c r="L1463" s="45">
        <f>AVERAGE(K1459:K1463)</f>
        <v>179</v>
      </c>
      <c r="M1463" s="46">
        <f>GEOMEAN(K1459:K1463)</f>
        <v>155.69379437413815</v>
      </c>
      <c r="N1463" s="47" t="s">
        <v>278</v>
      </c>
    </row>
    <row r="1464" spans="1:38" x14ac:dyDescent="0.35">
      <c r="A1464" s="256">
        <v>44748</v>
      </c>
      <c r="B1464" s="55">
        <v>0.40496527777777774</v>
      </c>
      <c r="C1464" s="29">
        <v>739</v>
      </c>
      <c r="D1464" s="29">
        <v>0.48099999999999998</v>
      </c>
      <c r="E1464" s="29">
        <v>5.55</v>
      </c>
      <c r="F1464" s="29">
        <v>7.81</v>
      </c>
      <c r="G1464" s="29">
        <v>25.8</v>
      </c>
      <c r="K1464" s="29">
        <v>368</v>
      </c>
    </row>
    <row r="1465" spans="1:38" x14ac:dyDescent="0.35">
      <c r="A1465" s="256">
        <v>44754</v>
      </c>
      <c r="B1465" s="58">
        <v>0.41667824074074072</v>
      </c>
      <c r="C1465" s="29">
        <v>825</v>
      </c>
      <c r="D1465" s="29">
        <v>0.53600000000000003</v>
      </c>
      <c r="E1465" s="29">
        <v>9.85</v>
      </c>
      <c r="F1465" s="29">
        <v>7.71</v>
      </c>
      <c r="G1465" s="29">
        <v>23.1</v>
      </c>
      <c r="K1465" s="29">
        <v>443</v>
      </c>
    </row>
    <row r="1466" spans="1:38" x14ac:dyDescent="0.35">
      <c r="A1466" s="256">
        <v>44756</v>
      </c>
      <c r="B1466" s="55">
        <v>0.44020833333333331</v>
      </c>
      <c r="C1466" s="29">
        <v>729</v>
      </c>
      <c r="D1466" s="29">
        <v>0.47449999999999998</v>
      </c>
      <c r="E1466" s="29">
        <v>6.87</v>
      </c>
      <c r="F1466" s="29">
        <v>7.79</v>
      </c>
      <c r="G1466" s="29">
        <v>23.6</v>
      </c>
      <c r="K1466" s="29">
        <v>836</v>
      </c>
    </row>
    <row r="1467" spans="1:38" x14ac:dyDescent="0.35">
      <c r="A1467" s="256">
        <v>44762</v>
      </c>
      <c r="B1467" s="52">
        <v>0.43866898148148148</v>
      </c>
      <c r="C1467" s="29">
        <v>470</v>
      </c>
      <c r="D1467" s="29">
        <v>0.30530000000000002</v>
      </c>
      <c r="E1467" s="29">
        <v>7.18</v>
      </c>
      <c r="F1467" s="29">
        <v>7.68</v>
      </c>
      <c r="G1467" s="29">
        <v>24.9</v>
      </c>
      <c r="K1467" s="29">
        <v>554</v>
      </c>
      <c r="O1467" s="39">
        <v>2.4</v>
      </c>
      <c r="P1467" s="34">
        <v>79.5</v>
      </c>
      <c r="Q1467" s="39" t="s">
        <v>115</v>
      </c>
      <c r="R1467" s="39" t="s">
        <v>115</v>
      </c>
      <c r="S1467" s="39" t="s">
        <v>115</v>
      </c>
      <c r="T1467" s="39" t="s">
        <v>115</v>
      </c>
      <c r="U1467" s="39" t="s">
        <v>115</v>
      </c>
      <c r="V1467" s="39" t="s">
        <v>115</v>
      </c>
      <c r="W1467" s="39" t="s">
        <v>115</v>
      </c>
      <c r="X1467" s="34">
        <v>50.7</v>
      </c>
      <c r="Y1467" s="39" t="s">
        <v>115</v>
      </c>
      <c r="Z1467" s="39" t="s">
        <v>115</v>
      </c>
      <c r="AA1467" s="39" t="s">
        <v>115</v>
      </c>
      <c r="AB1467" s="34">
        <v>30</v>
      </c>
      <c r="AC1467" s="39" t="s">
        <v>115</v>
      </c>
      <c r="AD1467" s="34">
        <v>226</v>
      </c>
      <c r="AE1467" s="39" t="s">
        <v>115</v>
      </c>
      <c r="AF1467" s="40">
        <v>228</v>
      </c>
      <c r="AG1467" s="39">
        <v>42.7</v>
      </c>
      <c r="AH1467" s="39">
        <v>53700</v>
      </c>
      <c r="AI1467" s="39">
        <v>22200</v>
      </c>
      <c r="AJ1467" s="39" t="s">
        <v>115</v>
      </c>
      <c r="AK1467" s="39" t="s">
        <v>115</v>
      </c>
      <c r="AL1467" s="39" t="s">
        <v>115</v>
      </c>
    </row>
    <row r="1468" spans="1:38" x14ac:dyDescent="0.35">
      <c r="A1468" s="256">
        <v>44769</v>
      </c>
      <c r="B1468" s="52">
        <v>0.4180787037037037</v>
      </c>
      <c r="C1468" s="29">
        <v>453.5</v>
      </c>
      <c r="D1468" s="29">
        <v>0.29480000000000001</v>
      </c>
      <c r="E1468" s="29">
        <v>5.48</v>
      </c>
      <c r="F1468" s="29">
        <v>7.49</v>
      </c>
      <c r="G1468" s="29">
        <v>22.7</v>
      </c>
      <c r="K1468" s="257">
        <v>24192</v>
      </c>
      <c r="L1468" s="45">
        <f>AVERAGE(K1464:K1468)</f>
        <v>5278.6</v>
      </c>
      <c r="M1468" s="46">
        <f>GEOMEAN(K1464:K1468)</f>
        <v>1128.0487592452916</v>
      </c>
      <c r="N1468" s="47" t="s">
        <v>279</v>
      </c>
    </row>
    <row r="1469" spans="1:38" x14ac:dyDescent="0.35">
      <c r="A1469" s="256">
        <v>44790</v>
      </c>
      <c r="B1469" s="52">
        <v>0.42527777777777781</v>
      </c>
      <c r="C1469" s="29">
        <v>440.8</v>
      </c>
      <c r="D1469" s="29">
        <v>0.28649999999999998</v>
      </c>
      <c r="E1469" s="29">
        <v>7.8</v>
      </c>
      <c r="F1469" s="29">
        <v>7.78</v>
      </c>
      <c r="G1469" s="29">
        <v>21.9</v>
      </c>
      <c r="K1469" s="29">
        <v>472</v>
      </c>
    </row>
    <row r="1470" spans="1:38" x14ac:dyDescent="0.35">
      <c r="A1470" s="256">
        <v>44791</v>
      </c>
      <c r="B1470" s="55">
        <v>0.42133101851851856</v>
      </c>
      <c r="C1470" s="29">
        <v>686</v>
      </c>
      <c r="D1470" s="29">
        <v>0.44850000000000001</v>
      </c>
      <c r="E1470" s="29">
        <v>6.89</v>
      </c>
      <c r="F1470" s="29">
        <v>7.75</v>
      </c>
      <c r="G1470" s="29">
        <v>22.3</v>
      </c>
      <c r="K1470" s="29">
        <v>457</v>
      </c>
    </row>
    <row r="1471" spans="1:38" x14ac:dyDescent="0.35">
      <c r="A1471" s="256">
        <v>44797</v>
      </c>
      <c r="B1471" s="55">
        <v>0.39333333333333331</v>
      </c>
      <c r="C1471" s="29">
        <v>649</v>
      </c>
      <c r="D1471" s="29">
        <v>0.42249999999999999</v>
      </c>
      <c r="E1471" s="29">
        <v>7.14</v>
      </c>
      <c r="F1471" s="29">
        <v>7.71</v>
      </c>
      <c r="G1471" s="29">
        <v>21.7</v>
      </c>
      <c r="K1471" s="29">
        <v>189</v>
      </c>
    </row>
    <row r="1472" spans="1:38" x14ac:dyDescent="0.35">
      <c r="A1472" s="256">
        <v>44802</v>
      </c>
      <c r="B1472" s="52">
        <v>0.44293981481481487</v>
      </c>
      <c r="C1472" s="29">
        <v>437.5</v>
      </c>
      <c r="D1472" s="29">
        <v>0.28439999999999999</v>
      </c>
      <c r="E1472" s="29">
        <v>6.79</v>
      </c>
      <c r="F1472" s="29">
        <v>7.57</v>
      </c>
      <c r="G1472" s="29">
        <v>23.4</v>
      </c>
      <c r="K1472" s="257">
        <v>24192</v>
      </c>
      <c r="L1472" s="45">
        <f>AVERAGE(K1468:K1472)</f>
        <v>9900.4</v>
      </c>
      <c r="M1472" s="46">
        <f>GEOMEAN(K1468:K1472)</f>
        <v>1885.9610105708798</v>
      </c>
      <c r="N1472" s="47" t="s">
        <v>280</v>
      </c>
    </row>
    <row r="1473" spans="1:38" x14ac:dyDescent="0.35">
      <c r="A1473" s="252">
        <v>44805</v>
      </c>
      <c r="B1473" s="55">
        <v>0.4505439814814815</v>
      </c>
      <c r="C1473" s="29">
        <v>487.8</v>
      </c>
      <c r="D1473" s="29">
        <v>0.31719999999999998</v>
      </c>
      <c r="E1473" s="29">
        <v>6.71</v>
      </c>
      <c r="F1473" s="29">
        <v>8.06</v>
      </c>
      <c r="G1473" s="29">
        <v>23.1</v>
      </c>
      <c r="K1473" s="29">
        <v>2187</v>
      </c>
      <c r="L1473" s="28"/>
      <c r="M1473" s="31"/>
      <c r="N1473" s="30"/>
    </row>
    <row r="1474" spans="1:38" x14ac:dyDescent="0.35">
      <c r="A1474" s="252">
        <v>44810</v>
      </c>
      <c r="B1474" s="257" t="s">
        <v>281</v>
      </c>
      <c r="K1474" s="29">
        <v>2143</v>
      </c>
      <c r="L1474" s="28"/>
      <c r="M1474" s="31"/>
      <c r="N1474" s="30"/>
    </row>
    <row r="1475" spans="1:38" x14ac:dyDescent="0.35">
      <c r="A1475" s="256">
        <v>44818</v>
      </c>
      <c r="B1475" s="55">
        <v>0.39678240740740739</v>
      </c>
      <c r="C1475" s="29">
        <v>497.3</v>
      </c>
      <c r="D1475" s="29">
        <v>0.3231</v>
      </c>
      <c r="E1475" s="29">
        <v>9.1999999999999993</v>
      </c>
      <c r="F1475" s="29">
        <v>7.87</v>
      </c>
      <c r="G1475" s="29">
        <v>21.2</v>
      </c>
      <c r="K1475" s="29">
        <v>910</v>
      </c>
      <c r="L1475" s="28"/>
      <c r="M1475" s="31"/>
      <c r="N1475" s="30"/>
    </row>
    <row r="1476" spans="1:38" x14ac:dyDescent="0.35">
      <c r="A1476" s="256">
        <v>44824</v>
      </c>
      <c r="B1476" s="55">
        <v>0.39041666666666663</v>
      </c>
      <c r="C1476" s="29">
        <v>574</v>
      </c>
      <c r="D1476" s="29">
        <v>0.3705</v>
      </c>
      <c r="E1476" s="29">
        <v>6.35</v>
      </c>
      <c r="F1476" s="29">
        <v>7.75</v>
      </c>
      <c r="G1476" s="29">
        <v>22.1</v>
      </c>
      <c r="L1476" s="28"/>
      <c r="M1476" s="31"/>
      <c r="N1476" s="30"/>
    </row>
    <row r="1477" spans="1:38" x14ac:dyDescent="0.35">
      <c r="A1477" s="256">
        <v>44833</v>
      </c>
      <c r="B1477" s="58">
        <v>0.44924768518518521</v>
      </c>
      <c r="C1477" s="29">
        <v>838</v>
      </c>
      <c r="D1477" s="29">
        <v>0.54400000000000004</v>
      </c>
      <c r="E1477" s="29">
        <v>7.68</v>
      </c>
      <c r="F1477" s="29">
        <v>7.97</v>
      </c>
      <c r="G1477" s="29">
        <v>15</v>
      </c>
      <c r="K1477" s="29">
        <v>175</v>
      </c>
      <c r="L1477" s="45">
        <f>AVERAGE(K1473:K1477)</f>
        <v>1353.75</v>
      </c>
      <c r="M1477" s="46">
        <f>GEOMEAN(K1473:K1477)</f>
        <v>929.47475534096532</v>
      </c>
      <c r="N1477" s="47" t="s">
        <v>282</v>
      </c>
    </row>
    <row r="1478" spans="1:38" x14ac:dyDescent="0.35">
      <c r="A1478" s="256">
        <v>44839</v>
      </c>
      <c r="B1478" s="52">
        <v>0.43121527777777779</v>
      </c>
      <c r="C1478" s="29">
        <v>916</v>
      </c>
      <c r="D1478" s="29">
        <v>0.59599999999999997</v>
      </c>
      <c r="E1478" s="29">
        <v>8.9</v>
      </c>
      <c r="F1478" s="29">
        <v>8.08</v>
      </c>
      <c r="G1478" s="29">
        <v>14.9</v>
      </c>
      <c r="K1478" s="29">
        <v>74</v>
      </c>
    </row>
    <row r="1479" spans="1:38" x14ac:dyDescent="0.35">
      <c r="A1479" s="256">
        <v>44844</v>
      </c>
      <c r="B1479" s="52">
        <v>0.42179398148148151</v>
      </c>
      <c r="C1479" s="29">
        <v>516</v>
      </c>
      <c r="D1479" s="29">
        <v>0.33510000000000001</v>
      </c>
      <c r="E1479" s="29">
        <v>10.32</v>
      </c>
      <c r="F1479" s="29">
        <v>7.8</v>
      </c>
      <c r="G1479" s="29">
        <v>13.4</v>
      </c>
      <c r="K1479" s="29">
        <v>95</v>
      </c>
    </row>
    <row r="1480" spans="1:38" x14ac:dyDescent="0.35">
      <c r="A1480" s="256">
        <v>44847</v>
      </c>
      <c r="B1480" s="55">
        <v>0.43140046296296292</v>
      </c>
      <c r="C1480" s="29">
        <v>644</v>
      </c>
      <c r="D1480" s="29">
        <v>0.41599999999999998</v>
      </c>
      <c r="E1480" s="29">
        <v>8.1300000000000008</v>
      </c>
      <c r="F1480" s="29">
        <v>7.59</v>
      </c>
      <c r="G1480" s="29">
        <v>14</v>
      </c>
      <c r="K1480" s="29">
        <v>228</v>
      </c>
    </row>
    <row r="1481" spans="1:38" x14ac:dyDescent="0.35">
      <c r="A1481" s="256">
        <v>44852</v>
      </c>
      <c r="B1481" s="55">
        <v>0.41886574074074073</v>
      </c>
      <c r="C1481" s="29">
        <v>640</v>
      </c>
      <c r="D1481" s="29">
        <v>0.41599999999999998</v>
      </c>
      <c r="E1481" s="29">
        <v>10.039999999999999</v>
      </c>
      <c r="F1481" s="29">
        <v>7.74</v>
      </c>
      <c r="G1481" s="29">
        <v>9.4</v>
      </c>
      <c r="K1481" s="29">
        <v>135</v>
      </c>
    </row>
    <row r="1482" spans="1:38" x14ac:dyDescent="0.35">
      <c r="A1482" s="256">
        <v>44860</v>
      </c>
      <c r="B1482" s="58">
        <v>0.42805555555555558</v>
      </c>
      <c r="C1482" s="29">
        <v>460</v>
      </c>
      <c r="D1482" s="29">
        <v>0.29920000000000002</v>
      </c>
      <c r="E1482" s="29">
        <v>8.02</v>
      </c>
      <c r="F1482" s="29">
        <v>7.43</v>
      </c>
      <c r="G1482" s="29">
        <v>14.6</v>
      </c>
      <c r="K1482" s="257">
        <v>24192</v>
      </c>
      <c r="L1482" s="45">
        <f>AVERAGE(K1478:K1482)</f>
        <v>4944.8</v>
      </c>
      <c r="M1482" s="46">
        <f>GEOMEAN(K1478:K1482)</f>
        <v>349.76725033664542</v>
      </c>
      <c r="N1482" s="47" t="s">
        <v>283</v>
      </c>
    </row>
    <row r="1483" spans="1:38" x14ac:dyDescent="0.35">
      <c r="A1483" s="256">
        <v>44875</v>
      </c>
      <c r="B1483" s="40" t="s">
        <v>515</v>
      </c>
      <c r="K1483" s="29">
        <v>97</v>
      </c>
    </row>
    <row r="1484" spans="1:38" x14ac:dyDescent="0.35">
      <c r="A1484" s="256">
        <v>44880</v>
      </c>
      <c r="B1484" s="55">
        <v>0.43600694444444449</v>
      </c>
      <c r="C1484" s="29">
        <v>697</v>
      </c>
      <c r="D1484" s="29">
        <v>0.4531</v>
      </c>
      <c r="E1484" s="29">
        <v>10.26</v>
      </c>
      <c r="F1484" s="29">
        <v>7.66</v>
      </c>
      <c r="G1484" s="29">
        <v>7.3</v>
      </c>
      <c r="K1484" s="29">
        <v>20</v>
      </c>
      <c r="O1484" s="39" t="s">
        <v>115</v>
      </c>
      <c r="P1484" s="34">
        <v>81.099999999999994</v>
      </c>
      <c r="Q1484" s="39" t="s">
        <v>115</v>
      </c>
      <c r="R1484" s="39" t="s">
        <v>115</v>
      </c>
      <c r="S1484" s="39" t="s">
        <v>115</v>
      </c>
      <c r="T1484" s="39" t="s">
        <v>115</v>
      </c>
      <c r="U1484" s="39" t="s">
        <v>115</v>
      </c>
      <c r="V1484" s="39" t="s">
        <v>115</v>
      </c>
      <c r="W1484" s="39" t="s">
        <v>115</v>
      </c>
      <c r="X1484" s="34">
        <v>64.2</v>
      </c>
      <c r="Y1484" s="39" t="s">
        <v>115</v>
      </c>
      <c r="Z1484" s="39" t="s">
        <v>115</v>
      </c>
      <c r="AA1484" s="39" t="s">
        <v>115</v>
      </c>
      <c r="AB1484" s="34">
        <v>37.200000000000003</v>
      </c>
      <c r="AC1484" s="34">
        <v>0.36</v>
      </c>
      <c r="AD1484" s="34">
        <v>263</v>
      </c>
      <c r="AE1484" s="39" t="s">
        <v>115</v>
      </c>
      <c r="AF1484" s="40">
        <v>236</v>
      </c>
      <c r="AG1484" s="39">
        <v>22.4</v>
      </c>
      <c r="AH1484" s="40">
        <v>61900</v>
      </c>
      <c r="AI1484" s="29">
        <v>26400</v>
      </c>
      <c r="AJ1484" s="29">
        <v>3.3</v>
      </c>
      <c r="AK1484" s="39" t="s">
        <v>115</v>
      </c>
      <c r="AL1484" s="39" t="s">
        <v>115</v>
      </c>
    </row>
    <row r="1485" spans="1:38" x14ac:dyDescent="0.35">
      <c r="A1485" s="256">
        <v>44886</v>
      </c>
      <c r="B1485" s="52">
        <v>0.46906249999999999</v>
      </c>
      <c r="C1485" s="29">
        <v>355</v>
      </c>
      <c r="D1485" s="29">
        <v>0.23080000000000001</v>
      </c>
      <c r="E1485" s="29">
        <v>16.93</v>
      </c>
      <c r="F1485" s="29">
        <v>7.77</v>
      </c>
      <c r="G1485" s="29">
        <v>2.9</v>
      </c>
      <c r="K1485" s="29">
        <v>30</v>
      </c>
    </row>
    <row r="1486" spans="1:38" x14ac:dyDescent="0.35">
      <c r="A1486" s="256">
        <v>44894</v>
      </c>
      <c r="B1486" s="58">
        <v>0.48859953703703707</v>
      </c>
      <c r="C1486" s="29">
        <v>350.7</v>
      </c>
      <c r="D1486" s="29">
        <v>0.22789999999999999</v>
      </c>
      <c r="E1486" s="29">
        <v>7.79</v>
      </c>
      <c r="F1486" s="29">
        <v>7.91</v>
      </c>
      <c r="G1486" s="29">
        <v>8</v>
      </c>
      <c r="K1486" s="40">
        <v>1076</v>
      </c>
    </row>
    <row r="1487" spans="1:38" x14ac:dyDescent="0.35">
      <c r="A1487" s="256">
        <v>44901</v>
      </c>
      <c r="B1487" s="55">
        <v>0.42333333333333334</v>
      </c>
      <c r="C1487" s="29">
        <v>671</v>
      </c>
      <c r="D1487" s="29">
        <v>0.43619999999999998</v>
      </c>
      <c r="E1487" s="29">
        <v>12.92</v>
      </c>
      <c r="F1487" s="29">
        <v>7.79</v>
      </c>
      <c r="G1487" s="29">
        <v>6</v>
      </c>
      <c r="K1487" s="29">
        <v>327</v>
      </c>
      <c r="L1487" s="45">
        <f>AVERAGE(K1483:K1487)</f>
        <v>310</v>
      </c>
      <c r="M1487" s="46">
        <f>GEOMEAN(K1483:K1487)</f>
        <v>115.41349739555189</v>
      </c>
      <c r="N1487" s="47" t="s">
        <v>284</v>
      </c>
    </row>
    <row r="1488" spans="1:38" x14ac:dyDescent="0.35">
      <c r="A1488" s="256">
        <v>44903</v>
      </c>
      <c r="B1488" s="52">
        <v>0.51484953703703706</v>
      </c>
      <c r="C1488" s="29">
        <v>112.6</v>
      </c>
      <c r="D1488" s="29">
        <v>7.3200000000000001E-2</v>
      </c>
      <c r="E1488" s="29">
        <v>8.2899999999999991</v>
      </c>
      <c r="F1488" s="29">
        <v>8.5500000000000007</v>
      </c>
      <c r="G1488" s="29">
        <v>7.4</v>
      </c>
      <c r="K1488" s="29">
        <v>323</v>
      </c>
      <c r="L1488" s="28"/>
      <c r="M1488" s="31"/>
      <c r="N1488" s="30"/>
    </row>
    <row r="1489" spans="1:14" x14ac:dyDescent="0.35">
      <c r="A1489" s="256">
        <v>44907</v>
      </c>
      <c r="B1489" s="55">
        <v>0.42115740740740742</v>
      </c>
      <c r="C1489" s="29">
        <v>744</v>
      </c>
      <c r="D1489" s="29">
        <v>0.48359999999999997</v>
      </c>
      <c r="E1489" s="29">
        <v>12.78</v>
      </c>
      <c r="F1489" s="29">
        <v>7.84</v>
      </c>
      <c r="G1489" s="29">
        <v>7.3</v>
      </c>
      <c r="K1489" s="29">
        <v>74</v>
      </c>
      <c r="L1489" s="28"/>
      <c r="M1489" s="31"/>
      <c r="N1489" s="30"/>
    </row>
    <row r="1490" spans="1:14" x14ac:dyDescent="0.35">
      <c r="A1490" s="256">
        <v>44910</v>
      </c>
      <c r="B1490" s="55">
        <v>0.43815972222222221</v>
      </c>
      <c r="C1490" s="29">
        <v>28.6</v>
      </c>
      <c r="D1490" s="29">
        <v>1.8800000000000001E-2</v>
      </c>
      <c r="E1490" s="29">
        <v>12.16</v>
      </c>
      <c r="F1490" s="29">
        <v>7.74</v>
      </c>
      <c r="G1490" s="29">
        <v>6.9</v>
      </c>
      <c r="K1490" s="257">
        <v>24192</v>
      </c>
      <c r="L1490" s="28"/>
      <c r="M1490" s="31"/>
      <c r="N1490" s="30"/>
    </row>
    <row r="1491" spans="1:14" x14ac:dyDescent="0.35">
      <c r="A1491" s="256">
        <v>44923</v>
      </c>
      <c r="B1491" s="55">
        <v>0.43886574074074075</v>
      </c>
      <c r="C1491" s="29">
        <v>714</v>
      </c>
      <c r="D1491" s="29">
        <v>0.46410000000000001</v>
      </c>
      <c r="E1491" s="29">
        <v>12.81</v>
      </c>
      <c r="F1491" s="29">
        <v>7.69</v>
      </c>
      <c r="G1491" s="29">
        <v>1.8</v>
      </c>
      <c r="K1491" s="29">
        <v>158</v>
      </c>
      <c r="L1491" s="45">
        <f>AVERAGE(K1487:K1491)</f>
        <v>5014.8</v>
      </c>
      <c r="M1491" s="46">
        <f>GEOMEAN(K1487:K1491)</f>
        <v>495.52112168074143</v>
      </c>
      <c r="N1491" s="47" t="s">
        <v>285</v>
      </c>
    </row>
    <row r="1492" spans="1:14" x14ac:dyDescent="0.35">
      <c r="A1492" s="256">
        <v>44930</v>
      </c>
      <c r="B1492" s="55">
        <v>0.42503472222222222</v>
      </c>
      <c r="C1492" s="29">
        <v>619</v>
      </c>
      <c r="D1492" s="29">
        <v>0.40239999999999998</v>
      </c>
      <c r="E1492" s="29">
        <v>12.24</v>
      </c>
      <c r="F1492" s="29">
        <v>7.89</v>
      </c>
      <c r="G1492" s="29">
        <v>5.9</v>
      </c>
      <c r="K1492" s="29">
        <v>2187</v>
      </c>
    </row>
    <row r="1493" spans="1:14" x14ac:dyDescent="0.35">
      <c r="A1493" s="252">
        <v>44935</v>
      </c>
      <c r="B1493" s="58">
        <v>0.41450231481481481</v>
      </c>
      <c r="C1493" s="29">
        <v>670</v>
      </c>
      <c r="D1493" s="29">
        <v>0.43490000000000001</v>
      </c>
      <c r="E1493" s="29">
        <v>12.47</v>
      </c>
      <c r="F1493" s="29">
        <v>7.82</v>
      </c>
      <c r="G1493" s="29">
        <v>3.3</v>
      </c>
      <c r="K1493" s="29">
        <v>161</v>
      </c>
    </row>
    <row r="1494" spans="1:14" x14ac:dyDescent="0.35">
      <c r="A1494" s="252">
        <v>44943</v>
      </c>
      <c r="B1494" s="52">
        <v>0.48737268518518517</v>
      </c>
      <c r="C1494" s="29">
        <v>239.6</v>
      </c>
      <c r="D1494" s="29">
        <v>0.15570000000000001</v>
      </c>
      <c r="E1494" s="29">
        <v>10.66</v>
      </c>
      <c r="F1494" s="29">
        <v>8.16</v>
      </c>
      <c r="G1494" s="29">
        <v>5.0999999999999996</v>
      </c>
      <c r="K1494" s="29">
        <v>487</v>
      </c>
    </row>
    <row r="1495" spans="1:14" x14ac:dyDescent="0.35">
      <c r="A1495" s="252">
        <v>44953</v>
      </c>
      <c r="B1495" s="52">
        <v>0.47150462962962963</v>
      </c>
      <c r="C1495" s="29">
        <v>62.6</v>
      </c>
      <c r="D1495" s="29">
        <v>4.07E-2</v>
      </c>
      <c r="E1495" s="29">
        <v>15.16</v>
      </c>
      <c r="F1495" s="29">
        <v>8.07</v>
      </c>
      <c r="G1495" s="29">
        <v>1.5</v>
      </c>
      <c r="K1495" s="29">
        <v>171</v>
      </c>
    </row>
    <row r="1496" spans="1:14" x14ac:dyDescent="0.35">
      <c r="A1496" s="252">
        <v>44956</v>
      </c>
      <c r="B1496" s="55">
        <v>0.38261574074074073</v>
      </c>
      <c r="C1496" s="29">
        <v>707</v>
      </c>
      <c r="D1496" s="29">
        <v>0.45960000000000001</v>
      </c>
      <c r="E1496" s="29">
        <v>13.76</v>
      </c>
      <c r="F1496" s="29">
        <v>8.39</v>
      </c>
      <c r="G1496" s="29">
        <v>3</v>
      </c>
      <c r="K1496" s="29">
        <v>132</v>
      </c>
      <c r="L1496" s="45">
        <f>AVERAGE(K1492:K1496)</f>
        <v>627.6</v>
      </c>
      <c r="M1496" s="46">
        <f>GEOMEAN(K1492:K1496)</f>
        <v>329.27194753001146</v>
      </c>
      <c r="N1496" s="47" t="s">
        <v>286</v>
      </c>
    </row>
    <row r="1497" spans="1:14" x14ac:dyDescent="0.35">
      <c r="A1497" s="252">
        <v>44963</v>
      </c>
      <c r="B1497" s="55">
        <v>0.41512731481481485</v>
      </c>
      <c r="C1497" s="29">
        <v>705</v>
      </c>
      <c r="D1497" s="29">
        <v>0.45829999999999999</v>
      </c>
      <c r="E1497" s="29">
        <v>13.95</v>
      </c>
      <c r="F1497" s="29">
        <v>8.0500000000000007</v>
      </c>
      <c r="G1497" s="29">
        <v>3.2</v>
      </c>
      <c r="K1497" s="29">
        <v>41</v>
      </c>
    </row>
    <row r="1498" spans="1:14" x14ac:dyDescent="0.35">
      <c r="A1498" s="252">
        <v>44966</v>
      </c>
      <c r="B1498" s="55">
        <v>0.42932870370370368</v>
      </c>
      <c r="C1498" s="29">
        <v>584</v>
      </c>
      <c r="D1498" s="29">
        <v>0.37959999999999999</v>
      </c>
      <c r="E1498" s="29">
        <v>11.54</v>
      </c>
      <c r="F1498" s="29">
        <v>7.98</v>
      </c>
      <c r="G1498" s="29">
        <v>6.9</v>
      </c>
      <c r="K1498" s="29">
        <v>24192</v>
      </c>
    </row>
    <row r="1499" spans="1:14" x14ac:dyDescent="0.35">
      <c r="A1499" s="252">
        <v>44972</v>
      </c>
      <c r="B1499" s="55">
        <v>0.40847222222222218</v>
      </c>
      <c r="C1499" s="29">
        <v>576</v>
      </c>
      <c r="D1499" s="29">
        <v>0.37440000000000001</v>
      </c>
      <c r="E1499" s="29">
        <v>12.34</v>
      </c>
      <c r="F1499" s="29">
        <v>8.01</v>
      </c>
      <c r="G1499" s="29">
        <v>6.5</v>
      </c>
      <c r="K1499" s="29">
        <v>122</v>
      </c>
    </row>
    <row r="1500" spans="1:14" x14ac:dyDescent="0.35">
      <c r="A1500" s="252">
        <v>44978</v>
      </c>
      <c r="B1500" s="55">
        <v>0.42436342592592591</v>
      </c>
      <c r="C1500" s="29">
        <v>690</v>
      </c>
      <c r="D1500" s="29">
        <v>0.44850000000000001</v>
      </c>
      <c r="E1500" s="29">
        <v>11.56</v>
      </c>
      <c r="F1500" s="29">
        <v>8.43</v>
      </c>
      <c r="G1500" s="29">
        <v>6.5</v>
      </c>
      <c r="K1500" s="29">
        <v>73</v>
      </c>
    </row>
    <row r="1501" spans="1:14" x14ac:dyDescent="0.35">
      <c r="A1501" s="252">
        <v>44984</v>
      </c>
      <c r="B1501" s="55">
        <v>0.43363425925925925</v>
      </c>
      <c r="C1501" s="29">
        <v>686</v>
      </c>
      <c r="D1501" s="29">
        <v>0.44590000000000002</v>
      </c>
      <c r="E1501" s="29">
        <v>10.57</v>
      </c>
      <c r="F1501" s="29">
        <v>8.36</v>
      </c>
      <c r="G1501" s="29">
        <v>8.6999999999999993</v>
      </c>
      <c r="K1501" s="29">
        <v>86</v>
      </c>
      <c r="L1501" s="45">
        <f>AVERAGE(K1497:K1501)</f>
        <v>4902.8</v>
      </c>
      <c r="M1501" s="46">
        <f>GEOMEAN(K1497:K1501)</f>
        <v>237.75373844325955</v>
      </c>
      <c r="N1501" s="47" t="s">
        <v>287</v>
      </c>
    </row>
    <row r="1502" spans="1:14" x14ac:dyDescent="0.35">
      <c r="A1502" s="252">
        <v>44991</v>
      </c>
      <c r="B1502" s="55">
        <v>0.41797453703703707</v>
      </c>
      <c r="C1502" s="94">
        <v>600</v>
      </c>
      <c r="D1502" s="94">
        <v>0.39</v>
      </c>
      <c r="E1502" s="94">
        <v>11.36</v>
      </c>
      <c r="F1502" s="94">
        <v>8.3699999999999992</v>
      </c>
      <c r="G1502" s="94">
        <v>8.4</v>
      </c>
      <c r="K1502" s="29">
        <v>59</v>
      </c>
    </row>
    <row r="1503" spans="1:14" x14ac:dyDescent="0.35">
      <c r="A1503" s="252">
        <v>44994</v>
      </c>
      <c r="B1503" s="55">
        <v>0.42663194444444441</v>
      </c>
      <c r="C1503" s="94">
        <v>622</v>
      </c>
      <c r="D1503" s="94">
        <v>0.40429999999999999</v>
      </c>
      <c r="E1503" s="94">
        <v>11.38</v>
      </c>
      <c r="F1503" s="94">
        <v>8.35</v>
      </c>
      <c r="G1503" s="94">
        <v>7.8</v>
      </c>
      <c r="K1503" s="29">
        <v>41</v>
      </c>
    </row>
    <row r="1504" spans="1:14" x14ac:dyDescent="0.35">
      <c r="A1504" s="252">
        <v>44999</v>
      </c>
      <c r="B1504" s="55">
        <v>0.42562499999999998</v>
      </c>
      <c r="C1504" s="29">
        <v>589</v>
      </c>
      <c r="D1504" s="29">
        <v>0.38290000000000002</v>
      </c>
      <c r="E1504" s="29">
        <v>13.88</v>
      </c>
      <c r="F1504" s="29">
        <v>8.02</v>
      </c>
      <c r="G1504" s="29">
        <v>6.9</v>
      </c>
      <c r="K1504" s="29">
        <v>31</v>
      </c>
    </row>
    <row r="1505" spans="1:38" x14ac:dyDescent="0.35">
      <c r="A1505" s="252">
        <v>45006</v>
      </c>
      <c r="B1505" s="55">
        <v>0.43535879629629631</v>
      </c>
      <c r="C1505" s="29">
        <v>632</v>
      </c>
      <c r="D1505" s="29">
        <v>0.4108</v>
      </c>
      <c r="E1505" s="29">
        <v>12.4</v>
      </c>
      <c r="F1505" s="29">
        <v>7.93</v>
      </c>
      <c r="G1505" s="29">
        <v>7.1</v>
      </c>
      <c r="K1505" s="29">
        <v>10</v>
      </c>
      <c r="O1505" s="39" t="s">
        <v>115</v>
      </c>
      <c r="P1505" s="34">
        <v>67.900000000000006</v>
      </c>
      <c r="Q1505" s="39" t="s">
        <v>115</v>
      </c>
      <c r="R1505" s="39" t="s">
        <v>115</v>
      </c>
      <c r="S1505" s="39" t="s">
        <v>115</v>
      </c>
      <c r="T1505" s="39" t="s">
        <v>115</v>
      </c>
      <c r="U1505" s="39" t="s">
        <v>115</v>
      </c>
      <c r="V1505" s="39" t="s">
        <v>115</v>
      </c>
      <c r="W1505" s="39" t="s">
        <v>115</v>
      </c>
      <c r="X1505" s="34">
        <v>50.6</v>
      </c>
      <c r="Y1505" s="39" t="s">
        <v>115</v>
      </c>
      <c r="Z1505" s="34">
        <v>1.2</v>
      </c>
      <c r="AA1505" s="39" t="s">
        <v>115</v>
      </c>
      <c r="AB1505" s="34">
        <v>31.7</v>
      </c>
      <c r="AC1505" s="39" t="s">
        <v>115</v>
      </c>
      <c r="AD1505" s="34">
        <v>240</v>
      </c>
      <c r="AE1505" s="39" t="s">
        <v>115</v>
      </c>
      <c r="AF1505" s="40">
        <v>265</v>
      </c>
      <c r="AG1505" s="39">
        <v>32.4</v>
      </c>
      <c r="AH1505" s="39">
        <v>60500</v>
      </c>
      <c r="AI1505" s="39">
        <v>21600</v>
      </c>
      <c r="AJ1505" s="39" t="s">
        <v>115</v>
      </c>
      <c r="AK1505" s="39" t="s">
        <v>115</v>
      </c>
      <c r="AL1505" s="39" t="s">
        <v>115</v>
      </c>
    </row>
    <row r="1506" spans="1:38" x14ac:dyDescent="0.35">
      <c r="A1506" s="252">
        <v>45015</v>
      </c>
      <c r="B1506" s="52">
        <v>0.46718750000000003</v>
      </c>
      <c r="C1506" s="29">
        <v>161.6</v>
      </c>
      <c r="D1506" s="29">
        <v>0.105</v>
      </c>
      <c r="E1506" s="29">
        <v>12.52</v>
      </c>
      <c r="F1506" s="29">
        <v>8.01</v>
      </c>
      <c r="G1506" s="29">
        <v>7.3</v>
      </c>
      <c r="K1506" s="29">
        <v>20</v>
      </c>
      <c r="L1506" s="45">
        <f>AVERAGE(K1502:K1506)</f>
        <v>32.200000000000003</v>
      </c>
      <c r="M1506" s="46">
        <f>GEOMEAN(K1502:K1506)</f>
        <v>27.239900166872225</v>
      </c>
      <c r="N1506" s="47" t="s">
        <v>288</v>
      </c>
    </row>
    <row r="1507" spans="1:38" x14ac:dyDescent="0.35">
      <c r="A1507" s="252">
        <v>45021</v>
      </c>
      <c r="B1507" s="55">
        <v>0.40504629629629635</v>
      </c>
      <c r="C1507" s="29">
        <v>533</v>
      </c>
      <c r="D1507" s="29">
        <v>0.34639999999999999</v>
      </c>
      <c r="E1507" s="29">
        <v>11.11</v>
      </c>
      <c r="F1507" s="29">
        <v>7.98</v>
      </c>
      <c r="G1507" s="29">
        <v>14.6</v>
      </c>
      <c r="K1507" s="29">
        <v>97</v>
      </c>
    </row>
    <row r="1508" spans="1:38" x14ac:dyDescent="0.35">
      <c r="A1508" s="252">
        <v>45026</v>
      </c>
      <c r="B1508" s="52">
        <v>0.49872685185185189</v>
      </c>
      <c r="C1508" s="29">
        <v>66.3</v>
      </c>
      <c r="D1508" s="29">
        <v>4.3099999999999999E-2</v>
      </c>
      <c r="E1508" s="29">
        <v>10.84</v>
      </c>
      <c r="F1508" s="29">
        <v>8</v>
      </c>
      <c r="G1508" s="29">
        <v>13.2</v>
      </c>
      <c r="K1508" s="29">
        <v>84</v>
      </c>
    </row>
    <row r="1509" spans="1:38" x14ac:dyDescent="0.35">
      <c r="A1509" s="252">
        <v>45029</v>
      </c>
      <c r="B1509" s="52">
        <v>0.46946759259259263</v>
      </c>
      <c r="C1509" s="29">
        <v>27.2</v>
      </c>
      <c r="D1509" s="29">
        <v>1.77E-2</v>
      </c>
      <c r="E1509" s="29">
        <v>10.76</v>
      </c>
      <c r="F1509" s="29">
        <v>8.15</v>
      </c>
      <c r="G1509" s="29">
        <v>15.1</v>
      </c>
      <c r="K1509" s="29">
        <v>74</v>
      </c>
    </row>
    <row r="1510" spans="1:38" x14ac:dyDescent="0.35">
      <c r="A1510" s="252">
        <v>45034</v>
      </c>
      <c r="B1510" s="55">
        <v>0.39157407407407407</v>
      </c>
      <c r="C1510" s="29">
        <v>479.4</v>
      </c>
      <c r="D1510" s="29">
        <v>0.31140000000000001</v>
      </c>
      <c r="E1510" s="29">
        <v>10.26</v>
      </c>
      <c r="F1510" s="29">
        <v>8.0399999999999991</v>
      </c>
      <c r="G1510" s="29">
        <v>9.6999999999999993</v>
      </c>
      <c r="H1510" s="29"/>
      <c r="I1510" s="29"/>
      <c r="J1510" s="29"/>
      <c r="K1510" s="29">
        <v>171</v>
      </c>
    </row>
    <row r="1511" spans="1:38" x14ac:dyDescent="0.35">
      <c r="A1511" s="252">
        <v>45042</v>
      </c>
      <c r="B1511" s="52">
        <v>0.49357638888888888</v>
      </c>
      <c r="C1511" s="29">
        <v>418.2</v>
      </c>
      <c r="D1511" s="29">
        <v>0.27189999999999998</v>
      </c>
      <c r="E1511" s="29">
        <v>11.87</v>
      </c>
      <c r="F1511" s="29">
        <v>8.34</v>
      </c>
      <c r="G1511" s="29">
        <v>12</v>
      </c>
      <c r="H1511" s="29"/>
      <c r="I1511" s="29"/>
      <c r="J1511" s="29"/>
      <c r="K1511" s="29">
        <v>86</v>
      </c>
      <c r="L1511" s="45">
        <f>AVERAGE(K1507:K1511)</f>
        <v>102.4</v>
      </c>
      <c r="M1511" s="46">
        <f>GEOMEAN(K1507:K1511)</f>
        <v>97.623744209041419</v>
      </c>
      <c r="N1511" s="47" t="s">
        <v>289</v>
      </c>
    </row>
    <row r="1512" spans="1:38" x14ac:dyDescent="0.35">
      <c r="A1512" s="252">
        <v>45047</v>
      </c>
      <c r="B1512" s="55">
        <v>0.40993055555555552</v>
      </c>
      <c r="C1512" s="29">
        <v>537</v>
      </c>
      <c r="D1512" s="29">
        <v>0.34899999999999998</v>
      </c>
      <c r="E1512" s="29">
        <v>9.7200000000000006</v>
      </c>
      <c r="F1512" s="29">
        <v>8.14</v>
      </c>
      <c r="G1512" s="29">
        <v>11.6</v>
      </c>
      <c r="K1512" s="29">
        <v>565</v>
      </c>
    </row>
    <row r="1513" spans="1:38" x14ac:dyDescent="0.35">
      <c r="A1513" s="252">
        <v>45050</v>
      </c>
      <c r="B1513" s="55">
        <v>0.4772569444444445</v>
      </c>
      <c r="C1513" s="29">
        <v>513599</v>
      </c>
      <c r="D1513" s="29">
        <v>333.84</v>
      </c>
      <c r="E1513" s="29">
        <v>7.0000000000000007E-2</v>
      </c>
      <c r="F1513" s="29">
        <v>8.19</v>
      </c>
      <c r="G1513" s="29">
        <v>12.4</v>
      </c>
      <c r="K1513" s="29">
        <v>74</v>
      </c>
    </row>
    <row r="1514" spans="1:38" x14ac:dyDescent="0.35">
      <c r="A1514" s="252">
        <v>45056</v>
      </c>
      <c r="B1514" s="55">
        <v>0.40695601851851854</v>
      </c>
      <c r="C1514" s="29">
        <v>205.3</v>
      </c>
      <c r="D1514" s="29">
        <v>0.1333</v>
      </c>
      <c r="E1514" s="29">
        <v>9.1300000000000008</v>
      </c>
      <c r="F1514" s="29">
        <v>8.15</v>
      </c>
      <c r="G1514" s="29">
        <v>18.5</v>
      </c>
      <c r="K1514" s="29">
        <v>246</v>
      </c>
    </row>
    <row r="1515" spans="1:38" x14ac:dyDescent="0.35">
      <c r="A1515" s="252">
        <v>45061</v>
      </c>
      <c r="B1515" s="55">
        <v>0.41800925925925925</v>
      </c>
      <c r="C1515" s="29">
        <v>561</v>
      </c>
      <c r="D1515" s="29">
        <v>0.36399999999999999</v>
      </c>
      <c r="E1515" s="29">
        <v>5.59</v>
      </c>
      <c r="F1515" s="29">
        <v>8.0500000000000007</v>
      </c>
      <c r="G1515" s="29">
        <v>20</v>
      </c>
      <c r="K1515" s="29">
        <v>355</v>
      </c>
    </row>
    <row r="1516" spans="1:38" x14ac:dyDescent="0.35">
      <c r="A1516" s="252">
        <v>45070</v>
      </c>
      <c r="B1516" s="55">
        <v>0.39211805555555551</v>
      </c>
      <c r="C1516" s="29">
        <v>596</v>
      </c>
      <c r="D1516" s="29">
        <v>0.39</v>
      </c>
      <c r="E1516" s="29">
        <v>5.51</v>
      </c>
      <c r="F1516" s="29">
        <v>8</v>
      </c>
      <c r="G1516" s="29">
        <v>21.8</v>
      </c>
      <c r="K1516" s="29">
        <v>313</v>
      </c>
      <c r="L1516" s="45">
        <f>AVERAGE(K1512:K1516)</f>
        <v>310.60000000000002</v>
      </c>
      <c r="M1516" s="46">
        <f>GEOMEAN(K1512:K1516)</f>
        <v>257.98686378405779</v>
      </c>
      <c r="N1516" s="47" t="s">
        <v>290</v>
      </c>
    </row>
    <row r="1517" spans="1:38" x14ac:dyDescent="0.35">
      <c r="A1517" s="252">
        <v>45082</v>
      </c>
      <c r="B1517" s="55">
        <v>0.40785879629629629</v>
      </c>
      <c r="C1517" s="29">
        <v>665</v>
      </c>
      <c r="D1517" s="29">
        <v>0.4355</v>
      </c>
      <c r="E1517" s="29">
        <v>6.98</v>
      </c>
      <c r="F1517" s="29">
        <v>7.82</v>
      </c>
      <c r="G1517" s="29">
        <v>21.1</v>
      </c>
      <c r="K1517" s="29">
        <v>189</v>
      </c>
    </row>
    <row r="1518" spans="1:38" x14ac:dyDescent="0.35">
      <c r="A1518" s="252">
        <v>45085</v>
      </c>
      <c r="B1518" s="55">
        <v>0.41407407407407404</v>
      </c>
      <c r="C1518" s="29">
        <v>665</v>
      </c>
      <c r="D1518" s="29">
        <v>0.4355</v>
      </c>
      <c r="E1518" s="29">
        <v>6.36</v>
      </c>
      <c r="F1518" s="29">
        <v>7.71</v>
      </c>
      <c r="G1518" s="29">
        <v>20.100000000000001</v>
      </c>
      <c r="K1518" s="29">
        <v>504</v>
      </c>
    </row>
    <row r="1519" spans="1:38" x14ac:dyDescent="0.35">
      <c r="A1519" s="252">
        <v>45091</v>
      </c>
      <c r="B1519" s="55">
        <v>0.43569444444444444</v>
      </c>
      <c r="C1519" s="29">
        <v>594</v>
      </c>
      <c r="D1519" s="29">
        <v>0.38350000000000001</v>
      </c>
      <c r="E1519" s="29">
        <v>8.31</v>
      </c>
      <c r="F1519" s="29">
        <v>7.67</v>
      </c>
      <c r="G1519" s="29">
        <v>18.5</v>
      </c>
      <c r="K1519" s="29">
        <v>789</v>
      </c>
    </row>
    <row r="1520" spans="1:38" x14ac:dyDescent="0.35">
      <c r="A1520" s="252">
        <v>45097</v>
      </c>
      <c r="B1520" s="52">
        <v>0.47249999999999998</v>
      </c>
      <c r="C1520" s="29">
        <v>14.7</v>
      </c>
      <c r="D1520" s="29">
        <v>9.5999999999999992E-3</v>
      </c>
      <c r="E1520" s="29">
        <v>5.31</v>
      </c>
      <c r="F1520" s="29">
        <v>7.86</v>
      </c>
      <c r="G1520" s="29">
        <v>21.8</v>
      </c>
      <c r="K1520" s="29">
        <v>216</v>
      </c>
    </row>
    <row r="1521" spans="1:38" x14ac:dyDescent="0.35">
      <c r="A1521" s="252">
        <v>45105</v>
      </c>
      <c r="B1521" s="55">
        <v>0.39711805555555557</v>
      </c>
      <c r="C1521" s="29">
        <v>510</v>
      </c>
      <c r="D1521" s="29">
        <v>0.33150000000000002</v>
      </c>
      <c r="E1521" s="29">
        <v>7.49</v>
      </c>
      <c r="F1521" s="29">
        <v>7.76</v>
      </c>
      <c r="G1521" s="29">
        <v>21.1</v>
      </c>
      <c r="K1521" s="29">
        <v>201</v>
      </c>
      <c r="L1521" s="45">
        <f>AVERAGE(K1517:K1521)</f>
        <v>379.8</v>
      </c>
      <c r="M1521" s="46">
        <f>GEOMEAN(K1517:K1521)</f>
        <v>318.21733220245704</v>
      </c>
      <c r="N1521" s="47" t="s">
        <v>291</v>
      </c>
    </row>
    <row r="1522" spans="1:38" x14ac:dyDescent="0.35">
      <c r="A1522" s="252">
        <v>45110</v>
      </c>
      <c r="B1522" s="55">
        <v>0.40038194444444447</v>
      </c>
      <c r="C1522" s="29">
        <v>554</v>
      </c>
      <c r="D1522" s="29">
        <v>0.35749999999999998</v>
      </c>
      <c r="E1522" s="29">
        <v>5.22</v>
      </c>
      <c r="F1522" s="29">
        <v>7.66</v>
      </c>
      <c r="G1522" s="29">
        <v>24.5</v>
      </c>
      <c r="K1522" s="29">
        <v>7701</v>
      </c>
      <c r="P1522" s="252"/>
      <c r="Q1522" s="52"/>
      <c r="R1522" s="29"/>
      <c r="S1522" s="29"/>
      <c r="T1522" s="29"/>
      <c r="U1522" s="29"/>
      <c r="V1522" s="29"/>
    </row>
    <row r="1523" spans="1:38" x14ac:dyDescent="0.35">
      <c r="A1523" s="252">
        <v>45118</v>
      </c>
      <c r="B1523" s="52">
        <v>0.4508449074074074</v>
      </c>
      <c r="C1523" s="29">
        <v>3.8</v>
      </c>
      <c r="D1523" s="29">
        <v>2.5999999999999999E-3</v>
      </c>
      <c r="E1523" s="29">
        <v>9.31</v>
      </c>
      <c r="F1523" s="29">
        <v>7.68</v>
      </c>
      <c r="G1523" s="29">
        <v>23.7</v>
      </c>
      <c r="K1523" s="29">
        <v>586</v>
      </c>
    </row>
    <row r="1524" spans="1:38" x14ac:dyDescent="0.35">
      <c r="A1524" s="252">
        <v>45127</v>
      </c>
      <c r="B1524" s="258">
        <v>0.52643518518518517</v>
      </c>
      <c r="C1524" s="29">
        <v>506</v>
      </c>
      <c r="D1524" s="29">
        <v>0.33150000000000002</v>
      </c>
      <c r="E1524" s="29">
        <v>5.04</v>
      </c>
      <c r="F1524" s="29">
        <v>7.73</v>
      </c>
      <c r="G1524" s="29">
        <v>26.2</v>
      </c>
      <c r="K1524" s="29">
        <v>490</v>
      </c>
    </row>
    <row r="1525" spans="1:38" x14ac:dyDescent="0.35">
      <c r="A1525" s="252">
        <v>45133</v>
      </c>
      <c r="B1525" s="55">
        <v>0.43009259259259264</v>
      </c>
      <c r="C1525" s="29">
        <v>550</v>
      </c>
      <c r="D1525" s="29">
        <v>0.35749999999999998</v>
      </c>
      <c r="E1525" s="29">
        <v>5.56</v>
      </c>
      <c r="F1525" s="29">
        <v>7.76</v>
      </c>
      <c r="G1525" s="29">
        <v>26.2</v>
      </c>
      <c r="K1525" s="29">
        <v>14136</v>
      </c>
    </row>
    <row r="1526" spans="1:38" x14ac:dyDescent="0.35">
      <c r="A1526" s="252">
        <v>45138</v>
      </c>
      <c r="B1526" s="55">
        <v>0.4420486111111111</v>
      </c>
      <c r="C1526" s="29">
        <v>545</v>
      </c>
      <c r="D1526" s="29">
        <v>0.35099999999999998</v>
      </c>
      <c r="E1526" s="29">
        <v>5.0999999999999996</v>
      </c>
      <c r="F1526" s="29">
        <v>7.86</v>
      </c>
      <c r="G1526" s="29">
        <v>24.1</v>
      </c>
      <c r="K1526" s="29">
        <v>521</v>
      </c>
      <c r="L1526" s="45">
        <f>AVERAGE(K1522:K1526)</f>
        <v>4686.8</v>
      </c>
      <c r="M1526" s="46">
        <f>GEOMEAN(K1522:K1526)</f>
        <v>1747.2740053487742</v>
      </c>
      <c r="N1526" s="47" t="s">
        <v>293</v>
      </c>
      <c r="O1526" s="34">
        <v>2.9</v>
      </c>
      <c r="P1526" s="34">
        <v>68.5</v>
      </c>
      <c r="Q1526" s="39" t="s">
        <v>115</v>
      </c>
      <c r="R1526" s="39" t="s">
        <v>115</v>
      </c>
      <c r="S1526" s="39" t="s">
        <v>115</v>
      </c>
      <c r="T1526" s="39" t="s">
        <v>115</v>
      </c>
      <c r="U1526" s="39" t="s">
        <v>115</v>
      </c>
      <c r="V1526" s="39" t="s">
        <v>115</v>
      </c>
      <c r="W1526" s="39" t="s">
        <v>115</v>
      </c>
      <c r="X1526" s="34">
        <v>47.3</v>
      </c>
      <c r="Y1526" s="39" t="s">
        <v>115</v>
      </c>
      <c r="Z1526" s="39" t="s">
        <v>115</v>
      </c>
      <c r="AA1526" s="39" t="s">
        <v>115</v>
      </c>
      <c r="AB1526" s="34">
        <v>27.9</v>
      </c>
      <c r="AC1526" s="39" t="s">
        <v>115</v>
      </c>
      <c r="AD1526" s="34">
        <v>210</v>
      </c>
      <c r="AE1526" s="39" t="s">
        <v>115</v>
      </c>
      <c r="AF1526" s="40">
        <v>306</v>
      </c>
      <c r="AG1526" s="39">
        <v>54.3</v>
      </c>
      <c r="AH1526" s="39">
        <v>48500</v>
      </c>
      <c r="AI1526" s="39">
        <v>21600</v>
      </c>
      <c r="AJ1526" s="39">
        <v>3.5</v>
      </c>
      <c r="AK1526" s="39" t="s">
        <v>115</v>
      </c>
      <c r="AL1526" s="39" t="s">
        <v>115</v>
      </c>
    </row>
    <row r="1527" spans="1:38" x14ac:dyDescent="0.35">
      <c r="A1527" s="252">
        <v>45145</v>
      </c>
      <c r="B1527" s="52">
        <v>0.4481134259259259</v>
      </c>
      <c r="C1527" s="29">
        <v>0.59599999999999997</v>
      </c>
      <c r="D1527" s="29">
        <v>0.40949999999999998</v>
      </c>
      <c r="E1527" s="29">
        <v>5.46</v>
      </c>
      <c r="F1527" s="29">
        <v>7.78</v>
      </c>
      <c r="G1527" s="29">
        <v>22.5</v>
      </c>
      <c r="K1527" s="29">
        <v>24192</v>
      </c>
    </row>
    <row r="1528" spans="1:38" x14ac:dyDescent="0.35">
      <c r="A1528" s="252">
        <v>45148</v>
      </c>
      <c r="B1528" s="52">
        <v>0.45033564814814814</v>
      </c>
      <c r="C1528" s="29">
        <v>0.35899999999999999</v>
      </c>
      <c r="D1528" s="29">
        <v>0.24379999999999999</v>
      </c>
      <c r="E1528" s="29">
        <v>5.88</v>
      </c>
      <c r="F1528" s="29">
        <v>7.81</v>
      </c>
      <c r="G1528" s="29">
        <v>22.8</v>
      </c>
      <c r="K1528" s="29">
        <v>8164</v>
      </c>
    </row>
    <row r="1529" spans="1:38" x14ac:dyDescent="0.35">
      <c r="A1529" s="252">
        <v>45154</v>
      </c>
      <c r="B1529" s="55">
        <v>0.43056712962962962</v>
      </c>
      <c r="C1529" s="29">
        <v>473.6</v>
      </c>
      <c r="D1529" s="29">
        <v>0.30809999999999998</v>
      </c>
      <c r="E1529" s="29">
        <v>8.5</v>
      </c>
      <c r="F1529" s="29">
        <v>8.6300000000000008</v>
      </c>
      <c r="G1529" s="29">
        <v>24.2</v>
      </c>
      <c r="K1529" s="29">
        <v>1850</v>
      </c>
    </row>
    <row r="1530" spans="1:38" x14ac:dyDescent="0.35">
      <c r="A1530" s="252">
        <v>45160</v>
      </c>
      <c r="B1530" s="55">
        <v>0.55252314814814818</v>
      </c>
      <c r="C1530" s="29">
        <v>564</v>
      </c>
      <c r="D1530" s="29">
        <v>0.36399999999999999</v>
      </c>
      <c r="E1530" s="29">
        <v>4.9400000000000004</v>
      </c>
      <c r="F1530" s="29">
        <v>8.11</v>
      </c>
      <c r="G1530" s="29">
        <v>27.1</v>
      </c>
      <c r="K1530" s="40">
        <v>75</v>
      </c>
    </row>
    <row r="1531" spans="1:38" x14ac:dyDescent="0.35">
      <c r="A1531" s="252">
        <v>45166</v>
      </c>
      <c r="B1531" s="336">
        <v>0.42291666666666666</v>
      </c>
      <c r="C1531" s="29">
        <v>629</v>
      </c>
      <c r="D1531" s="29">
        <v>0.40949999999999998</v>
      </c>
      <c r="E1531" s="29">
        <v>4.95</v>
      </c>
      <c r="F1531" s="29">
        <v>7.66</v>
      </c>
      <c r="G1531" s="29">
        <v>21.8</v>
      </c>
      <c r="K1531" s="40">
        <v>168</v>
      </c>
      <c r="L1531" s="45">
        <f>AVERAGE(K1527:K1531)</f>
        <v>6889.8</v>
      </c>
      <c r="M1531" s="46">
        <f>GEOMEAN(K1527:K1531)</f>
        <v>1357.136117928625</v>
      </c>
      <c r="N1531" s="47" t="s">
        <v>295</v>
      </c>
    </row>
    <row r="1532" spans="1:38" x14ac:dyDescent="0.35">
      <c r="A1532" s="252">
        <v>45176</v>
      </c>
      <c r="B1532" s="52">
        <v>0.42468750000000005</v>
      </c>
      <c r="C1532" s="29">
        <v>597</v>
      </c>
      <c r="D1532" s="29">
        <v>0.39</v>
      </c>
      <c r="E1532" s="29">
        <v>5.17</v>
      </c>
      <c r="F1532" s="29">
        <v>7.62</v>
      </c>
      <c r="G1532" s="29">
        <v>22.3</v>
      </c>
      <c r="K1532" s="29">
        <v>98</v>
      </c>
    </row>
    <row r="1533" spans="1:38" x14ac:dyDescent="0.35">
      <c r="A1533" s="252">
        <v>45181</v>
      </c>
      <c r="B1533" s="52">
        <v>0.44824074074074072</v>
      </c>
      <c r="C1533" s="29">
        <v>592</v>
      </c>
      <c r="D1533" s="29">
        <v>0.38350000000000001</v>
      </c>
      <c r="E1533" s="29">
        <v>5.63</v>
      </c>
      <c r="F1533" s="29">
        <v>7.94</v>
      </c>
      <c r="G1533" s="29">
        <v>21.5</v>
      </c>
      <c r="K1533" s="29">
        <v>52</v>
      </c>
    </row>
    <row r="1534" spans="1:38" x14ac:dyDescent="0.35">
      <c r="A1534" s="252">
        <v>45187</v>
      </c>
      <c r="B1534" s="52">
        <v>0.49576388888888889</v>
      </c>
      <c r="C1534" s="29">
        <v>619</v>
      </c>
      <c r="D1534" s="29">
        <v>402.4</v>
      </c>
      <c r="E1534" s="29">
        <v>7.01</v>
      </c>
      <c r="F1534" s="29">
        <v>7.92</v>
      </c>
      <c r="G1534" s="29">
        <v>17.8</v>
      </c>
      <c r="K1534" s="29">
        <v>75</v>
      </c>
    </row>
    <row r="1535" spans="1:38" x14ac:dyDescent="0.35">
      <c r="A1535" s="252">
        <v>45190</v>
      </c>
      <c r="B1535" s="52">
        <v>0.43758101851851849</v>
      </c>
      <c r="C1535" s="29">
        <v>618</v>
      </c>
      <c r="D1535" s="29">
        <v>0.40300000000000002</v>
      </c>
      <c r="E1535" s="29">
        <v>6.27</v>
      </c>
      <c r="F1535" s="29">
        <v>7.98</v>
      </c>
      <c r="G1535" s="29">
        <v>20.5</v>
      </c>
      <c r="K1535" s="29">
        <v>86</v>
      </c>
    </row>
    <row r="1536" spans="1:38" x14ac:dyDescent="0.35">
      <c r="A1536" s="252">
        <v>45196</v>
      </c>
      <c r="B1536" s="336">
        <v>0.42008101851851848</v>
      </c>
      <c r="C1536" s="29">
        <v>549</v>
      </c>
      <c r="D1536" s="29">
        <v>0.35749999999999998</v>
      </c>
      <c r="E1536" s="29">
        <v>4.9000000000000004</v>
      </c>
      <c r="F1536" s="29">
        <v>7.72</v>
      </c>
      <c r="G1536" s="29">
        <v>20.8</v>
      </c>
      <c r="K1536" s="257">
        <v>24192</v>
      </c>
      <c r="L1536" s="45">
        <f>AVERAGE(K1532:K1536)</f>
        <v>4900.6000000000004</v>
      </c>
      <c r="M1536" s="46">
        <f>GEOMEAN(K1532:K1536)</f>
        <v>239.93421394484227</v>
      </c>
      <c r="N1536" s="47" t="s">
        <v>296</v>
      </c>
    </row>
    <row r="1537" spans="1:38" x14ac:dyDescent="0.35">
      <c r="A1537" s="252">
        <v>45202</v>
      </c>
      <c r="B1537" s="55">
        <v>0.49444444444444446</v>
      </c>
      <c r="C1537" s="29">
        <v>664</v>
      </c>
      <c r="D1537" s="29">
        <v>0.42899999999999999</v>
      </c>
      <c r="E1537" s="29">
        <v>7.17</v>
      </c>
      <c r="F1537" s="29">
        <v>7.75</v>
      </c>
      <c r="G1537" s="29">
        <v>19.899999999999999</v>
      </c>
      <c r="K1537" s="29">
        <v>75</v>
      </c>
    </row>
    <row r="1538" spans="1:38" x14ac:dyDescent="0.35">
      <c r="A1538" s="252">
        <v>45210</v>
      </c>
      <c r="B1538" s="55">
        <v>0.42024305555555558</v>
      </c>
      <c r="C1538" s="29">
        <v>648</v>
      </c>
      <c r="D1538" s="29">
        <v>0.42249999999999999</v>
      </c>
      <c r="E1538" s="29">
        <v>8.2899999999999991</v>
      </c>
      <c r="F1538" s="29">
        <v>7.65</v>
      </c>
      <c r="G1538" s="29">
        <v>13.3</v>
      </c>
      <c r="K1538" s="29">
        <v>171</v>
      </c>
    </row>
    <row r="1539" spans="1:38" x14ac:dyDescent="0.35">
      <c r="A1539" s="248">
        <v>45222</v>
      </c>
      <c r="B1539" s="52">
        <v>0.48243055555555553</v>
      </c>
      <c r="C1539" s="29">
        <v>234.2</v>
      </c>
      <c r="D1539" s="29">
        <v>0.1522</v>
      </c>
      <c r="E1539" s="29">
        <v>9.42</v>
      </c>
      <c r="F1539" s="29">
        <v>7.72</v>
      </c>
      <c r="G1539" s="29">
        <v>12</v>
      </c>
      <c r="K1539" s="29">
        <v>148</v>
      </c>
    </row>
    <row r="1540" spans="1:38" x14ac:dyDescent="0.35">
      <c r="A1540" s="248">
        <v>45224</v>
      </c>
      <c r="B1540" s="55">
        <v>0.4674537037037037</v>
      </c>
      <c r="C1540" s="29">
        <v>636</v>
      </c>
      <c r="D1540" s="29">
        <v>0.41599999999999998</v>
      </c>
      <c r="E1540" s="29">
        <v>7.43</v>
      </c>
      <c r="F1540" s="29">
        <v>7.82</v>
      </c>
      <c r="G1540" s="29">
        <v>15</v>
      </c>
      <c r="K1540" s="29">
        <v>85</v>
      </c>
    </row>
    <row r="1541" spans="1:38" x14ac:dyDescent="0.35">
      <c r="A1541" s="252">
        <v>45230</v>
      </c>
      <c r="B1541" s="58">
        <v>0.42310185185185184</v>
      </c>
      <c r="C1541" s="29">
        <v>574</v>
      </c>
      <c r="D1541" s="29">
        <v>0.3725</v>
      </c>
      <c r="E1541" s="29">
        <v>9.65</v>
      </c>
      <c r="F1541" s="29">
        <v>7.53</v>
      </c>
      <c r="G1541" s="29">
        <v>9.8000000000000007</v>
      </c>
      <c r="K1541" s="29">
        <v>285</v>
      </c>
      <c r="L1541" s="45">
        <f>AVERAGE(K1537:K1541)</f>
        <v>152.80000000000001</v>
      </c>
      <c r="M1541" s="46">
        <f>GEOMEAN(K1537:K1541)</f>
        <v>135.68023120825416</v>
      </c>
      <c r="N1541" s="47" t="s">
        <v>298</v>
      </c>
    </row>
    <row r="1542" spans="1:38" x14ac:dyDescent="0.35">
      <c r="A1542" s="252">
        <v>45238</v>
      </c>
      <c r="B1542" s="58">
        <v>0.53391203703703705</v>
      </c>
      <c r="C1542" s="29">
        <v>352</v>
      </c>
      <c r="D1542" s="29">
        <v>0.2288</v>
      </c>
      <c r="E1542" s="29">
        <v>9.15</v>
      </c>
      <c r="F1542" s="29">
        <v>7.79</v>
      </c>
      <c r="G1542" s="29">
        <v>13.1</v>
      </c>
      <c r="K1542" s="29">
        <v>63</v>
      </c>
    </row>
    <row r="1543" spans="1:38" x14ac:dyDescent="0.35">
      <c r="A1543" s="252">
        <v>45243</v>
      </c>
      <c r="B1543" s="55">
        <v>0.42288194444444444</v>
      </c>
      <c r="C1543" s="29">
        <v>674</v>
      </c>
      <c r="D1543" s="29">
        <v>0.43809999999999999</v>
      </c>
      <c r="E1543" s="29">
        <v>10.66</v>
      </c>
      <c r="F1543" s="29">
        <v>7.61</v>
      </c>
      <c r="G1543" s="29">
        <v>9.6</v>
      </c>
      <c r="K1543" s="29">
        <v>301</v>
      </c>
    </row>
    <row r="1544" spans="1:38" x14ac:dyDescent="0.35">
      <c r="A1544" s="252">
        <v>45246</v>
      </c>
      <c r="B1544" s="52">
        <v>8.6168981481481485E-2</v>
      </c>
      <c r="C1544" s="29">
        <v>654</v>
      </c>
      <c r="D1544" s="29">
        <v>0.42530000000000001</v>
      </c>
      <c r="E1544" s="29">
        <v>11.23</v>
      </c>
      <c r="F1544" s="29">
        <v>7.8</v>
      </c>
      <c r="G1544" s="29">
        <v>9.6</v>
      </c>
      <c r="K1544" s="29">
        <v>41</v>
      </c>
    </row>
    <row r="1545" spans="1:38" x14ac:dyDescent="0.35">
      <c r="A1545" s="248">
        <v>45250</v>
      </c>
      <c r="B1545" s="52">
        <v>0.43474537037037037</v>
      </c>
      <c r="C1545" s="29">
        <v>685</v>
      </c>
      <c r="D1545" s="29">
        <v>0.44519999999999998</v>
      </c>
      <c r="E1545" s="29">
        <v>10.38</v>
      </c>
      <c r="F1545" s="29">
        <v>7.81</v>
      </c>
      <c r="G1545" s="29">
        <v>9.4</v>
      </c>
      <c r="K1545" s="29">
        <v>85</v>
      </c>
      <c r="O1545" s="39" t="s">
        <v>115</v>
      </c>
      <c r="P1545" s="34">
        <v>82</v>
      </c>
      <c r="Q1545" s="39" t="s">
        <v>115</v>
      </c>
      <c r="R1545" s="39" t="s">
        <v>115</v>
      </c>
      <c r="S1545" s="39" t="s">
        <v>115</v>
      </c>
      <c r="T1545" s="39" t="s">
        <v>115</v>
      </c>
      <c r="U1545" s="39" t="s">
        <v>115</v>
      </c>
      <c r="V1545" s="39" t="s">
        <v>115</v>
      </c>
      <c r="W1545" s="39" t="s">
        <v>115</v>
      </c>
      <c r="X1545" s="34">
        <v>62.5</v>
      </c>
      <c r="Y1545" s="39" t="s">
        <v>115</v>
      </c>
      <c r="Z1545" s="39" t="s">
        <v>115</v>
      </c>
      <c r="AA1545" s="39" t="s">
        <v>115</v>
      </c>
      <c r="AB1545" s="34">
        <v>39.5</v>
      </c>
      <c r="AC1545" s="39" t="s">
        <v>115</v>
      </c>
      <c r="AD1545" s="34">
        <v>282</v>
      </c>
      <c r="AE1545" s="39" t="s">
        <v>115</v>
      </c>
      <c r="AF1545" s="40">
        <v>230</v>
      </c>
      <c r="AG1545" s="39">
        <v>27.6</v>
      </c>
      <c r="AH1545" s="39">
        <v>69600</v>
      </c>
      <c r="AI1545" s="39">
        <v>26300</v>
      </c>
      <c r="AJ1545" s="39" t="s">
        <v>115</v>
      </c>
      <c r="AK1545" s="39" t="s">
        <v>115</v>
      </c>
      <c r="AL1545" s="39" t="s">
        <v>115</v>
      </c>
    </row>
    <row r="1546" spans="1:38" x14ac:dyDescent="0.35">
      <c r="A1546" s="248">
        <v>45260</v>
      </c>
      <c r="B1546" s="58">
        <v>0.44694444444444442</v>
      </c>
      <c r="C1546" s="29">
        <v>355.2</v>
      </c>
      <c r="D1546" s="29">
        <v>0.23089999999999999</v>
      </c>
      <c r="E1546" s="29">
        <v>12.54</v>
      </c>
      <c r="F1546" s="29">
        <v>8.0500000000000007</v>
      </c>
      <c r="G1546" s="29">
        <v>5</v>
      </c>
      <c r="K1546" s="36">
        <v>10</v>
      </c>
      <c r="L1546" s="45">
        <f>AVERAGE(K1542:K1546)</f>
        <v>100</v>
      </c>
      <c r="M1546" s="46">
        <f>GEOMEAN(K1542:K1546)</f>
        <v>58.079379183251874</v>
      </c>
      <c r="N1546" s="47" t="s">
        <v>299</v>
      </c>
    </row>
    <row r="1547" spans="1:38" x14ac:dyDescent="0.35">
      <c r="A1547" s="248">
        <v>45264</v>
      </c>
      <c r="B1547" s="259">
        <v>0.47324074074074068</v>
      </c>
      <c r="C1547" s="29">
        <v>358.9</v>
      </c>
      <c r="D1547" s="29">
        <v>0.23330000000000001</v>
      </c>
      <c r="E1547" s="29">
        <v>9.8800000000000008</v>
      </c>
      <c r="F1547" s="29">
        <v>7.86</v>
      </c>
      <c r="G1547" s="29">
        <v>7.2</v>
      </c>
      <c r="K1547" s="29">
        <v>30</v>
      </c>
    </row>
    <row r="1548" spans="1:38" x14ac:dyDescent="0.35">
      <c r="A1548" s="248">
        <v>45267</v>
      </c>
      <c r="B1548" s="52">
        <v>0.45960648148148148</v>
      </c>
      <c r="C1548" s="29">
        <v>625</v>
      </c>
      <c r="D1548" s="29">
        <v>0.40610000000000002</v>
      </c>
      <c r="E1548" s="29">
        <v>10.76</v>
      </c>
      <c r="F1548" s="29">
        <v>7.95</v>
      </c>
      <c r="G1548" s="29">
        <v>6.5</v>
      </c>
      <c r="K1548" s="29">
        <v>52</v>
      </c>
    </row>
    <row r="1549" spans="1:38" x14ac:dyDescent="0.35">
      <c r="A1549" s="248">
        <v>45279</v>
      </c>
      <c r="B1549" s="52">
        <v>0.44592592592592589</v>
      </c>
      <c r="C1549" s="29">
        <v>367.2</v>
      </c>
      <c r="D1549" s="29">
        <v>0.2387</v>
      </c>
      <c r="E1549" s="29">
        <v>13.71</v>
      </c>
      <c r="F1549" s="29">
        <v>7.83</v>
      </c>
      <c r="G1549" s="29">
        <v>3.1</v>
      </c>
      <c r="K1549" s="40">
        <v>109</v>
      </c>
    </row>
    <row r="1550" spans="1:38" x14ac:dyDescent="0.35">
      <c r="A1550" s="248">
        <v>45281</v>
      </c>
      <c r="B1550" s="52">
        <v>0.51724537037037044</v>
      </c>
      <c r="C1550" s="29">
        <v>800</v>
      </c>
      <c r="D1550" s="29">
        <v>0.52</v>
      </c>
      <c r="E1550" s="29">
        <v>13.07</v>
      </c>
      <c r="F1550" s="29">
        <v>7.93</v>
      </c>
      <c r="G1550" s="29">
        <v>6.1</v>
      </c>
    </row>
    <row r="1551" spans="1:38" x14ac:dyDescent="0.35">
      <c r="A1551" s="248">
        <v>45288</v>
      </c>
      <c r="B1551" s="58">
        <v>0.45826388888888886</v>
      </c>
      <c r="C1551" s="29">
        <v>685</v>
      </c>
      <c r="D1551" s="29">
        <v>0.44500000000000001</v>
      </c>
      <c r="E1551" s="29">
        <v>11.64</v>
      </c>
      <c r="F1551" s="29">
        <v>8.35</v>
      </c>
      <c r="G1551" s="29">
        <v>7.9</v>
      </c>
      <c r="K1551" s="29">
        <v>108</v>
      </c>
      <c r="L1551" s="45">
        <f>AVERAGE(K1547:K1551)</f>
        <v>74.75</v>
      </c>
      <c r="M1551" s="46">
        <f>GEOMEAN(K1547:K1551)</f>
        <v>65.462669730973076</v>
      </c>
      <c r="N1551" s="47" t="s">
        <v>300</v>
      </c>
    </row>
    <row r="1552" spans="1:38" x14ac:dyDescent="0.35">
      <c r="A1552" s="252"/>
      <c r="B1552" s="52"/>
      <c r="C1552" s="29"/>
      <c r="D1552" s="29"/>
      <c r="E1552" s="29"/>
      <c r="F1552" s="29"/>
      <c r="G1552" s="29"/>
    </row>
    <row r="1553" spans="1:7" x14ac:dyDescent="0.35">
      <c r="A1553" s="252"/>
      <c r="B1553" s="52"/>
      <c r="C1553" s="29"/>
      <c r="D1553" s="29"/>
      <c r="E1553" s="29"/>
      <c r="F1553" s="29"/>
      <c r="G1553" s="29"/>
    </row>
    <row r="1554" spans="1:7" x14ac:dyDescent="0.35">
      <c r="A1554" s="252"/>
      <c r="B1554" s="58"/>
      <c r="C1554" s="29"/>
      <c r="D1554" s="29"/>
      <c r="E1554" s="29"/>
      <c r="F1554" s="29"/>
      <c r="G1554" s="29"/>
    </row>
    <row r="1555" spans="1:7" x14ac:dyDescent="0.35">
      <c r="A1555" s="252"/>
      <c r="B1555" s="55"/>
      <c r="C1555" s="29"/>
      <c r="D1555" s="29"/>
      <c r="E1555" s="29"/>
      <c r="F1555" s="29"/>
      <c r="G1555" s="29"/>
    </row>
  </sheetData>
  <conditionalFormatting sqref="K1:K1545 G1520 V1522">
    <cfRule type="cellIs" dxfId="335" priority="123" stopIfTrue="1" operator="greaterThanOrEqual">
      <formula>235</formula>
    </cfRule>
  </conditionalFormatting>
  <conditionalFormatting sqref="K886:K998 G1520 V1522 K1536:K1545">
    <cfRule type="cellIs" dxfId="334" priority="165" stopIfTrue="1" operator="greaterThanOrEqual">
      <formula>235</formula>
    </cfRule>
  </conditionalFormatting>
  <conditionalFormatting sqref="K999:K1022 K1026:K1044 K1:K884 K1157:K1161 K1167:K1208 K1210:K1232 K1234:K1246 K1248:K1259 K1261:K1266 K1269:K1283 K1285:K1287 K1289:K1291 K1294:K1301 K1304:K1327 K1329:K1335 K1337:K1347 K1349:K1362 K1364:K1404 K1406:K1416 K1418:K1440 K1442:K1467 K1469:K1471 K1473:K1481 K1483:K1489 L1">
    <cfRule type="cellIs" dxfId="333" priority="200" stopIfTrue="1" operator="greaterThanOrEqual">
      <formula>235</formula>
    </cfRule>
  </conditionalFormatting>
  <conditionalFormatting sqref="K999:K1022 K1026:K1044">
    <cfRule type="cellIs" dxfId="332" priority="169" stopIfTrue="1" operator="greaterThanOrEqual">
      <formula>235</formula>
    </cfRule>
  </conditionalFormatting>
  <conditionalFormatting sqref="K1003">
    <cfRule type="cellIs" dxfId="331" priority="162" stopIfTrue="1" operator="greaterThanOrEqual">
      <formula>235</formula>
    </cfRule>
  </conditionalFormatting>
  <conditionalFormatting sqref="K1023:K1137">
    <cfRule type="cellIs" dxfId="330" priority="141" stopIfTrue="1" operator="greaterThanOrEqual">
      <formula>235</formula>
    </cfRule>
  </conditionalFormatting>
  <conditionalFormatting sqref="K1045:K1137">
    <cfRule type="cellIs" dxfId="329" priority="140" stopIfTrue="1" operator="greaterThanOrEqual">
      <formula>235</formula>
    </cfRule>
  </conditionalFormatting>
  <conditionalFormatting sqref="K1107">
    <cfRule type="cellIs" dxfId="328" priority="139" stopIfTrue="1" operator="greaterThanOrEqual">
      <formula>235</formula>
    </cfRule>
  </conditionalFormatting>
  <conditionalFormatting sqref="K1138">
    <cfRule type="cellIs" dxfId="327" priority="129" stopIfTrue="1" operator="greaterThanOrEqual">
      <formula>235</formula>
    </cfRule>
  </conditionalFormatting>
  <conditionalFormatting sqref="K1138:K1146">
    <cfRule type="cellIs" dxfId="325" priority="130" stopIfTrue="1" operator="greaterThanOrEqual">
      <formula>235</formula>
    </cfRule>
    <cfRule type="cellIs" dxfId="326" priority="131" stopIfTrue="1" operator="greaterThanOrEqual">
      <formula>235</formula>
    </cfRule>
  </conditionalFormatting>
  <conditionalFormatting sqref="K1147:K1153">
    <cfRule type="cellIs" dxfId="324" priority="127" stopIfTrue="1" operator="greaterThanOrEqual">
      <formula>235</formula>
    </cfRule>
  </conditionalFormatting>
  <conditionalFormatting sqref="K1205">
    <cfRule type="cellIs" dxfId="323" priority="111" stopIfTrue="1" operator="greaterThanOrEqual">
      <formula>235</formula>
    </cfRule>
    <cfRule type="cellIs" dxfId="321" priority="112" stopIfTrue="1" operator="greaterThanOrEqual">
      <formula>235</formula>
    </cfRule>
    <cfRule type="cellIs" dxfId="322" priority="113" stopIfTrue="1" operator="greaterThanOrEqual">
      <formula>235</formula>
    </cfRule>
  </conditionalFormatting>
  <conditionalFormatting sqref="K1209">
    <cfRule type="cellIs" dxfId="320" priority="108" stopIfTrue="1" operator="greaterThanOrEqual">
      <formula>235</formula>
    </cfRule>
    <cfRule type="cellIs" dxfId="319" priority="109" stopIfTrue="1" operator="greaterThanOrEqual">
      <formula>235</formula>
    </cfRule>
  </conditionalFormatting>
  <conditionalFormatting sqref="K1233">
    <cfRule type="cellIs" dxfId="318" priority="100" stopIfTrue="1" operator="greaterThanOrEqual">
      <formula>235</formula>
    </cfRule>
    <cfRule type="cellIs" priority="101" stopIfTrue="1" operator="greaterThanOrEqual">
      <formula>235</formula>
    </cfRule>
    <cfRule type="cellIs" dxfId="317" priority="102" stopIfTrue="1" operator="greaterThanOrEqual">
      <formula>235</formula>
    </cfRule>
    <cfRule type="cellIs" dxfId="316" priority="103" stopIfTrue="1" operator="greaterThanOrEqual">
      <formula>235</formula>
    </cfRule>
    <cfRule type="cellIs" dxfId="315" priority="104" stopIfTrue="1" operator="greaterThanOrEqual">
      <formula>235</formula>
    </cfRule>
  </conditionalFormatting>
  <conditionalFormatting sqref="K1247">
    <cfRule type="cellIs" dxfId="311" priority="90" stopIfTrue="1" operator="greaterThanOrEqual">
      <formula>235</formula>
    </cfRule>
    <cfRule type="cellIs" priority="91" stopIfTrue="1" operator="greaterThanOrEqual">
      <formula>235</formula>
    </cfRule>
    <cfRule type="cellIs" dxfId="312" priority="92" stopIfTrue="1" operator="greaterThanOrEqual">
      <formula>235</formula>
    </cfRule>
    <cfRule type="cellIs" dxfId="313" priority="93" stopIfTrue="1" operator="greaterThanOrEqual">
      <formula>235</formula>
    </cfRule>
    <cfRule type="cellIs" dxfId="314" priority="94" stopIfTrue="1" operator="greaterThanOrEqual">
      <formula>235</formula>
    </cfRule>
  </conditionalFormatting>
  <conditionalFormatting sqref="K1260">
    <cfRule type="cellIs" dxfId="307" priority="82" stopIfTrue="1" operator="greaterThanOrEqual">
      <formula>235</formula>
    </cfRule>
    <cfRule type="cellIs" priority="83" stopIfTrue="1" operator="greaterThanOrEqual">
      <formula>235</formula>
    </cfRule>
    <cfRule type="cellIs" dxfId="308" priority="84" stopIfTrue="1" operator="greaterThanOrEqual">
      <formula>235</formula>
    </cfRule>
    <cfRule type="cellIs" dxfId="309" priority="85" stopIfTrue="1" operator="greaterThanOrEqual">
      <formula>235</formula>
    </cfRule>
    <cfRule type="cellIs" dxfId="310" priority="86" stopIfTrue="1" operator="greaterThanOrEqual">
      <formula>235</formula>
    </cfRule>
  </conditionalFormatting>
  <conditionalFormatting sqref="K1284">
    <cfRule type="cellIs" dxfId="305" priority="74" stopIfTrue="1" operator="greaterThanOrEqual">
      <formula>235</formula>
    </cfRule>
    <cfRule type="cellIs" priority="75" stopIfTrue="1" operator="greaterThanOrEqual">
      <formula>235</formula>
    </cfRule>
    <cfRule type="cellIs" dxfId="306" priority="76" stopIfTrue="1" operator="greaterThanOrEqual">
      <formula>235</formula>
    </cfRule>
  </conditionalFormatting>
  <conditionalFormatting sqref="K1288">
    <cfRule type="cellIs" dxfId="302" priority="68" stopIfTrue="1" operator="greaterThanOrEqual">
      <formula>235</formula>
    </cfRule>
    <cfRule type="cellIs" priority="69" stopIfTrue="1" operator="greaterThanOrEqual">
      <formula>235</formula>
    </cfRule>
    <cfRule type="cellIs" dxfId="301" priority="70" stopIfTrue="1" operator="greaterThanOrEqual">
      <formula>235</formula>
    </cfRule>
    <cfRule type="cellIs" dxfId="304" priority="71" stopIfTrue="1" operator="greaterThanOrEqual">
      <formula>235</formula>
    </cfRule>
    <cfRule type="cellIs" dxfId="303" priority="72" stopIfTrue="1" operator="greaterThanOrEqual">
      <formula>235</formula>
    </cfRule>
  </conditionalFormatting>
  <conditionalFormatting sqref="K1292">
    <cfRule type="cellIs" priority="64" stopIfTrue="1" operator="greaterThanOrEqual">
      <formula>235</formula>
    </cfRule>
    <cfRule type="cellIs" dxfId="299" priority="65" stopIfTrue="1" operator="greaterThanOrEqual">
      <formula>235</formula>
    </cfRule>
    <cfRule type="cellIs" dxfId="298" priority="66" stopIfTrue="1" operator="greaterThanOrEqual">
      <formula>235</formula>
    </cfRule>
    <cfRule type="cellIs" dxfId="300" priority="67" stopIfTrue="1" operator="greaterThanOrEqual">
      <formula>235</formula>
    </cfRule>
  </conditionalFormatting>
  <conditionalFormatting sqref="K1292:K1293">
    <cfRule type="cellIs" dxfId="297" priority="62" stopIfTrue="1" operator="greaterThanOrEqual">
      <formula>235</formula>
    </cfRule>
  </conditionalFormatting>
  <conditionalFormatting sqref="K1293">
    <cfRule type="cellIs" dxfId="294" priority="59" stopIfTrue="1" operator="greaterThanOrEqual">
      <formula>235</formula>
    </cfRule>
    <cfRule type="cellIs" priority="60" stopIfTrue="1" operator="greaterThanOrEqual">
      <formula>235</formula>
    </cfRule>
    <cfRule type="cellIs" dxfId="295" priority="61" stopIfTrue="1" operator="greaterThanOrEqual">
      <formula>235</formula>
    </cfRule>
    <cfRule type="cellIs" dxfId="296" priority="63" stopIfTrue="1" operator="greaterThanOrEqual">
      <formula>235</formula>
    </cfRule>
  </conditionalFormatting>
  <conditionalFormatting sqref="K1302">
    <cfRule type="cellIs" dxfId="292" priority="50" stopIfTrue="1" operator="greaterThanOrEqual">
      <formula>235</formula>
    </cfRule>
    <cfRule type="cellIs" priority="51" stopIfTrue="1" operator="greaterThanOrEqual">
      <formula>235</formula>
    </cfRule>
    <cfRule type="cellIs" dxfId="293" priority="52" stopIfTrue="1" operator="greaterThanOrEqual">
      <formula>235</formula>
    </cfRule>
    <cfRule type="cellIs" dxfId="291" priority="54" stopIfTrue="1" operator="greaterThanOrEqual">
      <formula>235</formula>
    </cfRule>
  </conditionalFormatting>
  <conditionalFormatting sqref="K1302:K1303">
    <cfRule type="cellIs" dxfId="290" priority="53" stopIfTrue="1" operator="greaterThanOrEqual">
      <formula>235</formula>
    </cfRule>
  </conditionalFormatting>
  <conditionalFormatting sqref="K1303">
    <cfRule type="cellIs" priority="55" stopIfTrue="1" operator="greaterThanOrEqual">
      <formula>235</formula>
    </cfRule>
    <cfRule type="cellIs" dxfId="287" priority="56" stopIfTrue="1" operator="greaterThanOrEqual">
      <formula>235</formula>
    </cfRule>
    <cfRule type="cellIs" dxfId="288" priority="57" stopIfTrue="1" operator="greaterThanOrEqual">
      <formula>235</formula>
    </cfRule>
    <cfRule type="cellIs" dxfId="289" priority="58" stopIfTrue="1" operator="greaterThanOrEqual">
      <formula>235</formula>
    </cfRule>
  </conditionalFormatting>
  <conditionalFormatting sqref="K1328">
    <cfRule type="cellIs" dxfId="285" priority="45" stopIfTrue="1" operator="greaterThanOrEqual">
      <formula>235</formula>
    </cfRule>
    <cfRule type="cellIs" priority="46" stopIfTrue="1" operator="greaterThanOrEqual">
      <formula>235</formula>
    </cfRule>
    <cfRule type="cellIs" dxfId="286" priority="47" stopIfTrue="1" operator="greaterThanOrEqual">
      <formula>235</formula>
    </cfRule>
    <cfRule type="cellIs" dxfId="284" priority="48" stopIfTrue="1" operator="greaterThanOrEqual">
      <formula>235</formula>
    </cfRule>
    <cfRule type="cellIs" dxfId="283" priority="49" stopIfTrue="1" operator="greaterThanOrEqual">
      <formula>235</formula>
    </cfRule>
  </conditionalFormatting>
  <conditionalFormatting sqref="K1336">
    <cfRule type="cellIs" dxfId="282" priority="43" stopIfTrue="1" operator="greaterThanOrEqual">
      <formula>235</formula>
    </cfRule>
    <cfRule type="cellIs" dxfId="281" priority="44" stopIfTrue="1" operator="greaterThanOrEqual">
      <formula>235</formula>
    </cfRule>
  </conditionalFormatting>
  <conditionalFormatting sqref="K1348">
    <cfRule type="cellIs" dxfId="280" priority="41" stopIfTrue="1" operator="greaterThanOrEqual">
      <formula>235</formula>
    </cfRule>
    <cfRule type="cellIs" dxfId="279" priority="42" stopIfTrue="1" operator="greaterThanOrEqual">
      <formula>235</formula>
    </cfRule>
  </conditionalFormatting>
  <conditionalFormatting sqref="K1363">
    <cfRule type="cellIs" dxfId="277" priority="39" stopIfTrue="1" operator="greaterThanOrEqual">
      <formula>235</formula>
    </cfRule>
    <cfRule type="cellIs" dxfId="278" priority="40" stopIfTrue="1" operator="greaterThanOrEqual">
      <formula>235</formula>
    </cfRule>
  </conditionalFormatting>
  <conditionalFormatting sqref="K1405">
    <cfRule type="cellIs" dxfId="275" priority="37" stopIfTrue="1" operator="greaterThanOrEqual">
      <formula>235</formula>
    </cfRule>
    <cfRule type="cellIs" dxfId="276" priority="38" stopIfTrue="1" operator="greaterThanOrEqual">
      <formula>235</formula>
    </cfRule>
  </conditionalFormatting>
  <conditionalFormatting sqref="K1417">
    <cfRule type="cellIs" dxfId="273" priority="35" stopIfTrue="1" operator="greaterThanOrEqual">
      <formula>235</formula>
    </cfRule>
    <cfRule type="cellIs" dxfId="274" priority="36" stopIfTrue="1" operator="greaterThanOrEqual">
      <formula>235</formula>
    </cfRule>
  </conditionalFormatting>
  <conditionalFormatting sqref="K1441">
    <cfRule type="cellIs" dxfId="272" priority="33" stopIfTrue="1" operator="greaterThanOrEqual">
      <formula>235</formula>
    </cfRule>
    <cfRule type="cellIs" dxfId="271" priority="34" stopIfTrue="1" operator="greaterThanOrEqual">
      <formula>235</formula>
    </cfRule>
  </conditionalFormatting>
  <conditionalFormatting sqref="K1468">
    <cfRule type="cellIs" dxfId="270" priority="31" stopIfTrue="1" operator="greaterThanOrEqual">
      <formula>235</formula>
    </cfRule>
    <cfRule type="cellIs" dxfId="269" priority="32" stopIfTrue="1" operator="greaterThanOrEqual">
      <formula>235</formula>
    </cfRule>
  </conditionalFormatting>
  <conditionalFormatting sqref="K1472">
    <cfRule type="cellIs" dxfId="268" priority="29" stopIfTrue="1" operator="greaterThanOrEqual">
      <formula>235</formula>
    </cfRule>
    <cfRule type="cellIs" dxfId="267" priority="30" stopIfTrue="1" operator="greaterThanOrEqual">
      <formula>235</formula>
    </cfRule>
  </conditionalFormatting>
  <conditionalFormatting sqref="K1482">
    <cfRule type="cellIs" dxfId="265" priority="27" stopIfTrue="1" operator="greaterThanOrEqual">
      <formula>235</formula>
    </cfRule>
    <cfRule type="cellIs" dxfId="266" priority="28" stopIfTrue="1" operator="greaterThanOrEqual">
      <formula>235</formula>
    </cfRule>
  </conditionalFormatting>
  <conditionalFormatting sqref="K1490:K1535">
    <cfRule type="cellIs" dxfId="264" priority="22" stopIfTrue="1" operator="greaterThanOrEqual">
      <formula>235</formula>
    </cfRule>
  </conditionalFormatting>
  <conditionalFormatting sqref="K1510:K1511">
    <cfRule type="cellIs" priority="21" stopIfTrue="1" operator="greaterThanOrEqual">
      <formula>235</formula>
    </cfRule>
  </conditionalFormatting>
  <conditionalFormatting sqref="K1546:K65539">
    <cfRule type="cellIs" dxfId="263" priority="3" stopIfTrue="1" operator="greaterThanOrEqual">
      <formula>235</formula>
    </cfRule>
    <cfRule type="cellIs" dxfId="262" priority="4" stopIfTrue="1" operator="greaterThanOrEqual">
      <formula>235</formula>
    </cfRule>
  </conditionalFormatting>
  <conditionalFormatting sqref="M4:M1502">
    <cfRule type="cellIs" dxfId="261" priority="25" stopIfTrue="1" operator="greaterThanOrEqual">
      <formula>125</formula>
    </cfRule>
  </conditionalFormatting>
  <conditionalFormatting sqref="M892:M894">
    <cfRule type="cellIs" dxfId="260" priority="189" stopIfTrue="1" operator="greaterThanOrEqual">
      <formula>125</formula>
    </cfRule>
  </conditionalFormatting>
  <conditionalFormatting sqref="M1231:M1234 M1236:M1239">
    <cfRule type="cellIs" dxfId="259" priority="99" stopIfTrue="1" operator="greaterThanOrEqual">
      <formula>125</formula>
    </cfRule>
  </conditionalFormatting>
  <conditionalFormatting sqref="M1506">
    <cfRule type="cellIs" dxfId="258" priority="24" stopIfTrue="1" operator="greaterThanOrEqual">
      <formula>125</formula>
    </cfRule>
  </conditionalFormatting>
  <conditionalFormatting sqref="M1511">
    <cfRule type="cellIs" dxfId="257" priority="20" stopIfTrue="1" operator="greaterThanOrEqual">
      <formula>125</formula>
    </cfRule>
  </conditionalFormatting>
  <conditionalFormatting sqref="M1516">
    <cfRule type="cellIs" dxfId="256" priority="18" stopIfTrue="1" operator="greaterThanOrEqual">
      <formula>125</formula>
    </cfRule>
  </conditionalFormatting>
  <conditionalFormatting sqref="M1521">
    <cfRule type="cellIs" dxfId="255" priority="16" stopIfTrue="1" operator="greaterThanOrEqual">
      <formula>125</formula>
    </cfRule>
  </conditionalFormatting>
  <conditionalFormatting sqref="M1526">
    <cfRule type="cellIs" dxfId="254" priority="14" stopIfTrue="1" operator="greaterThanOrEqual">
      <formula>125</formula>
    </cfRule>
  </conditionalFormatting>
  <conditionalFormatting sqref="M1531">
    <cfRule type="cellIs" dxfId="253" priority="12" stopIfTrue="1" operator="greaterThanOrEqual">
      <formula>125</formula>
    </cfRule>
  </conditionalFormatting>
  <conditionalFormatting sqref="M1536">
    <cfRule type="cellIs" dxfId="252" priority="10" stopIfTrue="1" operator="greaterThanOrEqual">
      <formula>125</formula>
    </cfRule>
  </conditionalFormatting>
  <conditionalFormatting sqref="M1541">
    <cfRule type="cellIs" dxfId="251" priority="8" stopIfTrue="1" operator="greaterThanOrEqual">
      <formula>125</formula>
    </cfRule>
  </conditionalFormatting>
  <conditionalFormatting sqref="M1546">
    <cfRule type="cellIs" dxfId="250" priority="6" stopIfTrue="1" operator="greaterThanOrEqual">
      <formula>125</formula>
    </cfRule>
  </conditionalFormatting>
  <conditionalFormatting sqref="M1551">
    <cfRule type="cellIs" dxfId="249" priority="2" stopIfTrue="1" operator="greaterThanOrEqual">
      <formula>125</formula>
    </cfRule>
  </conditionalFormatting>
  <conditionalFormatting sqref="M826:N826">
    <cfRule type="cellIs" dxfId="248" priority="199" stopIfTrue="1" operator="greaterThanOrEqual">
      <formula>125</formula>
    </cfRule>
  </conditionalFormatting>
  <conditionalFormatting sqref="M831:N831">
    <cfRule type="cellIs" dxfId="247" priority="198" stopIfTrue="1" operator="greaterThanOrEqual">
      <formula>125</formula>
    </cfRule>
  </conditionalFormatting>
  <conditionalFormatting sqref="M836:N836">
    <cfRule type="cellIs" dxfId="246" priority="197" stopIfTrue="1" operator="greaterThanOrEqual">
      <formula>125</formula>
    </cfRule>
  </conditionalFormatting>
  <conditionalFormatting sqref="M841:N841">
    <cfRule type="cellIs" dxfId="245" priority="196" stopIfTrue="1" operator="greaterThanOrEqual">
      <formula>125</formula>
    </cfRule>
  </conditionalFormatting>
  <conditionalFormatting sqref="M846:N846 M851:N851">
    <cfRule type="cellIs" dxfId="244" priority="195" stopIfTrue="1" operator="greaterThanOrEqual">
      <formula>125</formula>
    </cfRule>
  </conditionalFormatting>
  <conditionalFormatting sqref="M856:N856">
    <cfRule type="cellIs" dxfId="243" priority="194" stopIfTrue="1" operator="greaterThanOrEqual">
      <formula>125</formula>
    </cfRule>
  </conditionalFormatting>
  <conditionalFormatting sqref="M861:N861">
    <cfRule type="cellIs" dxfId="242" priority="193" stopIfTrue="1" operator="greaterThanOrEqual">
      <formula>125</formula>
    </cfRule>
  </conditionalFormatting>
  <conditionalFormatting sqref="M866:N866">
    <cfRule type="cellIs" dxfId="241" priority="192" stopIfTrue="1" operator="greaterThanOrEqual">
      <formula>125</formula>
    </cfRule>
  </conditionalFormatting>
  <conditionalFormatting sqref="M876:N876 M881:N881">
    <cfRule type="cellIs" dxfId="240" priority="191" stopIfTrue="1" operator="greaterThanOrEqual">
      <formula>125</formula>
    </cfRule>
  </conditionalFormatting>
  <conditionalFormatting sqref="M886:N886">
    <cfRule type="cellIs" dxfId="239" priority="190" stopIfTrue="1" operator="greaterThanOrEqual">
      <formula>125</formula>
    </cfRule>
  </conditionalFormatting>
  <conditionalFormatting sqref="M891:N891">
    <cfRule type="cellIs" dxfId="238" priority="188" stopIfTrue="1" operator="greaterThanOrEqual">
      <formula>125</formula>
    </cfRule>
  </conditionalFormatting>
  <conditionalFormatting sqref="M895:N895">
    <cfRule type="cellIs" dxfId="237" priority="187" stopIfTrue="1" operator="greaterThanOrEqual">
      <formula>125</formula>
    </cfRule>
  </conditionalFormatting>
  <conditionalFormatting sqref="M900:N900">
    <cfRule type="cellIs" dxfId="236" priority="186" stopIfTrue="1" operator="greaterThanOrEqual">
      <formula>125</formula>
    </cfRule>
  </conditionalFormatting>
  <conditionalFormatting sqref="M905:N905">
    <cfRule type="cellIs" dxfId="235" priority="185" stopIfTrue="1" operator="greaterThanOrEqual">
      <formula>125</formula>
    </cfRule>
  </conditionalFormatting>
  <conditionalFormatting sqref="M910:N910">
    <cfRule type="cellIs" dxfId="234" priority="184" stopIfTrue="1" operator="greaterThanOrEqual">
      <formula>125</formula>
    </cfRule>
  </conditionalFormatting>
  <conditionalFormatting sqref="M915:N915">
    <cfRule type="cellIs" dxfId="233" priority="183" stopIfTrue="1" operator="greaterThanOrEqual">
      <formula>125</formula>
    </cfRule>
  </conditionalFormatting>
  <conditionalFormatting sqref="M920:N920">
    <cfRule type="cellIs" dxfId="232" priority="182" stopIfTrue="1" operator="greaterThanOrEqual">
      <formula>125</formula>
    </cfRule>
  </conditionalFormatting>
  <conditionalFormatting sqref="M925:N925">
    <cfRule type="cellIs" dxfId="231" priority="181" stopIfTrue="1" operator="greaterThanOrEqual">
      <formula>125</formula>
    </cfRule>
  </conditionalFormatting>
  <conditionalFormatting sqref="M930:N930">
    <cfRule type="cellIs" dxfId="230" priority="180" stopIfTrue="1" operator="greaterThanOrEqual">
      <formula>125</formula>
    </cfRule>
  </conditionalFormatting>
  <conditionalFormatting sqref="M935:N935">
    <cfRule type="cellIs" dxfId="229" priority="179" stopIfTrue="1" operator="greaterThanOrEqual">
      <formula>125</formula>
    </cfRule>
  </conditionalFormatting>
  <conditionalFormatting sqref="M940:N940">
    <cfRule type="cellIs" dxfId="228" priority="178" stopIfTrue="1" operator="greaterThanOrEqual">
      <formula>125</formula>
    </cfRule>
  </conditionalFormatting>
  <conditionalFormatting sqref="M945:N945">
    <cfRule type="cellIs" dxfId="227" priority="177" stopIfTrue="1" operator="greaterThanOrEqual">
      <formula>125</formula>
    </cfRule>
  </conditionalFormatting>
  <conditionalFormatting sqref="M950:N950">
    <cfRule type="cellIs" dxfId="226" priority="176" stopIfTrue="1" operator="greaterThanOrEqual">
      <formula>125</formula>
    </cfRule>
  </conditionalFormatting>
  <conditionalFormatting sqref="M955:N955">
    <cfRule type="cellIs" dxfId="225" priority="175" stopIfTrue="1" operator="greaterThanOrEqual">
      <formula>125</formula>
    </cfRule>
  </conditionalFormatting>
  <conditionalFormatting sqref="M960:N960">
    <cfRule type="cellIs" dxfId="224" priority="174" stopIfTrue="1" operator="greaterThanOrEqual">
      <formula>125</formula>
    </cfRule>
  </conditionalFormatting>
  <conditionalFormatting sqref="M965:N965">
    <cfRule type="cellIs" dxfId="223" priority="173" stopIfTrue="1" operator="greaterThanOrEqual">
      <formula>125</formula>
    </cfRule>
  </conditionalFormatting>
  <conditionalFormatting sqref="M970:N970">
    <cfRule type="cellIs" dxfId="222" priority="172" stopIfTrue="1" operator="greaterThanOrEqual">
      <formula>125</formula>
    </cfRule>
  </conditionalFormatting>
  <conditionalFormatting sqref="M975:N975">
    <cfRule type="cellIs" dxfId="221" priority="171" stopIfTrue="1" operator="greaterThanOrEqual">
      <formula>125</formula>
    </cfRule>
  </conditionalFormatting>
  <conditionalFormatting sqref="M980:N980">
    <cfRule type="cellIs" dxfId="220" priority="170" stopIfTrue="1" operator="greaterThanOrEqual">
      <formula>125</formula>
    </cfRule>
  </conditionalFormatting>
  <conditionalFormatting sqref="M985:N985">
    <cfRule type="cellIs" dxfId="219" priority="168" stopIfTrue="1" operator="greaterThanOrEqual">
      <formula>125</formula>
    </cfRule>
  </conditionalFormatting>
  <conditionalFormatting sqref="M990:N990">
    <cfRule type="cellIs" dxfId="218" priority="167" stopIfTrue="1" operator="greaterThanOrEqual">
      <formula>125</formula>
    </cfRule>
  </conditionalFormatting>
  <conditionalFormatting sqref="M995:N995">
    <cfRule type="cellIs" dxfId="217" priority="166" stopIfTrue="1" operator="greaterThanOrEqual">
      <formula>125</formula>
    </cfRule>
  </conditionalFormatting>
  <conditionalFormatting sqref="M1000:N1000">
    <cfRule type="cellIs" dxfId="216" priority="164" stopIfTrue="1" operator="greaterThanOrEqual">
      <formula>125</formula>
    </cfRule>
  </conditionalFormatting>
  <conditionalFormatting sqref="M1005:N1005">
    <cfRule type="cellIs" dxfId="215" priority="163" stopIfTrue="1" operator="greaterThanOrEqual">
      <formula>125</formula>
    </cfRule>
  </conditionalFormatting>
  <conditionalFormatting sqref="M1010:N1010">
    <cfRule type="cellIs" dxfId="214" priority="161" stopIfTrue="1" operator="greaterThanOrEqual">
      <formula>125</formula>
    </cfRule>
  </conditionalFormatting>
  <conditionalFormatting sqref="M1015:N1015">
    <cfRule type="cellIs" dxfId="213" priority="160" stopIfTrue="1" operator="greaterThanOrEqual">
      <formula>125</formula>
    </cfRule>
  </conditionalFormatting>
  <conditionalFormatting sqref="M1020:N1020">
    <cfRule type="cellIs" dxfId="212" priority="159" stopIfTrue="1" operator="greaterThanOrEqual">
      <formula>125</formula>
    </cfRule>
  </conditionalFormatting>
  <conditionalFormatting sqref="M1025:N1025">
    <cfRule type="cellIs" dxfId="211" priority="158" stopIfTrue="1" operator="greaterThanOrEqual">
      <formula>125</formula>
    </cfRule>
  </conditionalFormatting>
  <conditionalFormatting sqref="M1030:N1030">
    <cfRule type="cellIs" dxfId="210" priority="157" stopIfTrue="1" operator="greaterThanOrEqual">
      <formula>125</formula>
    </cfRule>
  </conditionalFormatting>
  <conditionalFormatting sqref="M1035:N1035">
    <cfRule type="cellIs" dxfId="209" priority="156" stopIfTrue="1" operator="greaterThanOrEqual">
      <formula>125</formula>
    </cfRule>
  </conditionalFormatting>
  <conditionalFormatting sqref="M1040:N1040">
    <cfRule type="cellIs" dxfId="208" priority="155" stopIfTrue="1" operator="greaterThanOrEqual">
      <formula>125</formula>
    </cfRule>
  </conditionalFormatting>
  <conditionalFormatting sqref="M1045:N1045">
    <cfRule type="cellIs" dxfId="207" priority="154" stopIfTrue="1" operator="greaterThanOrEqual">
      <formula>125</formula>
    </cfRule>
  </conditionalFormatting>
  <conditionalFormatting sqref="M1050:N1050">
    <cfRule type="cellIs" dxfId="206" priority="153" stopIfTrue="1" operator="greaterThanOrEqual">
      <formula>125</formula>
    </cfRule>
  </conditionalFormatting>
  <conditionalFormatting sqref="M1056:N1056">
    <cfRule type="cellIs" dxfId="205" priority="152" stopIfTrue="1" operator="greaterThanOrEqual">
      <formula>125</formula>
    </cfRule>
  </conditionalFormatting>
  <conditionalFormatting sqref="M1061:N1061">
    <cfRule type="cellIs" dxfId="204" priority="151" stopIfTrue="1" operator="greaterThanOrEqual">
      <formula>125</formula>
    </cfRule>
  </conditionalFormatting>
  <conditionalFormatting sqref="M1066:N1066">
    <cfRule type="cellIs" dxfId="203" priority="150" stopIfTrue="1" operator="greaterThanOrEqual">
      <formula>125</formula>
    </cfRule>
  </conditionalFormatting>
  <conditionalFormatting sqref="M1071:N1071">
    <cfRule type="cellIs" dxfId="202" priority="149" stopIfTrue="1" operator="greaterThanOrEqual">
      <formula>125</formula>
    </cfRule>
  </conditionalFormatting>
  <conditionalFormatting sqref="M1076:N1076">
    <cfRule type="cellIs" dxfId="201" priority="148" stopIfTrue="1" operator="greaterThanOrEqual">
      <formula>125</formula>
    </cfRule>
  </conditionalFormatting>
  <conditionalFormatting sqref="M1081:N1081">
    <cfRule type="cellIs" dxfId="200" priority="147" stopIfTrue="1" operator="greaterThanOrEqual">
      <formula>125</formula>
    </cfRule>
  </conditionalFormatting>
  <conditionalFormatting sqref="M1086:N1086">
    <cfRule type="cellIs" dxfId="199" priority="146" stopIfTrue="1" operator="greaterThanOrEqual">
      <formula>125</formula>
    </cfRule>
  </conditionalFormatting>
  <conditionalFormatting sqref="M1091:N1091">
    <cfRule type="cellIs" dxfId="198" priority="145" stopIfTrue="1" operator="greaterThanOrEqual">
      <formula>125</formula>
    </cfRule>
  </conditionalFormatting>
  <conditionalFormatting sqref="M1096:N1096">
    <cfRule type="cellIs" dxfId="197" priority="144" stopIfTrue="1" operator="greaterThanOrEqual">
      <formula>125</formula>
    </cfRule>
  </conditionalFormatting>
  <conditionalFormatting sqref="M1101:N1101">
    <cfRule type="cellIs" dxfId="196" priority="143" stopIfTrue="1" operator="greaterThanOrEqual">
      <formula>125</formula>
    </cfRule>
  </conditionalFormatting>
  <conditionalFormatting sqref="M1106:N1106">
    <cfRule type="cellIs" dxfId="195" priority="142" stopIfTrue="1" operator="greaterThanOrEqual">
      <formula>125</formula>
    </cfRule>
  </conditionalFormatting>
  <conditionalFormatting sqref="M1111:N1111">
    <cfRule type="cellIs" dxfId="194" priority="138" stopIfTrue="1" operator="greaterThanOrEqual">
      <formula>125</formula>
    </cfRule>
  </conditionalFormatting>
  <conditionalFormatting sqref="M1116:N1116">
    <cfRule type="cellIs" dxfId="193" priority="137" stopIfTrue="1" operator="greaterThanOrEqual">
      <formula>125</formula>
    </cfRule>
  </conditionalFormatting>
  <conditionalFormatting sqref="M1121:N1121">
    <cfRule type="cellIs" dxfId="192" priority="136" stopIfTrue="1" operator="greaterThanOrEqual">
      <formula>125</formula>
    </cfRule>
  </conditionalFormatting>
  <conditionalFormatting sqref="M1126:N1126">
    <cfRule type="cellIs" dxfId="191" priority="135" stopIfTrue="1" operator="greaterThanOrEqual">
      <formula>125</formula>
    </cfRule>
  </conditionalFormatting>
  <conditionalFormatting sqref="M1131:N1131">
    <cfRule type="cellIs" dxfId="190" priority="134" stopIfTrue="1" operator="greaterThanOrEqual">
      <formula>125</formula>
    </cfRule>
  </conditionalFormatting>
  <conditionalFormatting sqref="M1135:N1135">
    <cfRule type="cellIs" dxfId="189" priority="133" stopIfTrue="1" operator="greaterThanOrEqual">
      <formula>125</formula>
    </cfRule>
  </conditionalFormatting>
  <conditionalFormatting sqref="M1140:N1140">
    <cfRule type="cellIs" dxfId="188" priority="132" stopIfTrue="1" operator="greaterThanOrEqual">
      <formula>125</formula>
    </cfRule>
  </conditionalFormatting>
  <conditionalFormatting sqref="M1145:N1145">
    <cfRule type="cellIs" dxfId="187" priority="128" stopIfTrue="1" operator="greaterThanOrEqual">
      <formula>125</formula>
    </cfRule>
  </conditionalFormatting>
  <conditionalFormatting sqref="M1151:N1151">
    <cfRule type="cellIs" dxfId="186" priority="126" stopIfTrue="1" operator="greaterThanOrEqual">
      <formula>125</formula>
    </cfRule>
  </conditionalFormatting>
  <conditionalFormatting sqref="M1156:N1156">
    <cfRule type="cellIs" dxfId="185" priority="125" stopIfTrue="1" operator="greaterThanOrEqual">
      <formula>125</formula>
    </cfRule>
  </conditionalFormatting>
  <conditionalFormatting sqref="M1161:N1161">
    <cfRule type="cellIs" dxfId="184" priority="124" stopIfTrue="1" operator="greaterThanOrEqual">
      <formula>125</formula>
    </cfRule>
  </conditionalFormatting>
  <conditionalFormatting sqref="M1166:N1166">
    <cfRule type="cellIs" dxfId="183" priority="122" stopIfTrue="1" operator="greaterThanOrEqual">
      <formula>125</formula>
    </cfRule>
  </conditionalFormatting>
  <conditionalFormatting sqref="M1171:N1171">
    <cfRule type="cellIs" dxfId="182" priority="121" stopIfTrue="1" operator="greaterThanOrEqual">
      <formula>125</formula>
    </cfRule>
  </conditionalFormatting>
  <conditionalFormatting sqref="M1176:N1176">
    <cfRule type="cellIs" dxfId="181" priority="120" stopIfTrue="1" operator="greaterThanOrEqual">
      <formula>125</formula>
    </cfRule>
  </conditionalFormatting>
  <conditionalFormatting sqref="M1181:N1181">
    <cfRule type="cellIs" dxfId="180" priority="119" stopIfTrue="1" operator="greaterThanOrEqual">
      <formula>125</formula>
    </cfRule>
  </conditionalFormatting>
  <conditionalFormatting sqref="M1186:N1186">
    <cfRule type="cellIs" dxfId="179" priority="118" stopIfTrue="1" operator="greaterThanOrEqual">
      <formula>125</formula>
    </cfRule>
  </conditionalFormatting>
  <conditionalFormatting sqref="M1191:N1191">
    <cfRule type="cellIs" dxfId="178" priority="117" stopIfTrue="1" operator="greaterThanOrEqual">
      <formula>125</formula>
    </cfRule>
  </conditionalFormatting>
  <conditionalFormatting sqref="M1195:N1195">
    <cfRule type="cellIs" dxfId="177" priority="116" stopIfTrue="1" operator="greaterThanOrEqual">
      <formula>125</formula>
    </cfRule>
  </conditionalFormatting>
  <conditionalFormatting sqref="M1200:N1200">
    <cfRule type="cellIs" dxfId="176" priority="115" stopIfTrue="1" operator="greaterThanOrEqual">
      <formula>125</formula>
    </cfRule>
  </conditionalFormatting>
  <conditionalFormatting sqref="M1205:N1205">
    <cfRule type="cellIs" dxfId="175" priority="114" stopIfTrue="1" operator="greaterThanOrEqual">
      <formula>125</formula>
    </cfRule>
  </conditionalFormatting>
  <conditionalFormatting sqref="M1210:N1210">
    <cfRule type="cellIs" dxfId="174" priority="110" stopIfTrue="1" operator="greaterThanOrEqual">
      <formula>125</formula>
    </cfRule>
  </conditionalFormatting>
  <conditionalFormatting sqref="M1214:N1214">
    <cfRule type="cellIs" dxfId="173" priority="107" stopIfTrue="1" operator="greaterThanOrEqual">
      <formula>125</formula>
    </cfRule>
  </conditionalFormatting>
  <conditionalFormatting sqref="M1219:N1219">
    <cfRule type="cellIs" dxfId="172" priority="106" stopIfTrue="1" operator="greaterThanOrEqual">
      <formula>125</formula>
    </cfRule>
  </conditionalFormatting>
  <conditionalFormatting sqref="M1224:N1224">
    <cfRule type="cellIs" dxfId="171" priority="105" stopIfTrue="1" operator="greaterThanOrEqual">
      <formula>125</formula>
    </cfRule>
  </conditionalFormatting>
  <conditionalFormatting sqref="M1230:N1230">
    <cfRule type="cellIs" dxfId="170" priority="98" stopIfTrue="1" operator="greaterThanOrEqual">
      <formula>125</formula>
    </cfRule>
  </conditionalFormatting>
  <conditionalFormatting sqref="M1235:N1235">
    <cfRule type="cellIs" dxfId="169" priority="97" stopIfTrue="1" operator="greaterThanOrEqual">
      <formula>125</formula>
    </cfRule>
  </conditionalFormatting>
  <conditionalFormatting sqref="M1240:N1240">
    <cfRule type="cellIs" dxfId="168" priority="96" stopIfTrue="1" operator="greaterThanOrEqual">
      <formula>125</formula>
    </cfRule>
  </conditionalFormatting>
  <conditionalFormatting sqref="M1245:N1245">
    <cfRule type="cellIs" dxfId="167" priority="95" stopIfTrue="1" operator="greaterThanOrEqual">
      <formula>125</formula>
    </cfRule>
  </conditionalFormatting>
  <conditionalFormatting sqref="M1250:N1250">
    <cfRule type="cellIs" dxfId="166" priority="89" stopIfTrue="1" operator="greaterThanOrEqual">
      <formula>125</formula>
    </cfRule>
  </conditionalFormatting>
  <conditionalFormatting sqref="M1255:N1255">
    <cfRule type="cellIs" dxfId="165" priority="88" stopIfTrue="1" operator="greaterThanOrEqual">
      <formula>125</formula>
    </cfRule>
  </conditionalFormatting>
  <conditionalFormatting sqref="M1260:N1260">
    <cfRule type="cellIs" dxfId="164" priority="87" stopIfTrue="1" operator="greaterThanOrEqual">
      <formula>125</formula>
    </cfRule>
  </conditionalFormatting>
  <conditionalFormatting sqref="M1264:N1264">
    <cfRule type="cellIs" dxfId="163" priority="81" stopIfTrue="1" operator="greaterThanOrEqual">
      <formula>125</formula>
    </cfRule>
  </conditionalFormatting>
  <conditionalFormatting sqref="M1269:N1269">
    <cfRule type="cellIs" dxfId="162" priority="80" stopIfTrue="1" operator="greaterThanOrEqual">
      <formula>125</formula>
    </cfRule>
  </conditionalFormatting>
  <conditionalFormatting sqref="M1274:N1274">
    <cfRule type="cellIs" dxfId="161" priority="79" stopIfTrue="1" operator="greaterThanOrEqual">
      <formula>125</formula>
    </cfRule>
  </conditionalFormatting>
  <conditionalFormatting sqref="M1279:N1279">
    <cfRule type="cellIs" dxfId="160" priority="78" stopIfTrue="1" operator="greaterThanOrEqual">
      <formula>125</formula>
    </cfRule>
  </conditionalFormatting>
  <conditionalFormatting sqref="M1284:N1284">
    <cfRule type="cellIs" dxfId="159" priority="77" stopIfTrue="1" operator="greaterThanOrEqual">
      <formula>125</formula>
    </cfRule>
  </conditionalFormatting>
  <conditionalFormatting sqref="M1288:N1288">
    <cfRule type="cellIs" dxfId="158" priority="73" stopIfTrue="1" operator="greaterThanOrEqual">
      <formula>125</formula>
    </cfRule>
  </conditionalFormatting>
  <conditionalFormatting sqref="N2">
    <cfRule type="cellIs" dxfId="157" priority="201" stopIfTrue="1" operator="greaterThanOrEqual">
      <formula>125</formula>
    </cfRule>
  </conditionalFormatting>
  <conditionalFormatting sqref="N4:N1502">
    <cfRule type="cellIs" dxfId="156" priority="26" stopIfTrue="1" operator="greaterThanOrEqual">
      <formula>125</formula>
    </cfRule>
  </conditionalFormatting>
  <conditionalFormatting sqref="N1506">
    <cfRule type="cellIs" dxfId="155" priority="23" stopIfTrue="1" operator="greaterThanOrEqual">
      <formula>125</formula>
    </cfRule>
  </conditionalFormatting>
  <conditionalFormatting sqref="N1511">
    <cfRule type="cellIs" dxfId="154" priority="19" stopIfTrue="1" operator="greaterThanOrEqual">
      <formula>125</formula>
    </cfRule>
  </conditionalFormatting>
  <conditionalFormatting sqref="N1516">
    <cfRule type="cellIs" dxfId="153" priority="17" stopIfTrue="1" operator="greaterThanOrEqual">
      <formula>125</formula>
    </cfRule>
  </conditionalFormatting>
  <conditionalFormatting sqref="N1521">
    <cfRule type="cellIs" dxfId="152" priority="15" stopIfTrue="1" operator="greaterThanOrEqual">
      <formula>125</formula>
    </cfRule>
  </conditionalFormatting>
  <conditionalFormatting sqref="N1526">
    <cfRule type="cellIs" dxfId="151" priority="13" stopIfTrue="1" operator="greaterThanOrEqual">
      <formula>125</formula>
    </cfRule>
  </conditionalFormatting>
  <conditionalFormatting sqref="N1531">
    <cfRule type="cellIs" dxfId="150" priority="11" stopIfTrue="1" operator="greaterThanOrEqual">
      <formula>125</formula>
    </cfRule>
  </conditionalFormatting>
  <conditionalFormatting sqref="N1536">
    <cfRule type="cellIs" dxfId="149" priority="9" stopIfTrue="1" operator="greaterThanOrEqual">
      <formula>125</formula>
    </cfRule>
  </conditionalFormatting>
  <conditionalFormatting sqref="N1541">
    <cfRule type="cellIs" dxfId="148" priority="7" stopIfTrue="1" operator="greaterThanOrEqual">
      <formula>125</formula>
    </cfRule>
  </conditionalFormatting>
  <conditionalFormatting sqref="N1546">
    <cfRule type="cellIs" dxfId="147" priority="5" stopIfTrue="1" operator="greaterThanOrEqual">
      <formula>125</formula>
    </cfRule>
  </conditionalFormatting>
  <conditionalFormatting sqref="N1551">
    <cfRule type="cellIs" dxfId="146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5F42-C3BB-4D77-B14A-D9449EC64B42}">
  <dimension ref="A1:IS1556"/>
  <sheetViews>
    <sheetView tabSelected="1" zoomScale="75" zoomScaleNormal="75" workbookViewId="0">
      <pane ySplit="3" topLeftCell="A1532" activePane="bottomLeft" state="frozen"/>
      <selection pane="bottomLeft" activeCell="A1552" sqref="A1552"/>
    </sheetView>
  </sheetViews>
  <sheetFormatPr defaultColWidth="8.54296875" defaultRowHeight="15.5" x14ac:dyDescent="0.35"/>
  <cols>
    <col min="1" max="1" width="11.81640625" style="34" customWidth="1"/>
    <col min="2" max="2" width="10.453125" style="40" customWidth="1"/>
    <col min="3" max="3" width="10.453125" style="279" customWidth="1"/>
    <col min="4" max="7" width="10.453125" style="40" customWidth="1"/>
    <col min="8" max="8" width="6.453125" style="40" hidden="1" customWidth="1"/>
    <col min="9" max="10" width="10.453125" style="40" hidden="1" customWidth="1"/>
    <col min="11" max="11" width="10.453125" style="40" customWidth="1"/>
    <col min="12" max="12" width="10.453125" style="36" customWidth="1"/>
    <col min="13" max="13" width="10.453125" style="42" customWidth="1"/>
    <col min="14" max="14" width="10.453125" style="49" customWidth="1"/>
    <col min="15" max="31" width="10.453125" style="34" customWidth="1"/>
    <col min="32" max="16384" width="8.54296875" style="40"/>
  </cols>
  <sheetData>
    <row r="1" spans="1:253" x14ac:dyDescent="0.35">
      <c r="A1" s="323" t="s">
        <v>614</v>
      </c>
      <c r="E1" s="324" t="s">
        <v>615</v>
      </c>
      <c r="G1" s="324"/>
      <c r="K1" s="29">
        <v>39.781778000000003</v>
      </c>
      <c r="L1" s="29">
        <v>-86.176833000000002</v>
      </c>
      <c r="N1" s="338" t="s">
        <v>616</v>
      </c>
    </row>
    <row r="2" spans="1:253" x14ac:dyDescent="0.35">
      <c r="A2" s="34" t="s">
        <v>93</v>
      </c>
      <c r="B2" s="34" t="s">
        <v>94</v>
      </c>
      <c r="C2" s="41" t="s">
        <v>11</v>
      </c>
      <c r="D2" s="34" t="s">
        <v>13</v>
      </c>
      <c r="E2" s="34" t="s">
        <v>15</v>
      </c>
      <c r="F2" s="34" t="s">
        <v>9</v>
      </c>
      <c r="G2" s="34" t="s">
        <v>5</v>
      </c>
      <c r="H2" s="34" t="s">
        <v>95</v>
      </c>
      <c r="I2" s="34" t="s">
        <v>96</v>
      </c>
      <c r="J2" s="34" t="s">
        <v>97</v>
      </c>
      <c r="K2" s="34" t="s">
        <v>98</v>
      </c>
      <c r="L2" s="36" t="s">
        <v>99</v>
      </c>
      <c r="M2" s="37" t="s">
        <v>100</v>
      </c>
      <c r="O2" s="39" t="s">
        <v>40</v>
      </c>
      <c r="P2" s="39" t="s">
        <v>44</v>
      </c>
      <c r="Q2" s="39" t="s">
        <v>46</v>
      </c>
      <c r="R2" s="39" t="s">
        <v>48</v>
      </c>
      <c r="S2" s="39" t="s">
        <v>50</v>
      </c>
      <c r="T2" s="39" t="s">
        <v>56</v>
      </c>
      <c r="U2" s="39" t="s">
        <v>52</v>
      </c>
      <c r="V2" s="39" t="s">
        <v>54</v>
      </c>
      <c r="W2" s="39" t="s">
        <v>58</v>
      </c>
      <c r="X2" s="39" t="s">
        <v>30</v>
      </c>
      <c r="Y2" s="39" t="s">
        <v>28</v>
      </c>
      <c r="Z2" s="39" t="s">
        <v>26</v>
      </c>
      <c r="AA2" s="39" t="s">
        <v>34</v>
      </c>
      <c r="AB2" s="39" t="s">
        <v>101</v>
      </c>
      <c r="AC2" s="39" t="s">
        <v>21</v>
      </c>
      <c r="AD2" s="39" t="s">
        <v>37</v>
      </c>
      <c r="AE2" s="39" t="s">
        <v>102</v>
      </c>
      <c r="AF2" s="39" t="s">
        <v>72</v>
      </c>
      <c r="AG2" s="39" t="s">
        <v>63</v>
      </c>
      <c r="AH2" s="39" t="s">
        <v>66</v>
      </c>
      <c r="AI2" s="40" t="s">
        <v>64</v>
      </c>
      <c r="AJ2" s="40" t="s">
        <v>70</v>
      </c>
      <c r="AK2" s="40" t="s">
        <v>62</v>
      </c>
      <c r="AL2" s="40" t="s">
        <v>74</v>
      </c>
    </row>
    <row r="3" spans="1:253" x14ac:dyDescent="0.35">
      <c r="B3" s="34" t="s">
        <v>103</v>
      </c>
      <c r="C3" s="41" t="s">
        <v>104</v>
      </c>
      <c r="D3" s="34" t="s">
        <v>105</v>
      </c>
      <c r="E3" s="34" t="s">
        <v>106</v>
      </c>
      <c r="F3" s="34" t="s">
        <v>2</v>
      </c>
      <c r="G3" s="34" t="s">
        <v>107</v>
      </c>
      <c r="H3" s="34" t="s">
        <v>108</v>
      </c>
      <c r="I3" s="34" t="s">
        <v>109</v>
      </c>
      <c r="J3" s="34" t="s">
        <v>110</v>
      </c>
      <c r="O3" s="39"/>
    </row>
    <row r="4" spans="1:253" x14ac:dyDescent="0.35">
      <c r="A4" s="326">
        <v>35438</v>
      </c>
      <c r="B4" s="34">
        <v>114610</v>
      </c>
      <c r="C4" s="41">
        <v>519</v>
      </c>
      <c r="D4" s="34">
        <v>0.33200000000000002</v>
      </c>
      <c r="E4" s="34">
        <v>12.59</v>
      </c>
      <c r="F4" s="34">
        <v>7.98</v>
      </c>
      <c r="G4" s="34">
        <v>2.4</v>
      </c>
      <c r="H4" s="34" t="s">
        <v>306</v>
      </c>
      <c r="I4" s="34">
        <v>0.3</v>
      </c>
      <c r="J4" s="34">
        <v>14.4</v>
      </c>
      <c r="K4" s="40">
        <v>200</v>
      </c>
    </row>
    <row r="5" spans="1:253" x14ac:dyDescent="0.35">
      <c r="A5" s="326">
        <v>35443</v>
      </c>
      <c r="B5" s="34">
        <v>121556</v>
      </c>
      <c r="C5" s="41">
        <v>630</v>
      </c>
      <c r="D5" s="34">
        <v>0.40300000000000002</v>
      </c>
      <c r="E5" s="34">
        <v>13.51</v>
      </c>
      <c r="F5" s="34">
        <v>7.97</v>
      </c>
      <c r="G5" s="34">
        <v>-0.05</v>
      </c>
      <c r="H5" s="34" t="s">
        <v>306</v>
      </c>
      <c r="I5" s="34" t="s">
        <v>307</v>
      </c>
      <c r="J5" s="34">
        <v>14.3</v>
      </c>
      <c r="K5" s="40">
        <v>50</v>
      </c>
    </row>
    <row r="6" spans="1:253" x14ac:dyDescent="0.35">
      <c r="A6" s="326">
        <v>35451</v>
      </c>
      <c r="B6" s="34">
        <v>113228</v>
      </c>
      <c r="C6" s="41">
        <v>678</v>
      </c>
      <c r="D6" s="34">
        <v>0.434</v>
      </c>
      <c r="E6" s="34">
        <v>13.59</v>
      </c>
      <c r="F6" s="34">
        <v>7.89</v>
      </c>
      <c r="G6" s="34">
        <v>0.18</v>
      </c>
      <c r="H6" s="34" t="s">
        <v>306</v>
      </c>
      <c r="I6" s="34" t="s">
        <v>617</v>
      </c>
      <c r="J6" s="34">
        <v>15.2</v>
      </c>
      <c r="K6" s="40">
        <v>50</v>
      </c>
    </row>
    <row r="7" spans="1:253" x14ac:dyDescent="0.35">
      <c r="A7" s="326">
        <v>35453</v>
      </c>
      <c r="B7" s="34">
        <v>101006</v>
      </c>
      <c r="C7" s="41">
        <v>486</v>
      </c>
      <c r="D7" s="34">
        <v>0.311</v>
      </c>
      <c r="E7" s="34">
        <v>13.23</v>
      </c>
      <c r="F7" s="34">
        <v>7.91</v>
      </c>
      <c r="G7" s="34">
        <v>0.64</v>
      </c>
      <c r="H7" s="34" t="s">
        <v>306</v>
      </c>
      <c r="I7" s="34">
        <v>0.1</v>
      </c>
      <c r="J7" s="34">
        <v>15</v>
      </c>
      <c r="K7" s="327">
        <v>3000</v>
      </c>
    </row>
    <row r="8" spans="1:253" x14ac:dyDescent="0.35">
      <c r="A8" s="326">
        <v>35458</v>
      </c>
      <c r="B8" s="34">
        <v>111915</v>
      </c>
      <c r="C8" s="41">
        <v>510</v>
      </c>
      <c r="D8" s="34">
        <v>0.32599999999999996</v>
      </c>
      <c r="E8" s="34">
        <v>13.51</v>
      </c>
      <c r="F8" s="34">
        <v>8.59</v>
      </c>
      <c r="G8" s="34">
        <v>0.21</v>
      </c>
      <c r="H8" s="34" t="s">
        <v>306</v>
      </c>
      <c r="I8" s="34">
        <v>0.8</v>
      </c>
      <c r="J8" s="34">
        <v>14.8</v>
      </c>
      <c r="K8" s="321">
        <v>1200</v>
      </c>
      <c r="L8" s="35">
        <f>AVERAGE(K4:K8)</f>
        <v>900</v>
      </c>
      <c r="M8" s="333">
        <f>GEOMEAN(K4:K8)</f>
        <v>282.52345004947671</v>
      </c>
      <c r="N8" s="49" t="s">
        <v>309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x14ac:dyDescent="0.35">
      <c r="A9" s="326">
        <v>35465</v>
      </c>
      <c r="B9" s="34">
        <v>110700</v>
      </c>
      <c r="C9" s="41">
        <v>604</v>
      </c>
      <c r="D9" s="34">
        <v>0.38700000000000001</v>
      </c>
      <c r="E9" s="34">
        <v>12.43</v>
      </c>
      <c r="F9" s="34">
        <v>7.82</v>
      </c>
      <c r="G9" s="34">
        <v>3.49</v>
      </c>
      <c r="H9" s="34" t="s">
        <v>306</v>
      </c>
      <c r="I9" s="34">
        <v>1.4</v>
      </c>
      <c r="J9" s="34">
        <v>14.8</v>
      </c>
      <c r="K9" s="327">
        <v>11300</v>
      </c>
    </row>
    <row r="10" spans="1:253" x14ac:dyDescent="0.35">
      <c r="A10" s="326">
        <v>35472</v>
      </c>
      <c r="B10" s="34">
        <v>104042</v>
      </c>
      <c r="C10" s="41">
        <v>576</v>
      </c>
      <c r="D10" s="34">
        <v>0.36899999999999999</v>
      </c>
      <c r="E10" s="34">
        <v>12.48</v>
      </c>
      <c r="F10" s="34">
        <v>7.83</v>
      </c>
      <c r="G10" s="34">
        <v>2.72</v>
      </c>
      <c r="H10" s="34" t="s">
        <v>306</v>
      </c>
      <c r="I10" s="34">
        <v>0.1</v>
      </c>
      <c r="J10" s="34">
        <v>14.6</v>
      </c>
      <c r="K10" s="327">
        <v>1100</v>
      </c>
    </row>
    <row r="11" spans="1:253" x14ac:dyDescent="0.35">
      <c r="A11" s="326">
        <v>35479</v>
      </c>
      <c r="B11" s="40">
        <v>111117</v>
      </c>
      <c r="C11" s="279">
        <v>621</v>
      </c>
      <c r="D11" s="40">
        <v>0.39800000000000002</v>
      </c>
      <c r="E11" s="40">
        <v>12.46</v>
      </c>
      <c r="F11" s="40">
        <v>7.82</v>
      </c>
      <c r="G11" s="40">
        <v>4.0599999999999996</v>
      </c>
      <c r="H11" s="34" t="s">
        <v>112</v>
      </c>
      <c r="I11" s="34">
        <v>1.2</v>
      </c>
      <c r="J11" s="34">
        <v>13.3</v>
      </c>
      <c r="K11" s="40">
        <v>100</v>
      </c>
    </row>
    <row r="12" spans="1:253" x14ac:dyDescent="0.35">
      <c r="A12" s="326">
        <v>35481</v>
      </c>
      <c r="B12" s="34">
        <v>103928</v>
      </c>
      <c r="C12" s="41">
        <v>621</v>
      </c>
      <c r="D12" s="34">
        <v>0.39700000000000002</v>
      </c>
      <c r="E12" s="34">
        <v>12.05</v>
      </c>
      <c r="F12" s="34">
        <v>7.91</v>
      </c>
      <c r="G12" s="34">
        <v>4.66</v>
      </c>
      <c r="H12" s="34" t="s">
        <v>112</v>
      </c>
      <c r="I12" s="34">
        <v>0.2</v>
      </c>
      <c r="J12" s="34">
        <v>13.1</v>
      </c>
      <c r="K12" s="40">
        <v>100</v>
      </c>
    </row>
    <row r="13" spans="1:253" x14ac:dyDescent="0.35">
      <c r="A13" s="326">
        <v>35486</v>
      </c>
      <c r="B13" s="34">
        <v>105812</v>
      </c>
      <c r="C13" s="41">
        <v>603</v>
      </c>
      <c r="D13" s="34">
        <v>0.38600000000000001</v>
      </c>
      <c r="E13" s="34">
        <v>14.23</v>
      </c>
      <c r="F13" s="34">
        <v>8.0299999999999994</v>
      </c>
      <c r="G13" s="34">
        <v>3.21</v>
      </c>
      <c r="H13" s="34" t="s">
        <v>112</v>
      </c>
      <c r="I13" s="34">
        <v>1.5</v>
      </c>
      <c r="J13" s="34">
        <v>15.2</v>
      </c>
      <c r="K13" s="40">
        <v>50</v>
      </c>
      <c r="L13" s="36">
        <f>AVERAGE(K9:K13)</f>
        <v>2530</v>
      </c>
      <c r="M13" s="42">
        <f>GEOMEAN(K9:K13)</f>
        <v>361.98304299676244</v>
      </c>
      <c r="N13" s="49" t="s">
        <v>310</v>
      </c>
    </row>
    <row r="14" spans="1:253" x14ac:dyDescent="0.35">
      <c r="A14" s="326">
        <v>35493</v>
      </c>
      <c r="B14" s="34">
        <v>103150</v>
      </c>
      <c r="C14" s="41">
        <v>468</v>
      </c>
      <c r="D14" s="34">
        <v>0.29899999999999999</v>
      </c>
      <c r="E14" s="34">
        <v>11.88</v>
      </c>
      <c r="F14" s="34">
        <v>7.9</v>
      </c>
      <c r="G14" s="34">
        <v>6.19</v>
      </c>
      <c r="H14" s="34" t="s">
        <v>112</v>
      </c>
      <c r="I14" s="34">
        <v>0.6</v>
      </c>
      <c r="J14" s="34">
        <v>14.9</v>
      </c>
      <c r="K14" s="40">
        <v>200</v>
      </c>
    </row>
    <row r="15" spans="1:253" x14ac:dyDescent="0.35">
      <c r="A15" s="326">
        <v>35500</v>
      </c>
      <c r="B15" s="34">
        <v>110536</v>
      </c>
      <c r="C15" s="41">
        <v>511</v>
      </c>
      <c r="D15" s="34">
        <v>0.32700000000000001</v>
      </c>
      <c r="E15" s="34">
        <v>11.68</v>
      </c>
      <c r="F15" s="34">
        <v>7.84</v>
      </c>
      <c r="G15" s="34">
        <v>6.57</v>
      </c>
      <c r="H15" s="34" t="s">
        <v>112</v>
      </c>
      <c r="I15" s="34">
        <v>0.3</v>
      </c>
      <c r="J15" s="34">
        <v>14.8</v>
      </c>
      <c r="K15" s="40">
        <v>30</v>
      </c>
    </row>
    <row r="16" spans="1:253" x14ac:dyDescent="0.35">
      <c r="A16" s="326">
        <v>35507</v>
      </c>
      <c r="B16" s="34">
        <v>111207</v>
      </c>
      <c r="C16" s="41">
        <v>528</v>
      </c>
      <c r="D16" s="34">
        <v>0.33799999999999997</v>
      </c>
      <c r="E16" s="34">
        <v>11.6</v>
      </c>
      <c r="F16" s="34">
        <v>7.85</v>
      </c>
      <c r="G16" s="34">
        <v>6.37</v>
      </c>
      <c r="H16" s="34" t="s">
        <v>112</v>
      </c>
      <c r="I16" s="34">
        <v>0.2</v>
      </c>
      <c r="J16" s="34">
        <v>14.4</v>
      </c>
      <c r="K16" s="327">
        <v>4600</v>
      </c>
    </row>
    <row r="17" spans="1:31" x14ac:dyDescent="0.35">
      <c r="A17" s="326">
        <v>35514</v>
      </c>
      <c r="B17" s="34">
        <v>105425</v>
      </c>
      <c r="C17" s="41">
        <v>589</v>
      </c>
      <c r="D17" s="34">
        <v>0.377</v>
      </c>
      <c r="E17" s="34">
        <v>11.76</v>
      </c>
      <c r="F17" s="34">
        <v>7.94</v>
      </c>
      <c r="G17" s="34">
        <v>8.43</v>
      </c>
      <c r="H17" s="34" t="s">
        <v>112</v>
      </c>
      <c r="I17" s="34">
        <v>0.2</v>
      </c>
      <c r="J17" s="34">
        <v>14.1</v>
      </c>
      <c r="K17" s="40">
        <v>20</v>
      </c>
    </row>
    <row r="18" spans="1:31" x14ac:dyDescent="0.35">
      <c r="A18" s="326">
        <v>35516</v>
      </c>
      <c r="B18" s="34">
        <v>114945</v>
      </c>
      <c r="C18" s="41">
        <v>583</v>
      </c>
      <c r="D18" s="34">
        <v>0.373</v>
      </c>
      <c r="E18" s="34">
        <v>11.93</v>
      </c>
      <c r="F18" s="34">
        <v>8.0299999999999994</v>
      </c>
      <c r="G18" s="34">
        <v>9.5399999999999991</v>
      </c>
      <c r="H18" s="34" t="s">
        <v>112</v>
      </c>
      <c r="I18" s="34">
        <v>1</v>
      </c>
      <c r="J18" s="34">
        <v>13.8</v>
      </c>
      <c r="K18" s="40">
        <v>30</v>
      </c>
      <c r="L18" s="36">
        <f>AVERAGE(K14:K18)</f>
        <v>976</v>
      </c>
      <c r="M18" s="42">
        <f>GEOMEAN(K14:K18)</f>
        <v>110.61450150563884</v>
      </c>
      <c r="N18" s="49" t="s">
        <v>311</v>
      </c>
    </row>
    <row r="19" spans="1:31" x14ac:dyDescent="0.35">
      <c r="A19" s="326">
        <v>35521</v>
      </c>
      <c r="B19" s="34">
        <v>103733</v>
      </c>
      <c r="C19" s="41">
        <v>566</v>
      </c>
      <c r="D19" s="34">
        <v>0.36200000000000004</v>
      </c>
      <c r="E19" s="34">
        <v>12.13</v>
      </c>
      <c r="F19" s="34">
        <v>8.2100000000000009</v>
      </c>
      <c r="G19" s="34">
        <v>8.64</v>
      </c>
      <c r="H19" s="34" t="s">
        <v>112</v>
      </c>
      <c r="I19" s="34">
        <v>0.3</v>
      </c>
      <c r="J19" s="34">
        <v>14.9</v>
      </c>
      <c r="K19" s="40">
        <v>50</v>
      </c>
    </row>
    <row r="20" spans="1:31" x14ac:dyDescent="0.35">
      <c r="A20" s="326">
        <v>35528</v>
      </c>
      <c r="B20" s="34">
        <v>113457</v>
      </c>
      <c r="C20" s="41">
        <v>608</v>
      </c>
      <c r="D20" s="34">
        <v>0.38899999999999996</v>
      </c>
      <c r="E20" s="34">
        <v>11.16</v>
      </c>
      <c r="F20" s="34">
        <v>8.18</v>
      </c>
      <c r="G20" s="34">
        <v>11.23</v>
      </c>
      <c r="H20" s="34" t="s">
        <v>112</v>
      </c>
      <c r="I20" s="34">
        <v>1.5</v>
      </c>
      <c r="J20" s="34">
        <v>14.9</v>
      </c>
      <c r="K20" s="40">
        <v>20</v>
      </c>
    </row>
    <row r="21" spans="1:31" x14ac:dyDescent="0.35">
      <c r="A21" s="326">
        <v>35537</v>
      </c>
      <c r="B21" s="34">
        <v>112449</v>
      </c>
      <c r="C21" s="41">
        <v>635</v>
      </c>
      <c r="D21" s="34">
        <v>0.40700000000000003</v>
      </c>
      <c r="E21" s="34">
        <v>11.11</v>
      </c>
      <c r="F21" s="34">
        <v>7.95</v>
      </c>
      <c r="G21" s="34">
        <v>10.25</v>
      </c>
      <c r="H21" s="34" t="s">
        <v>112</v>
      </c>
      <c r="I21" s="34">
        <v>1.5</v>
      </c>
      <c r="J21" s="34">
        <v>14.6</v>
      </c>
      <c r="K21" s="40">
        <v>30</v>
      </c>
    </row>
    <row r="22" spans="1:31" x14ac:dyDescent="0.35">
      <c r="A22" s="326">
        <v>35542</v>
      </c>
      <c r="B22" s="34">
        <v>112116</v>
      </c>
      <c r="C22" s="41">
        <v>651</v>
      </c>
      <c r="D22" s="34">
        <v>0.41700000000000004</v>
      </c>
      <c r="E22" s="34">
        <v>10.57</v>
      </c>
      <c r="F22" s="34">
        <v>7.93</v>
      </c>
      <c r="G22" s="34">
        <v>12.69</v>
      </c>
      <c r="H22" s="34" t="s">
        <v>112</v>
      </c>
      <c r="I22" s="34">
        <v>1</v>
      </c>
      <c r="J22" s="34">
        <v>14.4</v>
      </c>
      <c r="K22" s="40">
        <v>10</v>
      </c>
    </row>
    <row r="23" spans="1:31" x14ac:dyDescent="0.35">
      <c r="A23" s="326">
        <v>35549</v>
      </c>
      <c r="B23" s="34">
        <v>114702</v>
      </c>
      <c r="C23" s="41">
        <v>663</v>
      </c>
      <c r="D23" s="34">
        <v>0.42499999999999999</v>
      </c>
      <c r="E23" s="34">
        <v>10.15</v>
      </c>
      <c r="F23" s="34">
        <v>7.9</v>
      </c>
      <c r="G23" s="34">
        <v>14.88</v>
      </c>
      <c r="H23" s="34" t="s">
        <v>112</v>
      </c>
      <c r="I23" s="34">
        <v>1</v>
      </c>
      <c r="J23" s="34">
        <v>14.9</v>
      </c>
      <c r="K23" s="40">
        <v>40</v>
      </c>
      <c r="L23" s="36">
        <f>AVERAGE(K19:K23)</f>
        <v>30</v>
      </c>
      <c r="M23" s="42">
        <f>GEOMEAN(K19:K23)</f>
        <v>26.051710846973521</v>
      </c>
      <c r="N23" s="49" t="s">
        <v>312</v>
      </c>
    </row>
    <row r="24" spans="1:31" x14ac:dyDescent="0.35">
      <c r="A24" s="326">
        <v>35551</v>
      </c>
      <c r="B24" s="34">
        <v>113420</v>
      </c>
      <c r="C24" s="41">
        <v>694</v>
      </c>
      <c r="D24" s="34">
        <v>0.44400000000000001</v>
      </c>
      <c r="E24" s="34">
        <v>9.7100000000000009</v>
      </c>
      <c r="F24" s="34">
        <v>8</v>
      </c>
      <c r="G24" s="34">
        <v>14.14</v>
      </c>
      <c r="H24" s="34" t="s">
        <v>112</v>
      </c>
      <c r="I24" s="34">
        <v>1</v>
      </c>
      <c r="J24" s="34">
        <v>14.5</v>
      </c>
      <c r="K24" s="40">
        <v>130</v>
      </c>
    </row>
    <row r="25" spans="1:31" x14ac:dyDescent="0.35">
      <c r="A25" s="326">
        <v>35556</v>
      </c>
      <c r="B25" s="40">
        <v>114401</v>
      </c>
      <c r="C25" s="279">
        <v>630</v>
      </c>
      <c r="D25" s="40">
        <v>4.03</v>
      </c>
      <c r="E25" s="40">
        <v>10.78</v>
      </c>
      <c r="F25" s="40">
        <v>7.81</v>
      </c>
      <c r="G25" s="40">
        <v>13.99</v>
      </c>
      <c r="H25" s="34" t="s">
        <v>112</v>
      </c>
      <c r="I25" s="40">
        <v>2.1</v>
      </c>
      <c r="J25" s="40">
        <v>7.5</v>
      </c>
      <c r="K25" s="40">
        <v>90</v>
      </c>
    </row>
    <row r="26" spans="1:31" x14ac:dyDescent="0.35">
      <c r="A26" s="326">
        <v>35563</v>
      </c>
      <c r="B26" s="34">
        <v>100505</v>
      </c>
      <c r="C26" s="41">
        <v>705</v>
      </c>
      <c r="D26" s="34">
        <v>0.45100000000000001</v>
      </c>
      <c r="E26" s="34">
        <v>9.36</v>
      </c>
      <c r="F26" s="34">
        <v>8.1199999999999992</v>
      </c>
      <c r="G26" s="34">
        <v>14.48</v>
      </c>
      <c r="H26" s="34" t="s">
        <v>112</v>
      </c>
      <c r="I26" s="34">
        <v>0.9</v>
      </c>
      <c r="J26" s="34">
        <v>15.2</v>
      </c>
      <c r="K26" s="40">
        <v>210</v>
      </c>
    </row>
    <row r="27" spans="1:31" x14ac:dyDescent="0.35">
      <c r="A27" s="326">
        <v>35570</v>
      </c>
      <c r="B27" s="34">
        <v>110353</v>
      </c>
      <c r="C27" s="41">
        <v>684</v>
      </c>
      <c r="D27" s="34">
        <v>4.37</v>
      </c>
      <c r="E27" s="34">
        <v>9.4600000000000009</v>
      </c>
      <c r="F27" s="34">
        <v>7.78</v>
      </c>
      <c r="G27" s="34">
        <v>18</v>
      </c>
      <c r="H27" s="34" t="s">
        <v>112</v>
      </c>
      <c r="I27" s="40">
        <v>1.1000000000000001</v>
      </c>
      <c r="J27" s="40">
        <v>89.2</v>
      </c>
      <c r="K27" s="40">
        <v>80</v>
      </c>
    </row>
    <row r="28" spans="1:31" s="332" customFormat="1" x14ac:dyDescent="0.35">
      <c r="A28" s="328">
        <v>35579</v>
      </c>
      <c r="B28" s="329">
        <v>103145</v>
      </c>
      <c r="C28" s="330">
        <v>590</v>
      </c>
      <c r="D28" s="329">
        <v>0.378</v>
      </c>
      <c r="E28" s="329">
        <v>8.0399999999999991</v>
      </c>
      <c r="F28" s="329">
        <v>7.93</v>
      </c>
      <c r="G28" s="329">
        <v>15.93</v>
      </c>
      <c r="H28" s="329" t="s">
        <v>112</v>
      </c>
      <c r="I28" s="329">
        <v>1.4</v>
      </c>
      <c r="J28" s="329">
        <v>15.1</v>
      </c>
      <c r="K28" s="332">
        <v>250</v>
      </c>
      <c r="L28" s="331">
        <f>AVERAGE(K24:K28)</f>
        <v>152</v>
      </c>
      <c r="M28" s="42">
        <f>GEOMEAN(K24:K28)</f>
        <v>137.49503959840064</v>
      </c>
      <c r="N28" s="49" t="s">
        <v>313</v>
      </c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</row>
    <row r="29" spans="1:31" x14ac:dyDescent="0.35">
      <c r="A29" s="326">
        <v>35586</v>
      </c>
      <c r="B29" s="34">
        <v>110847</v>
      </c>
      <c r="C29" s="41">
        <v>568</v>
      </c>
      <c r="D29" s="34">
        <v>0.36299999999999999</v>
      </c>
      <c r="E29" s="34">
        <v>9.0399999999999991</v>
      </c>
      <c r="F29" s="34">
        <v>8.02</v>
      </c>
      <c r="G29" s="34">
        <v>16.77</v>
      </c>
      <c r="H29" s="34" t="s">
        <v>112</v>
      </c>
      <c r="I29" s="34">
        <v>0.1</v>
      </c>
      <c r="J29" s="34">
        <v>14.9</v>
      </c>
      <c r="K29" s="40">
        <v>160</v>
      </c>
    </row>
    <row r="30" spans="1:31" x14ac:dyDescent="0.35">
      <c r="A30" s="326">
        <v>35591</v>
      </c>
      <c r="B30" s="34">
        <v>124043</v>
      </c>
      <c r="C30" s="41">
        <v>559</v>
      </c>
      <c r="D30" s="34">
        <v>0.35799999999999998</v>
      </c>
      <c r="E30" s="34">
        <v>9.32</v>
      </c>
      <c r="F30" s="34">
        <v>8.16</v>
      </c>
      <c r="G30" s="34">
        <v>18.54</v>
      </c>
      <c r="H30" s="34" t="s">
        <v>112</v>
      </c>
      <c r="I30" s="34">
        <v>2.8</v>
      </c>
      <c r="J30" s="34">
        <v>14.7</v>
      </c>
      <c r="K30" s="40">
        <v>110</v>
      </c>
    </row>
    <row r="31" spans="1:31" x14ac:dyDescent="0.35">
      <c r="A31" s="326">
        <v>35598</v>
      </c>
      <c r="B31" s="34">
        <v>103133</v>
      </c>
      <c r="C31" s="41">
        <v>597</v>
      </c>
      <c r="D31" s="34">
        <v>0.38200000000000001</v>
      </c>
      <c r="E31" s="34">
        <v>7.68</v>
      </c>
      <c r="F31" s="34">
        <v>7.94</v>
      </c>
      <c r="G31" s="34">
        <v>20.059999999999999</v>
      </c>
      <c r="H31" s="34" t="s">
        <v>112</v>
      </c>
      <c r="I31" s="34">
        <v>1.7</v>
      </c>
      <c r="J31" s="34">
        <v>15.1</v>
      </c>
      <c r="K31" s="327">
        <v>760</v>
      </c>
    </row>
    <row r="32" spans="1:31" s="332" customFormat="1" x14ac:dyDescent="0.35">
      <c r="A32" s="328">
        <v>35599</v>
      </c>
      <c r="B32" s="329">
        <v>105856</v>
      </c>
      <c r="C32" s="330">
        <v>556</v>
      </c>
      <c r="D32" s="329">
        <v>0.35599999999999998</v>
      </c>
      <c r="E32" s="329">
        <v>7.01</v>
      </c>
      <c r="F32" s="329">
        <v>7.88</v>
      </c>
      <c r="G32" s="329">
        <v>20.57</v>
      </c>
      <c r="H32" s="329" t="s">
        <v>112</v>
      </c>
      <c r="I32" s="329">
        <v>1.5</v>
      </c>
      <c r="J32" s="329">
        <v>15</v>
      </c>
      <c r="K32" s="332">
        <v>23700</v>
      </c>
      <c r="L32" s="331"/>
      <c r="M32" s="42"/>
      <c r="N32" s="4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</row>
    <row r="33" spans="1:14" x14ac:dyDescent="0.35">
      <c r="A33" s="326">
        <v>35605</v>
      </c>
      <c r="B33" s="34">
        <v>113422</v>
      </c>
      <c r="C33" s="41">
        <v>562</v>
      </c>
      <c r="D33" s="34">
        <v>0.36</v>
      </c>
      <c r="E33" s="34">
        <v>7.33</v>
      </c>
      <c r="F33" s="34">
        <v>7.91</v>
      </c>
      <c r="G33" s="34">
        <v>25.92</v>
      </c>
      <c r="H33" s="34" t="s">
        <v>112</v>
      </c>
      <c r="I33" s="34">
        <v>0.4</v>
      </c>
      <c r="J33" s="34">
        <v>14.7</v>
      </c>
      <c r="K33" s="327">
        <v>1200</v>
      </c>
      <c r="L33" s="36">
        <f>AVERAGE(K29:K33)</f>
        <v>5186</v>
      </c>
      <c r="M33" s="42">
        <f>GEOMEAN(K29:K33)</f>
        <v>824.23522420603342</v>
      </c>
      <c r="N33" s="49" t="s">
        <v>314</v>
      </c>
    </row>
    <row r="34" spans="1:14" x14ac:dyDescent="0.35">
      <c r="A34" s="326">
        <v>35634</v>
      </c>
      <c r="B34" s="40">
        <v>113553</v>
      </c>
      <c r="C34" s="279">
        <v>691</v>
      </c>
      <c r="D34" s="40">
        <v>0.44200000000000006</v>
      </c>
      <c r="E34" s="40">
        <v>6</v>
      </c>
      <c r="F34" s="40">
        <v>7.49</v>
      </c>
      <c r="G34" s="40">
        <v>25.22</v>
      </c>
      <c r="H34" s="34" t="s">
        <v>112</v>
      </c>
      <c r="I34" s="40">
        <v>0.3</v>
      </c>
      <c r="J34" s="34" t="s">
        <v>618</v>
      </c>
      <c r="K34" s="327">
        <v>1600</v>
      </c>
    </row>
    <row r="35" spans="1:14" x14ac:dyDescent="0.35">
      <c r="A35" s="326">
        <v>35661</v>
      </c>
      <c r="B35" s="34">
        <v>115326</v>
      </c>
      <c r="C35" s="41">
        <v>518</v>
      </c>
      <c r="D35" s="34">
        <v>0.33099999999999996</v>
      </c>
      <c r="E35" s="34">
        <v>7.09</v>
      </c>
      <c r="F35" s="34">
        <v>7.51</v>
      </c>
      <c r="G35" s="34">
        <v>23.24</v>
      </c>
      <c r="H35" s="34" t="s">
        <v>112</v>
      </c>
      <c r="I35" s="34">
        <v>0.7</v>
      </c>
      <c r="J35" s="34" t="s">
        <v>619</v>
      </c>
      <c r="K35" s="321">
        <v>1300</v>
      </c>
    </row>
    <row r="36" spans="1:14" x14ac:dyDescent="0.35">
      <c r="A36" s="326">
        <v>35696</v>
      </c>
      <c r="B36" s="34" t="s">
        <v>620</v>
      </c>
      <c r="C36" s="41">
        <v>724</v>
      </c>
      <c r="D36" s="34">
        <v>0.46300000000000002</v>
      </c>
      <c r="E36" s="34" t="s">
        <v>621</v>
      </c>
      <c r="F36" s="34" t="s">
        <v>622</v>
      </c>
      <c r="G36" s="34" t="s">
        <v>623</v>
      </c>
      <c r="H36" s="34" t="s">
        <v>306</v>
      </c>
      <c r="I36" s="34" t="s">
        <v>617</v>
      </c>
      <c r="J36" s="34" t="s">
        <v>371</v>
      </c>
      <c r="K36" s="34">
        <v>40</v>
      </c>
    </row>
    <row r="37" spans="1:14" x14ac:dyDescent="0.35">
      <c r="A37" s="326">
        <v>35724</v>
      </c>
      <c r="B37" s="34" t="s">
        <v>624</v>
      </c>
      <c r="C37" s="41">
        <v>783</v>
      </c>
      <c r="D37" s="34">
        <v>0.501</v>
      </c>
      <c r="E37" s="34" t="s">
        <v>625</v>
      </c>
      <c r="F37" s="34" t="s">
        <v>626</v>
      </c>
      <c r="G37" s="34" t="s">
        <v>627</v>
      </c>
      <c r="H37" s="34" t="s">
        <v>306</v>
      </c>
      <c r="I37" s="34" t="s">
        <v>602</v>
      </c>
      <c r="J37" s="34" t="s">
        <v>353</v>
      </c>
      <c r="K37" s="34">
        <v>20</v>
      </c>
    </row>
    <row r="38" spans="1:14" x14ac:dyDescent="0.35">
      <c r="A38" s="326">
        <v>35747</v>
      </c>
      <c r="B38" s="34" t="s">
        <v>628</v>
      </c>
      <c r="C38" s="41">
        <v>805</v>
      </c>
      <c r="D38" s="34">
        <v>0.51500000000000001</v>
      </c>
      <c r="E38" s="34" t="s">
        <v>629</v>
      </c>
      <c r="F38" s="34" t="s">
        <v>547</v>
      </c>
      <c r="G38" s="34" t="s">
        <v>630</v>
      </c>
      <c r="H38" s="34" t="s">
        <v>306</v>
      </c>
      <c r="I38" s="34">
        <v>0.4</v>
      </c>
      <c r="J38" s="34" t="s">
        <v>359</v>
      </c>
      <c r="K38" s="34">
        <v>5</v>
      </c>
    </row>
    <row r="39" spans="1:14" x14ac:dyDescent="0.35">
      <c r="A39" s="326">
        <v>35775</v>
      </c>
      <c r="B39" s="34" t="s">
        <v>631</v>
      </c>
      <c r="C39" s="41">
        <v>799</v>
      </c>
      <c r="D39" s="34">
        <v>0.51200000000000001</v>
      </c>
      <c r="E39" s="34" t="s">
        <v>632</v>
      </c>
      <c r="F39" s="34" t="s">
        <v>547</v>
      </c>
      <c r="G39" s="34" t="s">
        <v>633</v>
      </c>
      <c r="H39" s="34" t="s">
        <v>306</v>
      </c>
      <c r="I39" s="34">
        <v>0.3</v>
      </c>
      <c r="J39" s="34" t="s">
        <v>347</v>
      </c>
      <c r="K39" s="34">
        <v>100</v>
      </c>
      <c r="L39" s="35"/>
    </row>
    <row r="40" spans="1:14" x14ac:dyDescent="0.35">
      <c r="A40" s="326">
        <v>35823</v>
      </c>
      <c r="B40" s="34" t="s">
        <v>634</v>
      </c>
      <c r="C40" s="41">
        <v>675</v>
      </c>
      <c r="D40" s="34">
        <v>0.43200000000000005</v>
      </c>
      <c r="E40" s="34" t="s">
        <v>635</v>
      </c>
      <c r="F40" s="34" t="s">
        <v>600</v>
      </c>
      <c r="G40" s="34" t="s">
        <v>636</v>
      </c>
      <c r="H40" s="34" t="s">
        <v>306</v>
      </c>
      <c r="I40" s="34" t="s">
        <v>617</v>
      </c>
      <c r="J40" s="34" t="s">
        <v>637</v>
      </c>
      <c r="K40" s="34">
        <v>5</v>
      </c>
    </row>
    <row r="41" spans="1:14" x14ac:dyDescent="0.35">
      <c r="A41" s="326">
        <v>35845</v>
      </c>
      <c r="B41" s="34" t="s">
        <v>638</v>
      </c>
      <c r="C41" s="41">
        <v>657</v>
      </c>
      <c r="D41" s="34">
        <v>0.42</v>
      </c>
      <c r="E41" s="34" t="s">
        <v>639</v>
      </c>
      <c r="F41" s="34" t="s">
        <v>640</v>
      </c>
      <c r="G41" s="34" t="s">
        <v>641</v>
      </c>
      <c r="H41" s="34" t="s">
        <v>306</v>
      </c>
      <c r="I41" s="34" t="s">
        <v>642</v>
      </c>
      <c r="J41" s="34" t="s">
        <v>355</v>
      </c>
      <c r="K41" s="40">
        <v>210</v>
      </c>
    </row>
    <row r="42" spans="1:14" x14ac:dyDescent="0.35">
      <c r="A42" s="326">
        <v>35857</v>
      </c>
      <c r="B42" s="34">
        <v>103635</v>
      </c>
      <c r="C42" s="41">
        <v>583</v>
      </c>
      <c r="D42" s="34">
        <v>0.373</v>
      </c>
      <c r="E42" s="34">
        <v>10.7</v>
      </c>
      <c r="F42" s="34">
        <v>7.52</v>
      </c>
      <c r="G42" s="34">
        <v>5.81</v>
      </c>
      <c r="H42" s="34" t="s">
        <v>112</v>
      </c>
      <c r="I42" s="34">
        <v>0.4</v>
      </c>
      <c r="J42" s="34" t="s">
        <v>609</v>
      </c>
      <c r="K42" s="40">
        <v>5</v>
      </c>
    </row>
    <row r="43" spans="1:14" x14ac:dyDescent="0.35">
      <c r="A43" s="326">
        <v>35864</v>
      </c>
      <c r="B43" s="34">
        <v>105310</v>
      </c>
      <c r="C43" s="41">
        <v>571</v>
      </c>
      <c r="D43" s="34">
        <v>0.36599999999999999</v>
      </c>
      <c r="E43" s="34">
        <v>11.5</v>
      </c>
      <c r="F43" s="34">
        <v>7.96</v>
      </c>
      <c r="G43" s="34">
        <v>3.89</v>
      </c>
      <c r="H43" s="34" t="s">
        <v>112</v>
      </c>
      <c r="I43" s="34">
        <v>0.4</v>
      </c>
      <c r="J43" s="34" t="s">
        <v>544</v>
      </c>
      <c r="K43" s="327">
        <v>720</v>
      </c>
    </row>
    <row r="44" spans="1:14" x14ac:dyDescent="0.35">
      <c r="A44" s="326">
        <v>35871</v>
      </c>
      <c r="B44" s="34">
        <v>104246</v>
      </c>
      <c r="C44" s="41">
        <v>11</v>
      </c>
      <c r="D44" s="34">
        <v>7.0000000000000001E-3</v>
      </c>
      <c r="E44" s="34">
        <v>12.88</v>
      </c>
      <c r="F44" s="34">
        <v>7.7</v>
      </c>
      <c r="G44" s="34">
        <v>5.34</v>
      </c>
      <c r="H44" s="34" t="s">
        <v>112</v>
      </c>
      <c r="I44" s="34">
        <v>0</v>
      </c>
      <c r="J44" s="34" t="s">
        <v>321</v>
      </c>
      <c r="K44" s="327">
        <v>5200</v>
      </c>
    </row>
    <row r="45" spans="1:14" x14ac:dyDescent="0.35">
      <c r="A45" s="326">
        <v>35878</v>
      </c>
      <c r="B45" s="34">
        <v>105110</v>
      </c>
      <c r="C45" s="41">
        <v>559</v>
      </c>
      <c r="D45" s="34">
        <v>0.35700000000000004</v>
      </c>
      <c r="E45" s="34">
        <v>12.12</v>
      </c>
      <c r="F45" s="34">
        <v>8.14</v>
      </c>
      <c r="G45" s="34">
        <v>5.29</v>
      </c>
      <c r="H45" s="34" t="s">
        <v>112</v>
      </c>
      <c r="I45" s="34">
        <v>0.3</v>
      </c>
      <c r="J45" s="34" t="s">
        <v>606</v>
      </c>
      <c r="K45" s="40">
        <v>70</v>
      </c>
      <c r="L45" s="280"/>
    </row>
    <row r="46" spans="1:14" x14ac:dyDescent="0.35">
      <c r="A46" s="326">
        <v>35885</v>
      </c>
      <c r="B46" s="34">
        <v>101525</v>
      </c>
      <c r="C46" s="41">
        <v>527</v>
      </c>
      <c r="D46" s="34">
        <v>0.33700000000000002</v>
      </c>
      <c r="E46" s="34">
        <v>9.3800000000000008</v>
      </c>
      <c r="F46" s="34">
        <v>8.1199999999999992</v>
      </c>
      <c r="G46" s="34">
        <v>13.68</v>
      </c>
      <c r="H46" s="34" t="s">
        <v>112</v>
      </c>
      <c r="I46" s="34">
        <v>0.3</v>
      </c>
      <c r="J46" s="34" t="s">
        <v>607</v>
      </c>
      <c r="K46" s="40">
        <v>130</v>
      </c>
      <c r="L46" s="36">
        <f>AVERAGE(K42:K46)</f>
        <v>1225</v>
      </c>
      <c r="M46" s="42">
        <f>GEOMEAN(K42:K46)</f>
        <v>176.30695603607771</v>
      </c>
      <c r="N46" s="49" t="s">
        <v>351</v>
      </c>
    </row>
    <row r="47" spans="1:14" x14ac:dyDescent="0.35">
      <c r="A47" s="44">
        <v>35887</v>
      </c>
      <c r="B47" s="34">
        <v>100028</v>
      </c>
      <c r="C47" s="41">
        <v>532</v>
      </c>
      <c r="D47" s="34">
        <v>0.34099999999999997</v>
      </c>
      <c r="E47" s="34">
        <v>9.6999999999999993</v>
      </c>
      <c r="F47" s="34">
        <v>8.11</v>
      </c>
      <c r="G47" s="34">
        <v>11.08</v>
      </c>
      <c r="H47" s="34" t="s">
        <v>112</v>
      </c>
      <c r="I47" s="34">
        <v>0.1</v>
      </c>
      <c r="J47" s="34" t="s">
        <v>331</v>
      </c>
      <c r="K47" s="327">
        <v>370</v>
      </c>
    </row>
    <row r="48" spans="1:14" x14ac:dyDescent="0.35">
      <c r="A48" s="44">
        <v>35892</v>
      </c>
      <c r="B48" s="49">
        <v>91206</v>
      </c>
      <c r="C48" s="334">
        <v>596</v>
      </c>
      <c r="D48" s="49">
        <v>0.38200000000000001</v>
      </c>
      <c r="E48" s="49">
        <v>9.93</v>
      </c>
      <c r="F48" s="49">
        <v>8.16</v>
      </c>
      <c r="G48" s="49">
        <v>12.73</v>
      </c>
      <c r="H48" s="49" t="s">
        <v>112</v>
      </c>
      <c r="I48" s="49">
        <v>0.3</v>
      </c>
      <c r="J48" s="49" t="s">
        <v>346</v>
      </c>
      <c r="K48" s="327">
        <v>240</v>
      </c>
    </row>
    <row r="49" spans="1:14" x14ac:dyDescent="0.35">
      <c r="A49" s="44">
        <v>35899</v>
      </c>
      <c r="F49" s="40" t="s">
        <v>555</v>
      </c>
      <c r="K49" s="327">
        <v>620</v>
      </c>
    </row>
    <row r="50" spans="1:14" x14ac:dyDescent="0.35">
      <c r="A50" s="44">
        <v>35906</v>
      </c>
      <c r="B50" s="34">
        <v>95346</v>
      </c>
      <c r="C50" s="41">
        <v>547</v>
      </c>
      <c r="D50" s="34">
        <v>0.35</v>
      </c>
      <c r="E50" s="34">
        <v>8.25</v>
      </c>
      <c r="F50" s="34">
        <v>8.0299999999999994</v>
      </c>
      <c r="G50" s="34">
        <v>13.68</v>
      </c>
      <c r="H50" s="34" t="s">
        <v>112</v>
      </c>
      <c r="I50" s="34">
        <v>0.2</v>
      </c>
      <c r="J50" s="34" t="s">
        <v>355</v>
      </c>
      <c r="K50" s="40">
        <v>10</v>
      </c>
    </row>
    <row r="51" spans="1:14" x14ac:dyDescent="0.35">
      <c r="A51" s="44">
        <v>35913</v>
      </c>
      <c r="B51" s="49">
        <v>113140</v>
      </c>
      <c r="C51" s="334">
        <v>518</v>
      </c>
      <c r="D51" s="49">
        <v>0.33099999999999996</v>
      </c>
      <c r="E51" s="49">
        <v>11.73</v>
      </c>
      <c r="F51" s="49">
        <v>7.99</v>
      </c>
      <c r="G51" s="49">
        <v>13.39</v>
      </c>
      <c r="H51" s="49" t="s">
        <v>112</v>
      </c>
      <c r="I51" s="49">
        <v>0.3</v>
      </c>
      <c r="J51" s="49" t="s">
        <v>361</v>
      </c>
      <c r="K51" s="40">
        <v>80</v>
      </c>
      <c r="L51" s="36">
        <f>AVERAGE(K47:K51)</f>
        <v>264</v>
      </c>
      <c r="M51" s="42">
        <f>GEOMEAN(K47:K51)</f>
        <v>134.51754369602315</v>
      </c>
      <c r="N51" s="49" t="s">
        <v>356</v>
      </c>
    </row>
    <row r="52" spans="1:14" x14ac:dyDescent="0.35">
      <c r="A52" s="44">
        <v>35920</v>
      </c>
      <c r="B52" s="34">
        <v>92636</v>
      </c>
      <c r="C52" s="41">
        <v>507</v>
      </c>
      <c r="D52" s="34">
        <v>0.32399999999999995</v>
      </c>
      <c r="E52" s="34">
        <v>7.92</v>
      </c>
      <c r="F52" s="34">
        <v>8.08</v>
      </c>
      <c r="G52" s="34">
        <v>15.8</v>
      </c>
      <c r="H52" s="34" t="s">
        <v>112</v>
      </c>
      <c r="I52" s="34">
        <v>0</v>
      </c>
      <c r="J52" s="34" t="s">
        <v>355</v>
      </c>
      <c r="K52" s="40">
        <v>200</v>
      </c>
    </row>
    <row r="53" spans="1:14" x14ac:dyDescent="0.35">
      <c r="A53" s="335">
        <v>35922</v>
      </c>
      <c r="B53" s="329">
        <v>111205</v>
      </c>
      <c r="C53" s="330">
        <v>438</v>
      </c>
      <c r="D53" s="329">
        <v>0.28000000000000003</v>
      </c>
      <c r="E53" s="329">
        <v>8.56</v>
      </c>
      <c r="F53" s="329">
        <v>7.74</v>
      </c>
      <c r="G53" s="329">
        <v>16.100000000000001</v>
      </c>
      <c r="H53" s="329" t="s">
        <v>112</v>
      </c>
      <c r="I53" s="329">
        <v>0.5</v>
      </c>
      <c r="J53" s="329" t="s">
        <v>544</v>
      </c>
      <c r="K53" s="327">
        <v>10000</v>
      </c>
    </row>
    <row r="54" spans="1:14" x14ac:dyDescent="0.35">
      <c r="A54" s="44">
        <v>35927</v>
      </c>
      <c r="B54" s="34"/>
      <c r="C54" s="41"/>
      <c r="D54" s="34"/>
      <c r="F54" s="40" t="s">
        <v>555</v>
      </c>
      <c r="G54" s="34"/>
      <c r="K54" s="327">
        <v>240</v>
      </c>
    </row>
    <row r="55" spans="1:14" x14ac:dyDescent="0.35">
      <c r="A55" s="44">
        <v>35934</v>
      </c>
      <c r="B55" s="34">
        <v>94221</v>
      </c>
      <c r="C55" s="41">
        <v>446</v>
      </c>
      <c r="D55" s="34">
        <v>0.28499999999999998</v>
      </c>
      <c r="E55" s="34">
        <v>7.19</v>
      </c>
      <c r="F55" s="34">
        <v>7.75</v>
      </c>
      <c r="G55" s="34">
        <v>21.55</v>
      </c>
      <c r="H55" s="34" t="s">
        <v>112</v>
      </c>
      <c r="I55" s="34">
        <v>0.2</v>
      </c>
      <c r="J55" s="34" t="s">
        <v>355</v>
      </c>
      <c r="K55" s="40">
        <v>60</v>
      </c>
    </row>
    <row r="56" spans="1:14" x14ac:dyDescent="0.35">
      <c r="A56" s="44">
        <v>35942</v>
      </c>
      <c r="B56" s="34">
        <v>105949</v>
      </c>
      <c r="C56" s="41">
        <v>496</v>
      </c>
      <c r="D56" s="34">
        <v>0.317</v>
      </c>
      <c r="E56" s="34">
        <v>6.72</v>
      </c>
      <c r="F56" s="34">
        <v>7.83</v>
      </c>
      <c r="G56" s="34">
        <v>20.58</v>
      </c>
      <c r="H56" s="34" t="s">
        <v>112</v>
      </c>
      <c r="I56" s="34">
        <v>0.2</v>
      </c>
      <c r="J56" s="34" t="s">
        <v>609</v>
      </c>
      <c r="K56" s="327">
        <v>1100</v>
      </c>
      <c r="L56" s="36">
        <f>AVERAGE(K52:K56)</f>
        <v>2320</v>
      </c>
      <c r="M56" s="42">
        <f>GEOMEAN(K52:K56)</f>
        <v>501.36848842682002</v>
      </c>
      <c r="N56" s="49" t="s">
        <v>360</v>
      </c>
    </row>
    <row r="57" spans="1:14" x14ac:dyDescent="0.35">
      <c r="A57" s="44">
        <v>35948</v>
      </c>
      <c r="B57" s="34">
        <v>110432</v>
      </c>
      <c r="C57" s="41">
        <v>391</v>
      </c>
      <c r="D57" s="34">
        <v>0.25</v>
      </c>
      <c r="E57" s="34">
        <v>6.24</v>
      </c>
      <c r="F57" s="34">
        <v>7.64</v>
      </c>
      <c r="G57" s="34">
        <v>21.06</v>
      </c>
      <c r="H57" s="34" t="s">
        <v>112</v>
      </c>
      <c r="I57" s="34">
        <v>0.2</v>
      </c>
      <c r="J57" s="34" t="s">
        <v>361</v>
      </c>
      <c r="K57" s="327">
        <v>8000</v>
      </c>
    </row>
    <row r="58" spans="1:14" x14ac:dyDescent="0.35">
      <c r="A58" s="44">
        <v>35955</v>
      </c>
      <c r="B58" s="34">
        <v>102331</v>
      </c>
      <c r="C58" s="41">
        <v>485</v>
      </c>
      <c r="D58" s="34">
        <v>0.31</v>
      </c>
      <c r="E58" s="34">
        <v>6.52</v>
      </c>
      <c r="F58" s="34">
        <v>7.54</v>
      </c>
      <c r="G58" s="34">
        <v>16.84</v>
      </c>
      <c r="H58" s="34" t="s">
        <v>112</v>
      </c>
      <c r="I58" s="34">
        <v>0.1</v>
      </c>
      <c r="J58" s="34" t="s">
        <v>365</v>
      </c>
      <c r="K58" s="327">
        <v>24000</v>
      </c>
    </row>
    <row r="59" spans="1:14" x14ac:dyDescent="0.35">
      <c r="A59" s="44">
        <v>35962</v>
      </c>
      <c r="B59" s="34">
        <v>93139</v>
      </c>
      <c r="C59" s="41">
        <v>318</v>
      </c>
      <c r="D59" s="34">
        <v>0.20400000000000001</v>
      </c>
      <c r="E59" s="34">
        <v>6.81</v>
      </c>
      <c r="F59" s="34">
        <v>7.58</v>
      </c>
      <c r="G59" s="34">
        <v>20.65</v>
      </c>
      <c r="H59" s="34" t="s">
        <v>112</v>
      </c>
      <c r="I59" s="34">
        <v>0.3</v>
      </c>
      <c r="J59" s="34" t="s">
        <v>608</v>
      </c>
      <c r="K59" s="327">
        <v>2600</v>
      </c>
    </row>
    <row r="60" spans="1:14" x14ac:dyDescent="0.35">
      <c r="A60" s="44">
        <v>35969</v>
      </c>
      <c r="B60" s="34">
        <v>105420</v>
      </c>
      <c r="C60" s="41">
        <v>372</v>
      </c>
      <c r="D60" s="34">
        <v>0.23800000000000002</v>
      </c>
      <c r="E60" s="34">
        <v>6.15</v>
      </c>
      <c r="F60" s="34">
        <v>7.73</v>
      </c>
      <c r="G60" s="34">
        <v>22.78</v>
      </c>
      <c r="H60" s="34" t="s">
        <v>112</v>
      </c>
      <c r="I60" s="34">
        <v>0.3</v>
      </c>
      <c r="J60" s="34" t="s">
        <v>609</v>
      </c>
      <c r="K60" s="327">
        <v>6500</v>
      </c>
    </row>
    <row r="61" spans="1:14" x14ac:dyDescent="0.35">
      <c r="A61" s="44">
        <v>35976</v>
      </c>
      <c r="B61" s="34">
        <v>104019</v>
      </c>
      <c r="C61" s="41">
        <v>535</v>
      </c>
      <c r="D61" s="34">
        <v>0.34200000000000003</v>
      </c>
      <c r="E61" s="34">
        <v>5.96</v>
      </c>
      <c r="F61" s="34">
        <v>7.66</v>
      </c>
      <c r="G61" s="34">
        <v>24.47</v>
      </c>
      <c r="H61" s="34" t="s">
        <v>112</v>
      </c>
      <c r="I61" s="34">
        <v>0</v>
      </c>
      <c r="J61" s="34" t="s">
        <v>643</v>
      </c>
      <c r="K61" s="327">
        <v>4900</v>
      </c>
      <c r="L61" s="36">
        <f>AVERAGE(K57:K61)</f>
        <v>9200</v>
      </c>
      <c r="M61" s="42">
        <f>GEOMEAN(K57:K61)</f>
        <v>6922.7205803353709</v>
      </c>
      <c r="N61" s="49" t="s">
        <v>364</v>
      </c>
    </row>
    <row r="62" spans="1:14" x14ac:dyDescent="0.35">
      <c r="A62" s="44">
        <v>35983</v>
      </c>
      <c r="B62" s="49">
        <v>103527</v>
      </c>
      <c r="C62" s="334">
        <v>189</v>
      </c>
      <c r="D62" s="49">
        <v>0.121</v>
      </c>
      <c r="E62" s="49">
        <v>7.18</v>
      </c>
      <c r="F62" s="49">
        <v>7.66</v>
      </c>
      <c r="G62" s="49">
        <v>24.65</v>
      </c>
      <c r="H62" s="49" t="s">
        <v>112</v>
      </c>
      <c r="I62" s="49">
        <v>0.1</v>
      </c>
      <c r="J62" s="49" t="s">
        <v>331</v>
      </c>
      <c r="K62" s="327">
        <v>400</v>
      </c>
    </row>
    <row r="63" spans="1:14" x14ac:dyDescent="0.35">
      <c r="A63" s="44">
        <v>35990</v>
      </c>
      <c r="B63" s="40">
        <v>101228</v>
      </c>
      <c r="F63" s="40" t="s">
        <v>555</v>
      </c>
      <c r="H63" s="49"/>
      <c r="K63" s="40">
        <v>100</v>
      </c>
    </row>
    <row r="64" spans="1:14" x14ac:dyDescent="0.35">
      <c r="A64" s="44">
        <v>35997</v>
      </c>
      <c r="B64" s="40">
        <v>100405</v>
      </c>
      <c r="C64" s="279">
        <v>501</v>
      </c>
      <c r="D64" s="40">
        <v>0.32099999999999995</v>
      </c>
      <c r="E64" s="40">
        <v>7.73</v>
      </c>
      <c r="F64" s="40">
        <v>7.4</v>
      </c>
      <c r="G64" s="40">
        <v>26.65</v>
      </c>
      <c r="H64" s="49" t="s">
        <v>112</v>
      </c>
      <c r="I64" s="40">
        <v>1</v>
      </c>
      <c r="J64" s="40">
        <v>47.2</v>
      </c>
      <c r="K64" s="327">
        <v>3400</v>
      </c>
    </row>
    <row r="65" spans="1:14" x14ac:dyDescent="0.35">
      <c r="A65" s="44">
        <v>35999</v>
      </c>
      <c r="B65" s="34">
        <v>94640</v>
      </c>
      <c r="C65" s="41">
        <v>472</v>
      </c>
      <c r="D65" s="34">
        <v>0.30199999999999999</v>
      </c>
      <c r="E65" s="34">
        <v>7.33</v>
      </c>
      <c r="F65" s="34">
        <v>7.83</v>
      </c>
      <c r="G65" s="34">
        <v>25.51</v>
      </c>
      <c r="H65" s="34" t="s">
        <v>112</v>
      </c>
      <c r="I65" s="34" t="s">
        <v>366</v>
      </c>
      <c r="J65" s="34" t="s">
        <v>365</v>
      </c>
      <c r="K65" s="327">
        <v>5500</v>
      </c>
    </row>
    <row r="66" spans="1:14" x14ac:dyDescent="0.35">
      <c r="A66" s="44">
        <v>36004</v>
      </c>
      <c r="B66" s="34">
        <v>103842</v>
      </c>
      <c r="C66" s="41">
        <v>36</v>
      </c>
      <c r="D66" s="34">
        <v>2.3E-2</v>
      </c>
      <c r="E66" s="34">
        <v>7.42</v>
      </c>
      <c r="F66" s="34">
        <v>7.98</v>
      </c>
      <c r="G66" s="34">
        <v>23.52</v>
      </c>
      <c r="H66" s="34" t="s">
        <v>112</v>
      </c>
      <c r="I66" s="34" t="s">
        <v>366</v>
      </c>
      <c r="J66" s="34" t="s">
        <v>355</v>
      </c>
      <c r="K66" s="40">
        <v>100</v>
      </c>
      <c r="L66" s="36">
        <f>AVERAGE(K62:K66)</f>
        <v>1900</v>
      </c>
      <c r="M66" s="42">
        <f>GEOMEAN(K62:K66)</f>
        <v>595.36091422568472</v>
      </c>
      <c r="N66" s="49" t="s">
        <v>367</v>
      </c>
    </row>
    <row r="67" spans="1:14" x14ac:dyDescent="0.35">
      <c r="A67" s="44">
        <v>36011</v>
      </c>
      <c r="B67" s="40">
        <v>101132</v>
      </c>
      <c r="C67" s="279">
        <v>663</v>
      </c>
      <c r="D67" s="40">
        <v>0.42399999999999999</v>
      </c>
      <c r="E67" s="40">
        <v>9.16</v>
      </c>
      <c r="F67" s="40">
        <v>7.5</v>
      </c>
      <c r="G67" s="40">
        <v>24.34</v>
      </c>
      <c r="H67" s="34" t="s">
        <v>112</v>
      </c>
      <c r="I67" s="40">
        <v>1.1000000000000001</v>
      </c>
      <c r="J67" s="40">
        <v>37.799999999999997</v>
      </c>
      <c r="K67" s="40">
        <v>100</v>
      </c>
    </row>
    <row r="68" spans="1:14" x14ac:dyDescent="0.35">
      <c r="A68" s="44">
        <v>36018</v>
      </c>
      <c r="B68" s="40">
        <v>122527</v>
      </c>
      <c r="C68" s="279">
        <v>574</v>
      </c>
      <c r="D68" s="40">
        <v>0.36799999999999999</v>
      </c>
      <c r="E68" s="40">
        <v>9.43</v>
      </c>
      <c r="F68" s="34" t="s">
        <v>368</v>
      </c>
      <c r="G68" s="40">
        <v>25.7</v>
      </c>
      <c r="H68" s="34" t="s">
        <v>112</v>
      </c>
      <c r="I68" s="40">
        <v>1.9</v>
      </c>
      <c r="J68" s="40">
        <v>48.7</v>
      </c>
      <c r="K68" s="327">
        <v>400</v>
      </c>
    </row>
    <row r="69" spans="1:14" x14ac:dyDescent="0.35">
      <c r="A69" s="44">
        <v>36025</v>
      </c>
      <c r="B69" s="40">
        <v>95135</v>
      </c>
      <c r="C69" s="279">
        <v>606</v>
      </c>
      <c r="D69" s="40">
        <v>0.38800000000000001</v>
      </c>
      <c r="E69" s="40">
        <v>8.61</v>
      </c>
      <c r="F69" s="34" t="s">
        <v>368</v>
      </c>
      <c r="G69" s="40">
        <v>24.93</v>
      </c>
      <c r="H69" s="34" t="s">
        <v>112</v>
      </c>
      <c r="I69" s="40">
        <v>1.1000000000000001</v>
      </c>
      <c r="J69" s="40">
        <v>48.3</v>
      </c>
      <c r="K69" s="40">
        <v>200</v>
      </c>
    </row>
    <row r="70" spans="1:14" x14ac:dyDescent="0.35">
      <c r="A70" s="44">
        <v>36027</v>
      </c>
      <c r="B70" s="40">
        <v>100442</v>
      </c>
      <c r="C70" s="279">
        <v>652</v>
      </c>
      <c r="D70" s="40">
        <v>0.41700000000000004</v>
      </c>
      <c r="E70" s="40">
        <v>9.0500000000000007</v>
      </c>
      <c r="F70" s="34" t="s">
        <v>368</v>
      </c>
      <c r="G70" s="40">
        <v>23.27</v>
      </c>
      <c r="H70" s="34" t="s">
        <v>112</v>
      </c>
      <c r="I70" s="40">
        <v>0.6</v>
      </c>
      <c r="J70" s="40">
        <v>51.7</v>
      </c>
      <c r="K70" s="40">
        <v>100</v>
      </c>
    </row>
    <row r="71" spans="1:14" x14ac:dyDescent="0.35">
      <c r="A71" s="44">
        <v>36032</v>
      </c>
      <c r="B71" s="40">
        <v>103238</v>
      </c>
      <c r="C71" s="279">
        <v>762</v>
      </c>
      <c r="D71" s="40">
        <v>0.48800000000000004</v>
      </c>
      <c r="E71" s="40">
        <v>7.06</v>
      </c>
      <c r="F71" s="34" t="s">
        <v>368</v>
      </c>
      <c r="G71" s="40">
        <v>25.05</v>
      </c>
      <c r="H71" s="34" t="s">
        <v>112</v>
      </c>
      <c r="I71" s="40">
        <v>0.4</v>
      </c>
      <c r="J71" s="40">
        <v>50.8</v>
      </c>
      <c r="K71" s="327">
        <v>47000</v>
      </c>
      <c r="L71" s="36">
        <f>AVERAGE(K67:K71)</f>
        <v>9560</v>
      </c>
      <c r="M71" s="42">
        <f>GEOMEAN(K67:K71)</f>
        <v>518.8449200753405</v>
      </c>
      <c r="N71" s="49" t="s">
        <v>369</v>
      </c>
    </row>
    <row r="72" spans="1:14" x14ac:dyDescent="0.35">
      <c r="A72" s="44">
        <v>36039</v>
      </c>
      <c r="B72" s="40">
        <v>103406</v>
      </c>
      <c r="C72" s="279">
        <v>794</v>
      </c>
      <c r="D72" s="40">
        <v>0.50800000000000001</v>
      </c>
      <c r="E72" s="40">
        <v>7.57</v>
      </c>
      <c r="F72" s="34" t="s">
        <v>368</v>
      </c>
      <c r="G72" s="40">
        <v>22.85</v>
      </c>
      <c r="H72" s="34" t="s">
        <v>112</v>
      </c>
      <c r="I72" s="40">
        <v>0.6</v>
      </c>
      <c r="J72" s="40">
        <v>64.099999999999994</v>
      </c>
      <c r="K72" s="40">
        <v>100</v>
      </c>
    </row>
    <row r="73" spans="1:14" x14ac:dyDescent="0.35">
      <c r="A73" s="44">
        <v>36046</v>
      </c>
      <c r="B73" s="40">
        <v>110953</v>
      </c>
      <c r="C73" s="279">
        <v>569</v>
      </c>
      <c r="D73" s="40">
        <v>0.36399999999999999</v>
      </c>
      <c r="E73" s="40">
        <v>7.78</v>
      </c>
      <c r="F73" s="34" t="s">
        <v>368</v>
      </c>
      <c r="G73" s="40">
        <v>22.15</v>
      </c>
      <c r="H73" s="34" t="s">
        <v>112</v>
      </c>
      <c r="I73" s="40">
        <v>0.8</v>
      </c>
      <c r="J73" s="40">
        <v>41.1</v>
      </c>
      <c r="K73" s="40">
        <v>200</v>
      </c>
    </row>
    <row r="74" spans="1:14" x14ac:dyDescent="0.35">
      <c r="A74" s="44">
        <v>36053</v>
      </c>
      <c r="B74" s="40">
        <v>105819</v>
      </c>
      <c r="C74" s="279">
        <v>788</v>
      </c>
      <c r="D74" s="40">
        <v>0.504</v>
      </c>
      <c r="E74" s="40">
        <v>8.3800000000000008</v>
      </c>
      <c r="F74" s="34" t="s">
        <v>368</v>
      </c>
      <c r="G74" s="40">
        <v>22.62</v>
      </c>
      <c r="H74" s="34" t="s">
        <v>112</v>
      </c>
      <c r="I74" s="40">
        <v>0.8</v>
      </c>
      <c r="J74" s="40">
        <v>44.2</v>
      </c>
      <c r="K74" s="40">
        <v>50</v>
      </c>
    </row>
    <row r="75" spans="1:14" x14ac:dyDescent="0.35">
      <c r="A75" s="44">
        <v>36060</v>
      </c>
      <c r="B75" s="34">
        <v>95343</v>
      </c>
      <c r="C75" s="41">
        <v>662</v>
      </c>
      <c r="D75" s="34">
        <v>0.42399999999999999</v>
      </c>
      <c r="E75" s="34">
        <v>6.34</v>
      </c>
      <c r="F75" s="34" t="s">
        <v>368</v>
      </c>
      <c r="G75" s="34">
        <v>21.58</v>
      </c>
      <c r="H75" s="34" t="s">
        <v>112</v>
      </c>
      <c r="I75" s="34">
        <v>0.8</v>
      </c>
      <c r="J75" s="34">
        <v>46.2</v>
      </c>
      <c r="K75" s="327">
        <v>21000</v>
      </c>
    </row>
    <row r="76" spans="1:14" x14ac:dyDescent="0.35">
      <c r="A76" s="44">
        <v>36067</v>
      </c>
      <c r="B76" s="40">
        <v>94803</v>
      </c>
      <c r="C76" s="279">
        <v>966</v>
      </c>
      <c r="D76" s="40">
        <v>0.61799999999999999</v>
      </c>
      <c r="E76" s="40">
        <v>7.95</v>
      </c>
      <c r="F76" s="34" t="s">
        <v>368</v>
      </c>
      <c r="G76" s="40">
        <v>19.920000000000002</v>
      </c>
      <c r="H76" s="34" t="s">
        <v>112</v>
      </c>
      <c r="I76" s="40">
        <v>0.5</v>
      </c>
      <c r="J76" s="40">
        <v>44.4</v>
      </c>
      <c r="K76" s="40">
        <v>100</v>
      </c>
      <c r="L76" s="36">
        <f>AVERAGE(K72:K76)</f>
        <v>4290</v>
      </c>
      <c r="M76" s="42">
        <f>GEOMEAN(K72:K76)</f>
        <v>291.36934585761918</v>
      </c>
      <c r="N76" s="49" t="s">
        <v>370</v>
      </c>
    </row>
    <row r="77" spans="1:14" x14ac:dyDescent="0.35">
      <c r="A77" s="44">
        <v>36074</v>
      </c>
      <c r="B77" s="40">
        <v>105649</v>
      </c>
      <c r="C77" s="279">
        <v>588</v>
      </c>
      <c r="D77" s="40">
        <v>0.377</v>
      </c>
      <c r="E77" s="40">
        <v>10.58</v>
      </c>
      <c r="F77" s="34" t="s">
        <v>368</v>
      </c>
      <c r="G77" s="40">
        <v>18.36</v>
      </c>
      <c r="H77" s="34" t="s">
        <v>112</v>
      </c>
      <c r="I77" s="40">
        <v>0.9</v>
      </c>
      <c r="J77" s="40">
        <v>36.700000000000003</v>
      </c>
      <c r="K77" s="327">
        <v>400</v>
      </c>
    </row>
    <row r="78" spans="1:14" x14ac:dyDescent="0.35">
      <c r="A78" s="44">
        <v>36081</v>
      </c>
      <c r="B78" s="34">
        <v>104958</v>
      </c>
      <c r="C78" s="41">
        <v>769</v>
      </c>
      <c r="D78" s="34">
        <v>0.4</v>
      </c>
      <c r="E78" s="34">
        <v>8.4600000000000009</v>
      </c>
      <c r="F78" s="34" t="s">
        <v>368</v>
      </c>
      <c r="G78" s="34">
        <v>15.5</v>
      </c>
      <c r="H78" s="34" t="s">
        <v>112</v>
      </c>
      <c r="I78" s="34">
        <v>2</v>
      </c>
      <c r="J78" s="34" t="s">
        <v>321</v>
      </c>
      <c r="K78" s="40">
        <v>100</v>
      </c>
    </row>
    <row r="79" spans="1:14" x14ac:dyDescent="0.35">
      <c r="A79" s="44">
        <v>36083</v>
      </c>
      <c r="B79" s="34">
        <v>104946</v>
      </c>
      <c r="C79" s="41">
        <v>775</v>
      </c>
      <c r="D79" s="34">
        <v>0.496</v>
      </c>
      <c r="E79" s="34">
        <v>6.81</v>
      </c>
      <c r="F79" s="34">
        <v>7.45</v>
      </c>
      <c r="G79" s="34">
        <v>14.36</v>
      </c>
      <c r="H79" s="34" t="s">
        <v>112</v>
      </c>
      <c r="I79" s="34">
        <v>1.9</v>
      </c>
      <c r="J79" s="34" t="s">
        <v>371</v>
      </c>
      <c r="K79" s="40">
        <v>100</v>
      </c>
    </row>
    <row r="80" spans="1:14" x14ac:dyDescent="0.35">
      <c r="A80" s="44">
        <v>36088</v>
      </c>
      <c r="B80" s="34">
        <v>104722</v>
      </c>
      <c r="C80" s="41">
        <v>623</v>
      </c>
      <c r="D80" s="34">
        <v>0.39800000000000002</v>
      </c>
      <c r="E80" s="34">
        <v>7.55</v>
      </c>
      <c r="F80" s="34">
        <v>7.65</v>
      </c>
      <c r="G80" s="34">
        <v>14.55</v>
      </c>
      <c r="H80" s="34" t="s">
        <v>112</v>
      </c>
      <c r="I80" s="34">
        <v>1.6</v>
      </c>
      <c r="J80" s="34" t="s">
        <v>352</v>
      </c>
      <c r="K80" s="327">
        <v>4000</v>
      </c>
    </row>
    <row r="81" spans="1:14" x14ac:dyDescent="0.35">
      <c r="A81" s="44">
        <v>36095</v>
      </c>
      <c r="B81" s="34">
        <v>105534</v>
      </c>
      <c r="C81" s="41">
        <v>771</v>
      </c>
      <c r="D81" s="34">
        <v>0.49299999999999999</v>
      </c>
      <c r="E81" s="34">
        <v>8.82</v>
      </c>
      <c r="F81" s="34">
        <v>7.73</v>
      </c>
      <c r="G81" s="34">
        <v>12.97</v>
      </c>
      <c r="H81" s="34" t="s">
        <v>112</v>
      </c>
      <c r="I81" s="34">
        <v>0.6</v>
      </c>
      <c r="J81" s="34" t="s">
        <v>361</v>
      </c>
      <c r="K81" s="40">
        <v>200</v>
      </c>
      <c r="L81" s="36">
        <f>AVERAGE(K77:K81)</f>
        <v>960</v>
      </c>
      <c r="M81" s="42">
        <f>GEOMEAN(K77:K81)</f>
        <v>316.97863849222273</v>
      </c>
      <c r="N81" s="49" t="s">
        <v>372</v>
      </c>
    </row>
    <row r="82" spans="1:14" x14ac:dyDescent="0.35">
      <c r="A82" s="44">
        <v>36102</v>
      </c>
      <c r="B82" s="34">
        <v>103830</v>
      </c>
      <c r="C82" s="41">
        <v>695</v>
      </c>
      <c r="D82" s="34">
        <v>0.44500000000000001</v>
      </c>
      <c r="E82" s="34">
        <v>7.38</v>
      </c>
      <c r="F82" s="34">
        <v>7.66</v>
      </c>
      <c r="G82" s="34">
        <v>12.25</v>
      </c>
      <c r="H82" s="34" t="s">
        <v>112</v>
      </c>
      <c r="I82" s="34">
        <v>0.3</v>
      </c>
      <c r="J82" s="34" t="s">
        <v>348</v>
      </c>
      <c r="K82" s="327">
        <v>300</v>
      </c>
    </row>
    <row r="83" spans="1:14" x14ac:dyDescent="0.35">
      <c r="A83" s="44">
        <v>36104</v>
      </c>
      <c r="B83" s="34">
        <v>104307</v>
      </c>
      <c r="C83" s="41">
        <v>632</v>
      </c>
      <c r="D83" s="34">
        <v>0.40500000000000003</v>
      </c>
      <c r="E83" s="34">
        <v>8.6999999999999993</v>
      </c>
      <c r="F83" s="34">
        <v>7.67</v>
      </c>
      <c r="G83" s="34">
        <v>8.44</v>
      </c>
      <c r="H83" s="34" t="s">
        <v>112</v>
      </c>
      <c r="I83" s="34">
        <v>0.5</v>
      </c>
      <c r="J83" s="34" t="s">
        <v>365</v>
      </c>
      <c r="K83" s="327">
        <v>1500</v>
      </c>
    </row>
    <row r="84" spans="1:14" x14ac:dyDescent="0.35">
      <c r="A84" s="44">
        <v>36109</v>
      </c>
      <c r="B84" s="34">
        <v>95135</v>
      </c>
      <c r="C84" s="41">
        <v>717</v>
      </c>
      <c r="D84" s="34">
        <v>0.45900000000000002</v>
      </c>
      <c r="E84" s="34">
        <v>9.07</v>
      </c>
      <c r="F84" s="34">
        <v>7.55</v>
      </c>
      <c r="G84" s="34">
        <v>10.52</v>
      </c>
      <c r="H84" s="34" t="s">
        <v>112</v>
      </c>
      <c r="I84" s="34">
        <v>0.1</v>
      </c>
      <c r="J84" s="34" t="s">
        <v>348</v>
      </c>
      <c r="K84" s="327">
        <v>5500</v>
      </c>
    </row>
    <row r="85" spans="1:14" x14ac:dyDescent="0.35">
      <c r="A85" s="44">
        <v>36116</v>
      </c>
      <c r="B85" s="34">
        <v>103026</v>
      </c>
      <c r="C85" s="41">
        <v>628</v>
      </c>
      <c r="D85" s="34">
        <v>0.40200000000000002</v>
      </c>
      <c r="E85" s="34">
        <v>8.91</v>
      </c>
      <c r="F85" s="34">
        <v>7.57</v>
      </c>
      <c r="G85" s="34">
        <v>9.43</v>
      </c>
      <c r="H85" s="34" t="s">
        <v>112</v>
      </c>
      <c r="I85" s="34">
        <v>0.6</v>
      </c>
      <c r="J85" s="34" t="s">
        <v>355</v>
      </c>
    </row>
    <row r="86" spans="1:14" x14ac:dyDescent="0.35">
      <c r="A86" s="44">
        <v>36123</v>
      </c>
      <c r="B86" s="34">
        <v>105615</v>
      </c>
      <c r="C86" s="41">
        <v>660</v>
      </c>
      <c r="D86" s="34">
        <v>0.42200000000000004</v>
      </c>
      <c r="E86" s="34">
        <v>10.76</v>
      </c>
      <c r="F86" s="34">
        <v>7.65</v>
      </c>
      <c r="G86" s="34">
        <v>8.1300000000000008</v>
      </c>
      <c r="H86" s="34" t="s">
        <v>112</v>
      </c>
      <c r="I86" s="34">
        <v>0.6</v>
      </c>
      <c r="J86" s="34" t="s">
        <v>347</v>
      </c>
      <c r="K86" s="40">
        <v>100</v>
      </c>
      <c r="L86" s="36">
        <f>AVERAGE(K82:K86)</f>
        <v>1850</v>
      </c>
      <c r="M86" s="42">
        <f>GEOMEAN(K82:K86)</f>
        <v>705.33234616974005</v>
      </c>
      <c r="N86" s="49" t="s">
        <v>373</v>
      </c>
    </row>
    <row r="87" spans="1:14" x14ac:dyDescent="0.35">
      <c r="A87" s="44">
        <v>36130</v>
      </c>
      <c r="B87" s="34">
        <v>103509</v>
      </c>
      <c r="C87" s="41">
        <v>602</v>
      </c>
      <c r="D87" s="34">
        <v>0.38500000000000001</v>
      </c>
      <c r="E87" s="34">
        <v>8.25</v>
      </c>
      <c r="F87" s="34">
        <v>7.57</v>
      </c>
      <c r="G87" s="34">
        <v>10.51</v>
      </c>
      <c r="H87" s="34" t="s">
        <v>112</v>
      </c>
      <c r="I87" s="34">
        <v>0.9</v>
      </c>
      <c r="J87" s="34" t="s">
        <v>355</v>
      </c>
      <c r="K87" s="327">
        <v>1900</v>
      </c>
    </row>
    <row r="88" spans="1:14" x14ac:dyDescent="0.35">
      <c r="A88" s="44">
        <v>36137</v>
      </c>
      <c r="B88" s="34">
        <v>103527</v>
      </c>
      <c r="C88" s="41">
        <v>598</v>
      </c>
      <c r="D88" s="34">
        <v>0.38300000000000001</v>
      </c>
      <c r="E88" s="34">
        <v>8.6</v>
      </c>
      <c r="F88" s="34">
        <v>7.43</v>
      </c>
      <c r="G88" s="34">
        <v>11.28</v>
      </c>
      <c r="H88" s="34" t="s">
        <v>112</v>
      </c>
      <c r="I88" s="34">
        <v>0.2</v>
      </c>
      <c r="J88" s="34" t="s">
        <v>361</v>
      </c>
      <c r="K88" s="327">
        <v>3900</v>
      </c>
    </row>
    <row r="89" spans="1:14" x14ac:dyDescent="0.35">
      <c r="A89" s="44">
        <v>36144</v>
      </c>
      <c r="B89" s="34">
        <v>112451</v>
      </c>
      <c r="C89" s="41">
        <v>633.9</v>
      </c>
      <c r="D89" s="34">
        <v>0.40570000000000001</v>
      </c>
      <c r="E89" s="34">
        <v>11.87</v>
      </c>
      <c r="F89" s="34">
        <v>7.55</v>
      </c>
      <c r="G89" s="34">
        <v>5.4</v>
      </c>
      <c r="H89" s="34" t="s">
        <v>112</v>
      </c>
      <c r="I89" s="34">
        <v>1.87</v>
      </c>
      <c r="J89" s="34">
        <v>49.2</v>
      </c>
      <c r="K89" s="40">
        <v>100</v>
      </c>
    </row>
    <row r="90" spans="1:14" x14ac:dyDescent="0.35">
      <c r="A90" s="44">
        <v>36151</v>
      </c>
      <c r="B90" s="34">
        <v>113007</v>
      </c>
      <c r="C90" s="41">
        <v>572.79999999999995</v>
      </c>
      <c r="D90" s="34">
        <v>0.36650000000000005</v>
      </c>
      <c r="E90" s="34">
        <v>13.71</v>
      </c>
      <c r="F90" s="34">
        <v>7.87</v>
      </c>
      <c r="G90" s="34">
        <v>4.54</v>
      </c>
      <c r="H90" s="34" t="s">
        <v>112</v>
      </c>
      <c r="I90" s="34">
        <v>2.97</v>
      </c>
      <c r="J90" s="34">
        <v>60.3</v>
      </c>
      <c r="K90" s="339">
        <v>13000</v>
      </c>
    </row>
    <row r="91" spans="1:14" x14ac:dyDescent="0.35">
      <c r="A91" s="44">
        <v>36158</v>
      </c>
      <c r="B91" s="34">
        <v>94516</v>
      </c>
      <c r="C91" s="41">
        <v>611.4</v>
      </c>
      <c r="D91" s="34">
        <v>0.39129999999999998</v>
      </c>
      <c r="E91" s="34">
        <v>11.39</v>
      </c>
      <c r="F91" s="34">
        <v>8.08</v>
      </c>
      <c r="G91" s="34">
        <v>3.05</v>
      </c>
      <c r="H91" s="34" t="s">
        <v>112</v>
      </c>
      <c r="I91" s="34">
        <v>1.32</v>
      </c>
      <c r="J91" s="34">
        <v>40.700000000000003</v>
      </c>
      <c r="K91" s="340">
        <v>100</v>
      </c>
      <c r="L91" s="45">
        <f>AVERAGE(K87:K91)</f>
        <v>3800</v>
      </c>
      <c r="M91" s="46">
        <f>GEOMEAN(K87:K91)</f>
        <v>992.54981341277335</v>
      </c>
      <c r="N91" s="276" t="s">
        <v>374</v>
      </c>
    </row>
    <row r="92" spans="1:14" x14ac:dyDescent="0.35">
      <c r="A92" s="44">
        <v>36193</v>
      </c>
      <c r="B92" s="40">
        <v>115345</v>
      </c>
      <c r="C92" s="279">
        <v>444.9</v>
      </c>
      <c r="D92" s="40">
        <v>0.2848</v>
      </c>
      <c r="E92" s="40">
        <v>11.64</v>
      </c>
      <c r="F92" s="40">
        <v>8.16</v>
      </c>
      <c r="G92" s="40">
        <v>4.9400000000000004</v>
      </c>
      <c r="H92" s="34" t="s">
        <v>112</v>
      </c>
      <c r="I92" s="40">
        <v>2.74</v>
      </c>
      <c r="J92" s="40">
        <v>64.400000000000006</v>
      </c>
      <c r="K92" s="40">
        <v>100</v>
      </c>
    </row>
    <row r="93" spans="1:14" x14ac:dyDescent="0.35">
      <c r="A93" s="44">
        <v>36200</v>
      </c>
      <c r="B93" s="40">
        <v>125616</v>
      </c>
      <c r="C93" s="279">
        <v>422.5</v>
      </c>
      <c r="D93" s="40">
        <v>0.2707</v>
      </c>
      <c r="E93" s="40">
        <v>18.89</v>
      </c>
      <c r="F93" s="40">
        <v>8.16</v>
      </c>
      <c r="G93" s="40">
        <v>5.13</v>
      </c>
      <c r="H93" s="34" t="s">
        <v>112</v>
      </c>
      <c r="I93" s="40">
        <v>1.07</v>
      </c>
      <c r="J93" s="40">
        <v>43.9</v>
      </c>
      <c r="K93" s="40">
        <v>50</v>
      </c>
    </row>
    <row r="94" spans="1:14" x14ac:dyDescent="0.35">
      <c r="A94" s="44">
        <v>36201</v>
      </c>
      <c r="B94" s="40">
        <v>103603</v>
      </c>
      <c r="C94" s="279">
        <v>433.8</v>
      </c>
      <c r="D94" s="40">
        <v>0.2777</v>
      </c>
      <c r="E94" s="40">
        <v>17.420000000000002</v>
      </c>
      <c r="F94" s="40">
        <v>8.1</v>
      </c>
      <c r="G94" s="40">
        <v>4.8499999999999996</v>
      </c>
      <c r="H94" s="34" t="s">
        <v>112</v>
      </c>
      <c r="I94" s="40">
        <v>1.51</v>
      </c>
      <c r="J94" s="40">
        <v>73.7</v>
      </c>
      <c r="K94" s="40">
        <v>50</v>
      </c>
    </row>
    <row r="95" spans="1:14" x14ac:dyDescent="0.35">
      <c r="A95" s="44">
        <v>36207</v>
      </c>
      <c r="B95" s="40">
        <v>95017</v>
      </c>
      <c r="C95" s="279">
        <v>312.3</v>
      </c>
      <c r="D95" s="40">
        <v>1.9989999999999999</v>
      </c>
      <c r="E95" s="40">
        <v>12.96</v>
      </c>
      <c r="F95" s="40">
        <v>8.0500000000000007</v>
      </c>
      <c r="G95" s="40">
        <v>5.24</v>
      </c>
      <c r="H95" s="34" t="s">
        <v>112</v>
      </c>
      <c r="I95" s="40">
        <v>0.74</v>
      </c>
      <c r="J95" s="40">
        <v>70.599999999999994</v>
      </c>
      <c r="K95" s="40">
        <v>100</v>
      </c>
    </row>
    <row r="96" spans="1:14" x14ac:dyDescent="0.35">
      <c r="A96" s="44">
        <v>36214</v>
      </c>
      <c r="B96" s="40">
        <v>102710</v>
      </c>
      <c r="C96" s="279">
        <v>514.29999999999995</v>
      </c>
      <c r="D96" s="40">
        <v>0.3291</v>
      </c>
      <c r="E96" s="40">
        <v>16.09</v>
      </c>
      <c r="F96" s="40">
        <v>7.98</v>
      </c>
      <c r="G96" s="40">
        <v>2.87</v>
      </c>
      <c r="H96" s="34" t="s">
        <v>112</v>
      </c>
      <c r="I96" s="40">
        <v>3.07</v>
      </c>
      <c r="J96" s="40">
        <v>74.599999999999994</v>
      </c>
      <c r="K96" s="40">
        <v>50</v>
      </c>
      <c r="L96" s="45">
        <f>AVERAGE(K92:K96)</f>
        <v>70</v>
      </c>
      <c r="M96" s="46">
        <f>GEOMEAN(K92:K96)</f>
        <v>65.975395538644719</v>
      </c>
      <c r="N96" s="276" t="s">
        <v>375</v>
      </c>
    </row>
    <row r="97" spans="1:31" x14ac:dyDescent="0.35">
      <c r="A97" s="44">
        <v>36221</v>
      </c>
      <c r="B97" s="40">
        <v>101239</v>
      </c>
      <c r="C97" s="279">
        <v>489.7</v>
      </c>
      <c r="D97" s="40">
        <v>0.31340000000000001</v>
      </c>
      <c r="E97" s="40">
        <v>12.9</v>
      </c>
      <c r="F97" s="40">
        <v>7.34</v>
      </c>
      <c r="G97" s="40">
        <v>3.86</v>
      </c>
      <c r="H97" s="34" t="s">
        <v>112</v>
      </c>
      <c r="I97" s="40">
        <v>0.73</v>
      </c>
      <c r="J97" s="40">
        <v>71.5</v>
      </c>
      <c r="K97" s="40">
        <v>100</v>
      </c>
    </row>
    <row r="98" spans="1:31" x14ac:dyDescent="0.35">
      <c r="A98" s="44">
        <v>36235</v>
      </c>
      <c r="B98" s="40">
        <v>104246</v>
      </c>
      <c r="C98" s="279">
        <v>1291</v>
      </c>
      <c r="D98" s="40">
        <v>0.82629999999999992</v>
      </c>
      <c r="E98" s="40">
        <v>14.52</v>
      </c>
      <c r="F98" s="40">
        <v>8.07</v>
      </c>
      <c r="G98" s="40">
        <v>3.46</v>
      </c>
      <c r="H98" s="34" t="s">
        <v>112</v>
      </c>
      <c r="I98" s="40">
        <v>1.26</v>
      </c>
      <c r="J98" s="40">
        <v>69.3</v>
      </c>
      <c r="K98" s="40">
        <v>5</v>
      </c>
    </row>
    <row r="99" spans="1:31" x14ac:dyDescent="0.35">
      <c r="A99" s="44">
        <v>36237</v>
      </c>
      <c r="B99" s="40">
        <v>101814</v>
      </c>
      <c r="C99" s="279">
        <v>569.70000000000005</v>
      </c>
      <c r="D99" s="40">
        <v>0.36459999999999998</v>
      </c>
      <c r="E99" s="40">
        <v>12.76</v>
      </c>
      <c r="F99" s="40">
        <v>8.33</v>
      </c>
      <c r="G99" s="40">
        <v>6.33</v>
      </c>
      <c r="H99" s="34" t="s">
        <v>112</v>
      </c>
      <c r="I99" s="40">
        <v>3.25</v>
      </c>
      <c r="J99" s="40">
        <v>54.4</v>
      </c>
      <c r="K99" s="40">
        <v>5</v>
      </c>
    </row>
    <row r="100" spans="1:31" x14ac:dyDescent="0.35">
      <c r="A100" s="44">
        <v>36242</v>
      </c>
      <c r="B100" s="40">
        <v>102415</v>
      </c>
      <c r="C100" s="279">
        <v>607</v>
      </c>
      <c r="D100" s="40">
        <v>0.38850000000000001</v>
      </c>
      <c r="E100" s="40">
        <v>12.07</v>
      </c>
      <c r="F100" s="40">
        <v>8.16</v>
      </c>
      <c r="G100" s="40">
        <v>6.88</v>
      </c>
      <c r="H100" s="34" t="s">
        <v>112</v>
      </c>
      <c r="I100" s="40">
        <v>2.5099999999999998</v>
      </c>
      <c r="J100" s="40">
        <v>74.7</v>
      </c>
      <c r="K100" s="40">
        <v>5</v>
      </c>
    </row>
    <row r="101" spans="1:31" x14ac:dyDescent="0.35">
      <c r="A101" s="44">
        <v>36249</v>
      </c>
      <c r="B101" s="40">
        <v>100638</v>
      </c>
      <c r="C101" s="279">
        <v>645</v>
      </c>
      <c r="D101" s="40">
        <v>0.41279999999999994</v>
      </c>
      <c r="E101" s="40">
        <v>11.79</v>
      </c>
      <c r="F101" s="40">
        <v>8.0500000000000007</v>
      </c>
      <c r="G101" s="40">
        <v>10.15</v>
      </c>
      <c r="H101" s="34" t="s">
        <v>112</v>
      </c>
      <c r="I101" s="40">
        <v>2.13</v>
      </c>
      <c r="K101" s="40">
        <v>5</v>
      </c>
      <c r="L101" s="45">
        <f>AVERAGE(K97:K101)</f>
        <v>24</v>
      </c>
      <c r="M101" s="46">
        <f>GEOMEAN(K97:K101)</f>
        <v>9.1028210151304005</v>
      </c>
      <c r="N101" s="276" t="s">
        <v>376</v>
      </c>
    </row>
    <row r="102" spans="1:31" x14ac:dyDescent="0.35">
      <c r="A102" s="44">
        <v>36256</v>
      </c>
      <c r="B102" s="40">
        <v>104445</v>
      </c>
      <c r="C102" s="279">
        <v>647</v>
      </c>
      <c r="D102" s="40">
        <v>0.41439999999999999</v>
      </c>
      <c r="E102" s="40">
        <v>9.6199999999999992</v>
      </c>
      <c r="F102" s="40">
        <v>8.0299999999999994</v>
      </c>
      <c r="G102" s="40">
        <v>13.7</v>
      </c>
      <c r="H102" s="34" t="s">
        <v>112</v>
      </c>
      <c r="I102" s="40">
        <v>2.37</v>
      </c>
      <c r="J102" s="40">
        <v>72.400000000000006</v>
      </c>
      <c r="K102" s="327">
        <v>900</v>
      </c>
    </row>
    <row r="103" spans="1:31" x14ac:dyDescent="0.35">
      <c r="A103" s="44">
        <v>36257</v>
      </c>
      <c r="B103" s="40">
        <v>93801</v>
      </c>
      <c r="C103" s="279">
        <v>637</v>
      </c>
      <c r="D103" s="40">
        <v>0.40800000000000003</v>
      </c>
      <c r="E103" s="40">
        <v>9.86</v>
      </c>
      <c r="F103" s="40">
        <v>7.5</v>
      </c>
      <c r="G103" s="40">
        <v>14.36</v>
      </c>
      <c r="H103" s="34" t="s">
        <v>112</v>
      </c>
      <c r="I103" s="40">
        <v>1.1000000000000001</v>
      </c>
      <c r="K103" s="327">
        <v>290</v>
      </c>
    </row>
    <row r="104" spans="1:31" s="29" customFormat="1" x14ac:dyDescent="0.35">
      <c r="A104" s="44">
        <v>36263</v>
      </c>
      <c r="B104" s="40">
        <v>102346</v>
      </c>
      <c r="C104" s="279">
        <v>614</v>
      </c>
      <c r="D104" s="40">
        <v>0.39319999999999999</v>
      </c>
      <c r="E104" s="40">
        <v>11.35</v>
      </c>
      <c r="F104" s="40">
        <v>8.16</v>
      </c>
      <c r="G104" s="40">
        <v>13.06</v>
      </c>
      <c r="H104" s="34" t="s">
        <v>112</v>
      </c>
      <c r="I104" s="40">
        <v>2.62</v>
      </c>
      <c r="J104" s="40">
        <v>61.8</v>
      </c>
      <c r="K104" s="48">
        <v>70</v>
      </c>
      <c r="L104" s="280"/>
      <c r="M104" s="42"/>
      <c r="N104" s="4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9" customFormat="1" x14ac:dyDescent="0.35">
      <c r="A105" s="44">
        <v>36270</v>
      </c>
      <c r="B105" s="40">
        <v>102945</v>
      </c>
      <c r="C105" s="279">
        <v>570</v>
      </c>
      <c r="D105" s="40">
        <v>0.36499999999999999</v>
      </c>
      <c r="E105" s="40">
        <v>12.01</v>
      </c>
      <c r="F105" s="40">
        <v>8.25</v>
      </c>
      <c r="G105" s="40">
        <v>11.16</v>
      </c>
      <c r="H105" s="34" t="s">
        <v>112</v>
      </c>
      <c r="I105" s="40">
        <v>1.1599999999999999</v>
      </c>
      <c r="J105" s="40">
        <v>67.400000000000006</v>
      </c>
      <c r="K105" s="40">
        <v>120</v>
      </c>
      <c r="L105" s="280"/>
      <c r="M105" s="42"/>
      <c r="N105" s="4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9" customFormat="1" x14ac:dyDescent="0.35">
      <c r="A106" s="44">
        <v>36277</v>
      </c>
      <c r="B106" s="40">
        <v>101414</v>
      </c>
      <c r="C106" s="279">
        <v>613</v>
      </c>
      <c r="D106" s="40">
        <v>0.39219999999999999</v>
      </c>
      <c r="E106" s="40">
        <v>4.97</v>
      </c>
      <c r="F106" s="40">
        <v>8.02</v>
      </c>
      <c r="G106" s="40">
        <v>15.16</v>
      </c>
      <c r="H106" s="34" t="s">
        <v>112</v>
      </c>
      <c r="I106" s="40">
        <v>2.87</v>
      </c>
      <c r="J106" s="40">
        <v>58.7</v>
      </c>
      <c r="K106" s="40">
        <v>50</v>
      </c>
      <c r="L106" s="45">
        <f>AVERAGE(K102:K106)</f>
        <v>286</v>
      </c>
      <c r="M106" s="46">
        <f>GEOMEAN(K102:K106)</f>
        <v>161.42766301796138</v>
      </c>
      <c r="N106" s="276" t="s">
        <v>377</v>
      </c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x14ac:dyDescent="0.35">
      <c r="A107" s="44">
        <v>36284</v>
      </c>
      <c r="B107" s="40">
        <v>103443</v>
      </c>
      <c r="C107" s="279">
        <v>578</v>
      </c>
      <c r="D107" s="40">
        <v>0.37019999999999997</v>
      </c>
      <c r="E107" s="40">
        <v>9.5</v>
      </c>
      <c r="F107" s="40">
        <v>8.1</v>
      </c>
      <c r="G107" s="40">
        <v>18.010000000000002</v>
      </c>
      <c r="H107" s="34" t="s">
        <v>112</v>
      </c>
      <c r="I107" s="40">
        <v>0.69</v>
      </c>
      <c r="J107" s="40">
        <v>70.900000000000006</v>
      </c>
      <c r="K107" s="40">
        <v>20</v>
      </c>
    </row>
    <row r="108" spans="1:31" x14ac:dyDescent="0.35">
      <c r="A108" s="44">
        <v>36291</v>
      </c>
      <c r="B108" s="40">
        <v>110348</v>
      </c>
      <c r="C108" s="279">
        <v>577</v>
      </c>
      <c r="D108" s="40">
        <v>0.36990000000000001</v>
      </c>
      <c r="E108" s="40">
        <v>8.5399999999999991</v>
      </c>
      <c r="F108" s="40">
        <v>7.99</v>
      </c>
      <c r="G108" s="40">
        <v>19.88</v>
      </c>
      <c r="H108" s="34" t="s">
        <v>112</v>
      </c>
      <c r="I108" s="40">
        <v>1.45</v>
      </c>
      <c r="J108" s="40">
        <v>44.3</v>
      </c>
      <c r="K108" s="40">
        <v>5</v>
      </c>
    </row>
    <row r="109" spans="1:31" x14ac:dyDescent="0.35">
      <c r="A109" s="44">
        <v>36298</v>
      </c>
      <c r="B109" s="40">
        <v>105317</v>
      </c>
      <c r="C109" s="279">
        <v>433.4</v>
      </c>
      <c r="D109" s="40">
        <v>0.27739999999999998</v>
      </c>
      <c r="E109" s="40">
        <v>5.66</v>
      </c>
      <c r="F109" s="40">
        <v>7.59</v>
      </c>
      <c r="G109" s="40">
        <v>20.62</v>
      </c>
      <c r="H109" s="34" t="s">
        <v>112</v>
      </c>
      <c r="I109" s="40">
        <v>0.94</v>
      </c>
      <c r="J109" s="40">
        <v>55.5</v>
      </c>
      <c r="K109" s="327">
        <v>8000</v>
      </c>
    </row>
    <row r="110" spans="1:31" x14ac:dyDescent="0.35">
      <c r="A110" s="44">
        <v>36299</v>
      </c>
      <c r="B110" s="40">
        <v>110702</v>
      </c>
      <c r="C110" s="279">
        <v>587.20000000000005</v>
      </c>
      <c r="D110" s="40">
        <v>0.37580000000000002</v>
      </c>
      <c r="E110" s="40">
        <v>7.65</v>
      </c>
      <c r="F110" s="40">
        <v>7.84</v>
      </c>
      <c r="G110" s="40">
        <v>19.8</v>
      </c>
      <c r="H110" s="34" t="s">
        <v>112</v>
      </c>
      <c r="I110" s="40">
        <v>1.48</v>
      </c>
      <c r="J110" s="40">
        <v>83.7</v>
      </c>
      <c r="K110" s="40">
        <v>230</v>
      </c>
    </row>
    <row r="111" spans="1:31" x14ac:dyDescent="0.35">
      <c r="A111" s="44">
        <v>36305</v>
      </c>
      <c r="B111" s="40">
        <v>111716</v>
      </c>
      <c r="C111" s="279">
        <v>596.9</v>
      </c>
      <c r="D111" s="40">
        <v>0.38260000000000005</v>
      </c>
      <c r="E111" s="40">
        <v>9.31</v>
      </c>
      <c r="F111" s="40">
        <v>7.92</v>
      </c>
      <c r="G111" s="40">
        <v>17.16</v>
      </c>
      <c r="H111" s="34" t="s">
        <v>112</v>
      </c>
      <c r="I111" s="40">
        <v>0.36</v>
      </c>
      <c r="J111" s="40">
        <v>81.900000000000006</v>
      </c>
      <c r="K111" s="40">
        <v>50</v>
      </c>
      <c r="L111" s="45">
        <f>AVERAGE(K107:K111)</f>
        <v>1661</v>
      </c>
      <c r="M111" s="46">
        <f>GEOMEAN(K107:K111)</f>
        <v>98.346195833142971</v>
      </c>
      <c r="N111" s="276" t="s">
        <v>378</v>
      </c>
    </row>
    <row r="112" spans="1:31" x14ac:dyDescent="0.35">
      <c r="A112" s="44">
        <v>36312</v>
      </c>
      <c r="B112" s="40">
        <v>105015</v>
      </c>
      <c r="C112" s="279">
        <v>623.1</v>
      </c>
      <c r="D112" s="40">
        <v>0.39879999999999999</v>
      </c>
      <c r="E112" s="40">
        <v>6.67</v>
      </c>
      <c r="F112" s="40">
        <v>7.84</v>
      </c>
      <c r="G112" s="40">
        <v>21.39</v>
      </c>
      <c r="H112" s="34" t="s">
        <v>112</v>
      </c>
      <c r="I112" s="40">
        <v>0.72</v>
      </c>
      <c r="J112" s="40">
        <v>50.2</v>
      </c>
      <c r="K112" s="40">
        <v>100</v>
      </c>
    </row>
    <row r="113" spans="1:14" x14ac:dyDescent="0.35">
      <c r="A113" s="44">
        <v>36319</v>
      </c>
      <c r="B113" s="40">
        <v>105828</v>
      </c>
      <c r="C113" s="41">
        <v>600.29999999999995</v>
      </c>
      <c r="D113" s="34"/>
      <c r="E113" s="34">
        <v>7.27</v>
      </c>
      <c r="F113" s="34">
        <v>7.96</v>
      </c>
      <c r="G113" s="40">
        <v>26.77</v>
      </c>
      <c r="H113" s="34" t="s">
        <v>112</v>
      </c>
      <c r="I113" s="40">
        <v>0.03</v>
      </c>
      <c r="J113" s="40">
        <v>53.6</v>
      </c>
      <c r="K113" s="40">
        <v>60</v>
      </c>
    </row>
    <row r="114" spans="1:14" x14ac:dyDescent="0.35">
      <c r="A114" s="44">
        <v>36326</v>
      </c>
      <c r="B114" s="40">
        <v>103645</v>
      </c>
      <c r="C114" s="279">
        <v>558.20000000000005</v>
      </c>
      <c r="D114" s="40">
        <v>0.35720000000000002</v>
      </c>
      <c r="E114" s="40">
        <v>7.07</v>
      </c>
      <c r="F114" s="40">
        <v>8.02</v>
      </c>
      <c r="G114" s="40">
        <v>24.39</v>
      </c>
      <c r="H114" s="34" t="s">
        <v>112</v>
      </c>
      <c r="I114" s="40">
        <v>1.74</v>
      </c>
      <c r="J114" s="40">
        <v>69.400000000000006</v>
      </c>
      <c r="K114" s="40">
        <v>230</v>
      </c>
    </row>
    <row r="115" spans="1:14" x14ac:dyDescent="0.35">
      <c r="A115" s="44">
        <v>36333</v>
      </c>
      <c r="B115" s="40">
        <v>104716</v>
      </c>
      <c r="C115" s="279">
        <v>698.1</v>
      </c>
      <c r="D115" s="40">
        <v>0.44679999999999997</v>
      </c>
      <c r="E115" s="40">
        <v>9.01</v>
      </c>
      <c r="F115" s="40">
        <v>7.94</v>
      </c>
      <c r="G115" s="40">
        <v>21.42</v>
      </c>
      <c r="H115" s="34" t="s">
        <v>112</v>
      </c>
      <c r="I115" s="40">
        <v>0.44</v>
      </c>
      <c r="J115" s="40">
        <v>49.6</v>
      </c>
      <c r="K115" s="40">
        <v>170</v>
      </c>
    </row>
    <row r="116" spans="1:14" x14ac:dyDescent="0.35">
      <c r="A116" s="44">
        <v>36340</v>
      </c>
      <c r="B116" s="40">
        <v>101514</v>
      </c>
      <c r="C116" s="279">
        <v>519.9</v>
      </c>
      <c r="D116" s="40">
        <v>0.3327</v>
      </c>
      <c r="E116" s="40">
        <v>7.29</v>
      </c>
      <c r="F116" s="40">
        <v>8.0299999999999994</v>
      </c>
      <c r="G116" s="40">
        <v>25.04</v>
      </c>
      <c r="H116" s="34" t="s">
        <v>112</v>
      </c>
      <c r="I116" s="40">
        <v>0.67</v>
      </c>
      <c r="J116" s="40">
        <v>59.1</v>
      </c>
      <c r="K116" s="327">
        <v>2100</v>
      </c>
      <c r="L116" s="45">
        <f>AVERAGE(K112:K116)</f>
        <v>532</v>
      </c>
      <c r="M116" s="46">
        <f>GEOMEAN(K112:K116)</f>
        <v>218.02658907358696</v>
      </c>
      <c r="N116" s="276" t="s">
        <v>379</v>
      </c>
    </row>
    <row r="117" spans="1:14" x14ac:dyDescent="0.35">
      <c r="A117" s="44">
        <v>36347</v>
      </c>
      <c r="B117" s="40">
        <v>111308</v>
      </c>
      <c r="C117" s="279">
        <v>533</v>
      </c>
      <c r="D117" s="40">
        <v>0.34099999999999997</v>
      </c>
      <c r="E117" s="40">
        <v>7.2</v>
      </c>
      <c r="F117" s="40">
        <v>7.78</v>
      </c>
      <c r="G117" s="40">
        <v>27.91</v>
      </c>
      <c r="H117" s="34" t="s">
        <v>112</v>
      </c>
      <c r="I117" s="40">
        <v>0.2</v>
      </c>
      <c r="J117" s="40">
        <v>0</v>
      </c>
      <c r="K117" s="40">
        <v>180</v>
      </c>
    </row>
    <row r="118" spans="1:14" x14ac:dyDescent="0.35">
      <c r="A118" s="44">
        <v>36348</v>
      </c>
      <c r="B118" s="40">
        <v>100258</v>
      </c>
      <c r="C118" s="279">
        <v>540</v>
      </c>
      <c r="D118" s="40">
        <v>0.34599999999999997</v>
      </c>
      <c r="E118" s="40">
        <v>5.42</v>
      </c>
      <c r="F118" s="40">
        <v>7.22</v>
      </c>
      <c r="G118" s="40">
        <v>26.67</v>
      </c>
      <c r="H118" s="34" t="s">
        <v>112</v>
      </c>
      <c r="I118" s="40">
        <v>0.3</v>
      </c>
      <c r="J118" s="40">
        <v>0</v>
      </c>
      <c r="K118" s="327">
        <v>7800</v>
      </c>
    </row>
    <row r="119" spans="1:14" x14ac:dyDescent="0.35">
      <c r="A119" s="44">
        <v>36354</v>
      </c>
      <c r="B119" s="40">
        <v>111043</v>
      </c>
      <c r="C119" s="279">
        <v>475.7</v>
      </c>
      <c r="D119" s="40">
        <v>0.30449999999999999</v>
      </c>
      <c r="E119" s="40">
        <v>6.93</v>
      </c>
      <c r="F119" s="40">
        <v>7.42</v>
      </c>
      <c r="G119" s="40">
        <v>23.79</v>
      </c>
      <c r="H119" s="34" t="s">
        <v>112</v>
      </c>
      <c r="I119" s="40">
        <v>0.97</v>
      </c>
      <c r="J119" s="40">
        <v>71.099999999999994</v>
      </c>
      <c r="K119" s="327">
        <v>320</v>
      </c>
    </row>
    <row r="120" spans="1:14" x14ac:dyDescent="0.35">
      <c r="A120" s="44">
        <v>36361</v>
      </c>
      <c r="B120" s="40">
        <v>105736</v>
      </c>
      <c r="C120" s="279">
        <v>628.6</v>
      </c>
      <c r="D120" s="40">
        <v>0.40280000000000005</v>
      </c>
      <c r="E120" s="40">
        <v>4.6900000000000004</v>
      </c>
      <c r="F120" s="40">
        <v>7.96</v>
      </c>
      <c r="G120" s="40">
        <v>26.89</v>
      </c>
      <c r="H120" s="34" t="s">
        <v>112</v>
      </c>
      <c r="I120" s="40">
        <v>0.31</v>
      </c>
      <c r="J120" s="40">
        <v>63.3</v>
      </c>
      <c r="K120" s="327">
        <v>54000</v>
      </c>
    </row>
    <row r="121" spans="1:14" x14ac:dyDescent="0.35">
      <c r="A121" s="44">
        <v>36368</v>
      </c>
      <c r="B121" s="40">
        <v>100003</v>
      </c>
      <c r="C121" s="279">
        <v>647.70000000000005</v>
      </c>
      <c r="D121" s="40">
        <v>0.41449999999999998</v>
      </c>
      <c r="E121" s="40">
        <v>3.65</v>
      </c>
      <c r="F121" s="40">
        <v>7.57</v>
      </c>
      <c r="G121" s="40">
        <v>28.25</v>
      </c>
      <c r="H121" s="34" t="s">
        <v>112</v>
      </c>
      <c r="I121" s="40">
        <v>0.63</v>
      </c>
      <c r="J121" s="40">
        <v>64.900000000000006</v>
      </c>
      <c r="K121" s="327">
        <v>800</v>
      </c>
      <c r="L121" s="45">
        <f>AVERAGE(K117:K120)</f>
        <v>15575</v>
      </c>
      <c r="M121" s="46">
        <f>GEOMEAN(K117:K120)</f>
        <v>2219.3597807539622</v>
      </c>
      <c r="N121" s="276" t="s">
        <v>380</v>
      </c>
    </row>
    <row r="122" spans="1:14" x14ac:dyDescent="0.35">
      <c r="A122" s="44">
        <v>36375</v>
      </c>
      <c r="B122" s="40">
        <v>102027</v>
      </c>
      <c r="C122" s="279">
        <v>692.9</v>
      </c>
      <c r="D122" s="40">
        <v>0.44389999999999996</v>
      </c>
      <c r="E122" s="40">
        <v>6.38</v>
      </c>
      <c r="F122" s="40">
        <v>7.9</v>
      </c>
      <c r="G122" s="40">
        <v>25.67</v>
      </c>
      <c r="H122" s="34" t="s">
        <v>112</v>
      </c>
      <c r="I122" s="40">
        <v>0.09</v>
      </c>
      <c r="J122" s="40">
        <v>54.7</v>
      </c>
      <c r="K122" s="40">
        <v>160</v>
      </c>
    </row>
    <row r="123" spans="1:14" x14ac:dyDescent="0.35">
      <c r="A123" s="44">
        <v>36382</v>
      </c>
      <c r="B123" s="40">
        <v>121201</v>
      </c>
      <c r="C123" s="279">
        <v>664.6</v>
      </c>
      <c r="D123" s="40">
        <v>0.42530000000000001</v>
      </c>
      <c r="E123" s="40">
        <v>6.92</v>
      </c>
      <c r="F123" s="40">
        <v>7.88</v>
      </c>
      <c r="G123" s="40">
        <v>24.54</v>
      </c>
      <c r="H123" s="34" t="s">
        <v>112</v>
      </c>
      <c r="I123" s="40">
        <v>0.4</v>
      </c>
      <c r="J123" s="40">
        <v>68.599999999999994</v>
      </c>
      <c r="K123" s="40">
        <v>190</v>
      </c>
    </row>
    <row r="124" spans="1:14" x14ac:dyDescent="0.35">
      <c r="A124" s="44">
        <v>36389</v>
      </c>
      <c r="B124" s="40">
        <v>105413</v>
      </c>
      <c r="C124" s="279">
        <v>706.8</v>
      </c>
      <c r="D124" s="40">
        <v>0.45229999999999998</v>
      </c>
      <c r="E124" s="40">
        <v>6.37</v>
      </c>
      <c r="F124" s="40">
        <v>7.77</v>
      </c>
      <c r="G124" s="40">
        <v>24.29</v>
      </c>
      <c r="H124" s="34" t="s">
        <v>112</v>
      </c>
      <c r="I124" s="40">
        <v>0.96</v>
      </c>
      <c r="J124" s="40">
        <v>50.5</v>
      </c>
      <c r="K124" s="327">
        <v>300</v>
      </c>
    </row>
    <row r="125" spans="1:14" x14ac:dyDescent="0.35">
      <c r="A125" s="44">
        <v>36396</v>
      </c>
      <c r="B125" s="40">
        <v>104402</v>
      </c>
      <c r="C125" s="279">
        <v>740.8</v>
      </c>
      <c r="D125" s="40">
        <v>0.47410000000000002</v>
      </c>
      <c r="E125" s="40">
        <v>5.44</v>
      </c>
      <c r="F125" s="40">
        <v>7.65</v>
      </c>
      <c r="G125" s="40">
        <v>22.85</v>
      </c>
      <c r="H125" s="34" t="s">
        <v>112</v>
      </c>
      <c r="I125" s="40">
        <v>0.53</v>
      </c>
      <c r="J125" s="40">
        <v>57.6</v>
      </c>
      <c r="K125" s="327">
        <v>500</v>
      </c>
    </row>
    <row r="126" spans="1:14" x14ac:dyDescent="0.35">
      <c r="A126" s="44">
        <v>36403</v>
      </c>
      <c r="B126" s="40">
        <v>102854</v>
      </c>
      <c r="C126" s="279">
        <v>734.9</v>
      </c>
      <c r="D126" s="40">
        <v>0.47030000000000005</v>
      </c>
      <c r="E126" s="40">
        <v>5.75</v>
      </c>
      <c r="F126" s="40">
        <v>7.71</v>
      </c>
      <c r="G126" s="40">
        <v>21.63</v>
      </c>
      <c r="H126" s="34" t="s">
        <v>112</v>
      </c>
      <c r="I126" s="40">
        <v>0.65</v>
      </c>
      <c r="J126" s="40">
        <v>54.5</v>
      </c>
      <c r="K126" s="40">
        <v>120</v>
      </c>
      <c r="L126" s="45">
        <f>AVERAGE(K122:K126)</f>
        <v>254</v>
      </c>
      <c r="M126" s="46">
        <f>GEOMEAN(K122:K126)</f>
        <v>222.65334175293108</v>
      </c>
      <c r="N126" s="276" t="s">
        <v>381</v>
      </c>
    </row>
    <row r="127" spans="1:14" x14ac:dyDescent="0.35">
      <c r="A127" s="44">
        <v>36410</v>
      </c>
      <c r="B127" s="40">
        <v>111813</v>
      </c>
      <c r="C127" s="279">
        <v>717.7</v>
      </c>
      <c r="D127" s="40">
        <v>0.45920000000000005</v>
      </c>
      <c r="E127" s="40">
        <v>7.11</v>
      </c>
      <c r="F127" s="40">
        <v>7.89</v>
      </c>
      <c r="G127" s="40">
        <v>23.24</v>
      </c>
      <c r="H127" s="34" t="s">
        <v>112</v>
      </c>
      <c r="I127" s="40">
        <v>0.86</v>
      </c>
      <c r="J127" s="40">
        <v>84.7</v>
      </c>
      <c r="K127" s="40">
        <v>40</v>
      </c>
    </row>
    <row r="128" spans="1:14" x14ac:dyDescent="0.35">
      <c r="A128" s="44">
        <v>36417</v>
      </c>
      <c r="B128" s="40">
        <v>103559</v>
      </c>
      <c r="C128" s="279">
        <v>762.3</v>
      </c>
      <c r="D128" s="40">
        <v>0.4879</v>
      </c>
      <c r="E128" s="40">
        <v>8.74</v>
      </c>
      <c r="F128" s="40">
        <v>7.68</v>
      </c>
      <c r="G128" s="40">
        <v>19.829999999999998</v>
      </c>
      <c r="H128" s="34" t="s">
        <v>112</v>
      </c>
      <c r="I128" s="40">
        <v>1</v>
      </c>
      <c r="J128" s="40">
        <v>61.8</v>
      </c>
      <c r="K128" s="327">
        <v>420</v>
      </c>
    </row>
    <row r="129" spans="1:14" x14ac:dyDescent="0.35">
      <c r="A129" s="44">
        <v>36418</v>
      </c>
      <c r="B129" s="40">
        <v>105015</v>
      </c>
      <c r="C129" s="279">
        <v>761</v>
      </c>
      <c r="D129" s="40">
        <v>0.48699999999999999</v>
      </c>
      <c r="E129" s="40">
        <v>7.66</v>
      </c>
      <c r="F129" s="40">
        <v>7.6</v>
      </c>
      <c r="G129" s="40">
        <v>19.41</v>
      </c>
      <c r="H129" s="34" t="s">
        <v>112</v>
      </c>
      <c r="I129" s="40">
        <v>0.5</v>
      </c>
      <c r="J129" s="40">
        <v>0</v>
      </c>
      <c r="K129" s="40">
        <v>100</v>
      </c>
    </row>
    <row r="130" spans="1:14" x14ac:dyDescent="0.35">
      <c r="A130" s="44">
        <v>36424</v>
      </c>
      <c r="B130" s="40">
        <v>101720</v>
      </c>
      <c r="C130" s="279">
        <v>676.1</v>
      </c>
      <c r="D130" s="40">
        <v>0.43270000000000003</v>
      </c>
      <c r="E130" s="40">
        <v>8.39</v>
      </c>
      <c r="F130" s="40">
        <v>7.8</v>
      </c>
      <c r="G130" s="40">
        <v>17.87</v>
      </c>
      <c r="H130" s="34" t="s">
        <v>112</v>
      </c>
      <c r="I130" s="40">
        <v>0.74</v>
      </c>
      <c r="J130" s="40">
        <v>69.599999999999994</v>
      </c>
      <c r="K130" s="327">
        <v>510</v>
      </c>
    </row>
    <row r="131" spans="1:14" x14ac:dyDescent="0.35">
      <c r="A131" s="44">
        <v>36431</v>
      </c>
      <c r="B131" s="40">
        <v>102019</v>
      </c>
      <c r="C131" s="279">
        <v>736.1</v>
      </c>
      <c r="D131" s="40">
        <v>0.47109999999999996</v>
      </c>
      <c r="E131" s="40">
        <v>7.91</v>
      </c>
      <c r="F131" s="40">
        <v>7.93</v>
      </c>
      <c r="G131" s="40">
        <v>20.96</v>
      </c>
      <c r="H131" s="34" t="s">
        <v>112</v>
      </c>
      <c r="I131" s="40">
        <v>0.24</v>
      </c>
      <c r="J131" s="40">
        <v>64.099999999999994</v>
      </c>
      <c r="K131" s="40">
        <v>10</v>
      </c>
      <c r="L131" s="45">
        <f>AVERAGE(K127:K130)</f>
        <v>267.5</v>
      </c>
      <c r="M131" s="46">
        <f>GEOMEAN(K127:K130)</f>
        <v>171.08812408335396</v>
      </c>
      <c r="N131" s="276" t="s">
        <v>382</v>
      </c>
    </row>
    <row r="132" spans="1:14" x14ac:dyDescent="0.35">
      <c r="A132" s="44">
        <v>36438</v>
      </c>
      <c r="B132" s="40">
        <v>94529</v>
      </c>
      <c r="C132" s="279">
        <v>684.2</v>
      </c>
      <c r="D132" s="40">
        <v>0.43790000000000001</v>
      </c>
      <c r="E132" s="40">
        <v>6.53</v>
      </c>
      <c r="F132" s="40">
        <v>7.54</v>
      </c>
      <c r="G132" s="40">
        <v>13.37</v>
      </c>
      <c r="H132" s="34" t="s">
        <v>112</v>
      </c>
      <c r="I132" s="40">
        <v>1.65</v>
      </c>
      <c r="J132" s="40">
        <v>56</v>
      </c>
      <c r="K132" s="40">
        <v>100</v>
      </c>
    </row>
    <row r="133" spans="1:14" x14ac:dyDescent="0.35">
      <c r="A133" s="44">
        <v>36445</v>
      </c>
      <c r="B133" s="40">
        <v>102801</v>
      </c>
      <c r="C133" s="279">
        <v>565.1</v>
      </c>
      <c r="D133" s="40">
        <v>0.36170000000000002</v>
      </c>
      <c r="E133" s="40">
        <v>7.31</v>
      </c>
      <c r="F133" s="40">
        <v>7.58</v>
      </c>
      <c r="G133" s="40">
        <v>15.53</v>
      </c>
      <c r="H133" s="34" t="s">
        <v>112</v>
      </c>
      <c r="I133" s="40">
        <v>0.77</v>
      </c>
      <c r="J133" s="40">
        <v>59.1</v>
      </c>
      <c r="K133" s="40">
        <v>160</v>
      </c>
    </row>
    <row r="134" spans="1:14" x14ac:dyDescent="0.35">
      <c r="A134" s="44">
        <v>36452</v>
      </c>
      <c r="B134" s="40">
        <v>104429</v>
      </c>
      <c r="C134" s="279">
        <v>792.6</v>
      </c>
      <c r="D134" s="40">
        <v>0.50729999999999997</v>
      </c>
      <c r="E134" s="40">
        <v>8.08</v>
      </c>
      <c r="F134" s="40">
        <v>7.73</v>
      </c>
      <c r="G134" s="40">
        <v>12.6</v>
      </c>
      <c r="H134" s="34" t="s">
        <v>112</v>
      </c>
      <c r="I134" s="40">
        <v>1.26</v>
      </c>
      <c r="J134" s="40">
        <v>56</v>
      </c>
      <c r="K134" s="40">
        <v>10</v>
      </c>
    </row>
    <row r="135" spans="1:14" x14ac:dyDescent="0.35">
      <c r="A135" s="44">
        <v>36453</v>
      </c>
      <c r="B135" s="40">
        <v>95325</v>
      </c>
      <c r="C135" s="279">
        <v>762.3</v>
      </c>
      <c r="D135" s="40">
        <v>0.4879</v>
      </c>
      <c r="E135" s="40">
        <v>8.4700000000000006</v>
      </c>
      <c r="F135" s="40">
        <v>7.71</v>
      </c>
      <c r="G135" s="40">
        <v>11.88</v>
      </c>
      <c r="H135" s="34" t="s">
        <v>112</v>
      </c>
      <c r="I135" s="40">
        <v>1.36</v>
      </c>
      <c r="J135" s="40">
        <v>69.7</v>
      </c>
      <c r="K135" s="40">
        <v>30</v>
      </c>
    </row>
    <row r="136" spans="1:14" x14ac:dyDescent="0.35">
      <c r="A136" s="44">
        <v>36459</v>
      </c>
      <c r="B136" s="40">
        <v>100301</v>
      </c>
      <c r="C136" s="279">
        <v>775.3</v>
      </c>
      <c r="D136" s="40">
        <v>0.49619999999999997</v>
      </c>
      <c r="E136" s="40">
        <v>9.14</v>
      </c>
      <c r="F136" s="40">
        <v>7.68</v>
      </c>
      <c r="G136" s="40">
        <v>9.42</v>
      </c>
      <c r="H136" s="34" t="s">
        <v>112</v>
      </c>
      <c r="I136" s="40">
        <v>1.25</v>
      </c>
      <c r="J136" s="40">
        <v>60.4</v>
      </c>
      <c r="K136" s="40">
        <v>80</v>
      </c>
      <c r="L136" s="45">
        <f>AVERAGE(K132:K136)</f>
        <v>76</v>
      </c>
      <c r="M136" s="46">
        <f>GEOMEAN(K132:K136)</f>
        <v>52.103421693947041</v>
      </c>
      <c r="N136" s="276" t="s">
        <v>383</v>
      </c>
    </row>
    <row r="137" spans="1:14" x14ac:dyDescent="0.35">
      <c r="A137" s="44">
        <v>36466</v>
      </c>
      <c r="B137" s="40">
        <v>104149</v>
      </c>
      <c r="C137" s="279">
        <v>859.5</v>
      </c>
      <c r="D137" s="40">
        <v>0.55010000000000003</v>
      </c>
      <c r="E137" s="40">
        <v>7.64</v>
      </c>
      <c r="F137" s="40">
        <v>7.71</v>
      </c>
      <c r="G137" s="40">
        <v>13.25</v>
      </c>
      <c r="H137" s="34" t="s">
        <v>112</v>
      </c>
      <c r="I137" s="40">
        <v>1.04</v>
      </c>
      <c r="J137" s="40">
        <v>60.4</v>
      </c>
      <c r="K137" s="40">
        <v>40</v>
      </c>
    </row>
    <row r="138" spans="1:14" x14ac:dyDescent="0.35">
      <c r="A138" s="44">
        <v>36473</v>
      </c>
      <c r="B138" s="40">
        <v>95801</v>
      </c>
      <c r="C138" s="279">
        <v>845.3</v>
      </c>
      <c r="D138" s="40">
        <v>0.54100000000000004</v>
      </c>
      <c r="E138" s="40">
        <v>8.35</v>
      </c>
      <c r="F138" s="40">
        <v>7.64</v>
      </c>
      <c r="G138" s="40">
        <v>11.7</v>
      </c>
      <c r="H138" s="34" t="s">
        <v>112</v>
      </c>
      <c r="I138" s="40">
        <v>0.76</v>
      </c>
      <c r="J138" s="40">
        <v>60.2</v>
      </c>
      <c r="K138" s="327">
        <v>1000</v>
      </c>
    </row>
    <row r="139" spans="1:14" x14ac:dyDescent="0.35">
      <c r="A139" s="44">
        <v>36480</v>
      </c>
      <c r="B139" s="40">
        <v>102647</v>
      </c>
      <c r="C139" s="279">
        <v>897.8</v>
      </c>
      <c r="D139" s="40">
        <v>0.5746</v>
      </c>
      <c r="E139" s="40">
        <v>8.4499999999999993</v>
      </c>
      <c r="F139" s="40">
        <v>7.71</v>
      </c>
      <c r="G139" s="40">
        <v>8.7799999999999994</v>
      </c>
      <c r="H139" s="34" t="s">
        <v>112</v>
      </c>
      <c r="I139" s="40">
        <v>1.59</v>
      </c>
      <c r="J139" s="40">
        <v>54.9</v>
      </c>
      <c r="K139" s="40">
        <v>10</v>
      </c>
    </row>
    <row r="140" spans="1:14" x14ac:dyDescent="0.35">
      <c r="A140" s="44">
        <v>36487</v>
      </c>
      <c r="B140" s="40">
        <v>101257</v>
      </c>
      <c r="C140" s="279">
        <v>728.6</v>
      </c>
      <c r="D140" s="40">
        <v>0.46629999999999999</v>
      </c>
      <c r="E140" s="40">
        <v>5.99</v>
      </c>
      <c r="F140" s="40">
        <v>7.43</v>
      </c>
      <c r="G140" s="40">
        <v>11.05</v>
      </c>
      <c r="H140" s="34" t="s">
        <v>112</v>
      </c>
      <c r="I140" s="40">
        <v>1.57</v>
      </c>
      <c r="J140" s="40">
        <v>58</v>
      </c>
      <c r="K140" s="327">
        <v>4300</v>
      </c>
    </row>
    <row r="141" spans="1:14" x14ac:dyDescent="0.35">
      <c r="A141" s="44">
        <v>36494</v>
      </c>
      <c r="B141" s="40">
        <v>103810</v>
      </c>
      <c r="C141" s="279">
        <v>886.4</v>
      </c>
      <c r="D141" s="40">
        <v>0.56730000000000003</v>
      </c>
      <c r="E141" s="40">
        <v>9.5500000000000007</v>
      </c>
      <c r="F141" s="40">
        <v>7.63</v>
      </c>
      <c r="G141" s="40">
        <v>5.61</v>
      </c>
      <c r="H141" s="34" t="s">
        <v>112</v>
      </c>
      <c r="I141" s="40">
        <v>1.9</v>
      </c>
      <c r="J141" s="40">
        <v>54.7</v>
      </c>
      <c r="K141" s="40">
        <v>10</v>
      </c>
      <c r="L141" s="45">
        <f>AVERAGE(K137:K141)</f>
        <v>1072</v>
      </c>
      <c r="M141" s="46">
        <f>GEOMEAN(K137:K141)</f>
        <v>111.45657399648677</v>
      </c>
      <c r="N141" s="276" t="s">
        <v>384</v>
      </c>
    </row>
    <row r="142" spans="1:14" x14ac:dyDescent="0.35">
      <c r="A142" s="44">
        <v>36495</v>
      </c>
      <c r="B142" s="40">
        <v>103423</v>
      </c>
      <c r="C142" s="279">
        <v>821.2</v>
      </c>
      <c r="D142" s="40">
        <v>0.52560000000000007</v>
      </c>
      <c r="E142" s="40">
        <v>9.7100000000000009</v>
      </c>
      <c r="F142" s="40">
        <v>7.58</v>
      </c>
      <c r="G142" s="40">
        <v>4.58</v>
      </c>
      <c r="H142" s="34" t="s">
        <v>112</v>
      </c>
      <c r="I142" s="40">
        <v>0.86</v>
      </c>
      <c r="J142" s="40">
        <v>63.4</v>
      </c>
      <c r="K142" s="40">
        <v>10</v>
      </c>
    </row>
    <row r="143" spans="1:14" x14ac:dyDescent="0.35">
      <c r="A143" s="44">
        <v>36501</v>
      </c>
      <c r="B143" s="40">
        <v>101411</v>
      </c>
      <c r="C143" s="279">
        <v>482.7</v>
      </c>
      <c r="D143" s="40">
        <v>0.30890000000000001</v>
      </c>
      <c r="E143" s="40">
        <v>6.84</v>
      </c>
      <c r="F143" s="40">
        <v>7.23</v>
      </c>
      <c r="G143" s="40">
        <v>7.75</v>
      </c>
      <c r="H143" s="34" t="s">
        <v>112</v>
      </c>
      <c r="I143" s="40">
        <v>1.83</v>
      </c>
      <c r="J143" s="40">
        <v>26</v>
      </c>
      <c r="K143" s="327">
        <v>8000</v>
      </c>
    </row>
    <row r="144" spans="1:14" x14ac:dyDescent="0.35">
      <c r="A144" s="44">
        <v>36508</v>
      </c>
      <c r="B144" s="40">
        <v>90044</v>
      </c>
      <c r="C144" s="279">
        <v>576.4</v>
      </c>
      <c r="D144" s="40">
        <v>0.36890000000000001</v>
      </c>
      <c r="E144" s="40">
        <v>8.9</v>
      </c>
      <c r="F144" s="40">
        <v>7.64</v>
      </c>
      <c r="G144" s="40">
        <v>6.28</v>
      </c>
      <c r="H144" s="34" t="s">
        <v>112</v>
      </c>
      <c r="I144" s="40">
        <v>0.88</v>
      </c>
      <c r="J144" s="40">
        <v>68.599999999999994</v>
      </c>
      <c r="K144" s="327">
        <v>1100</v>
      </c>
    </row>
    <row r="145" spans="1:14" x14ac:dyDescent="0.35">
      <c r="A145" s="44">
        <v>36515</v>
      </c>
      <c r="B145" s="40">
        <v>102921</v>
      </c>
      <c r="C145" s="279">
        <v>725.8</v>
      </c>
      <c r="D145" s="40">
        <v>4.0644999999999998</v>
      </c>
      <c r="E145" s="40">
        <v>10.78</v>
      </c>
      <c r="F145" s="40">
        <v>7.66</v>
      </c>
      <c r="G145" s="40">
        <v>2.68</v>
      </c>
      <c r="H145" s="34" t="s">
        <v>112</v>
      </c>
      <c r="I145" s="40">
        <v>1.94</v>
      </c>
      <c r="J145" s="40">
        <v>51.4</v>
      </c>
      <c r="K145" s="40">
        <v>10</v>
      </c>
    </row>
    <row r="146" spans="1:14" x14ac:dyDescent="0.35">
      <c r="A146" s="44">
        <v>36522</v>
      </c>
      <c r="B146" s="40">
        <v>105656</v>
      </c>
      <c r="C146" s="279">
        <v>850.5</v>
      </c>
      <c r="D146" s="40">
        <v>0.54430000000000001</v>
      </c>
      <c r="E146" s="40">
        <v>11.96</v>
      </c>
      <c r="F146" s="40">
        <v>7.8</v>
      </c>
      <c r="G146" s="40">
        <v>0.43</v>
      </c>
      <c r="H146" s="34" t="s">
        <v>112</v>
      </c>
      <c r="I146" s="40">
        <v>1.44</v>
      </c>
      <c r="J146" s="40">
        <v>81.099999999999994</v>
      </c>
      <c r="K146" s="40">
        <v>20</v>
      </c>
      <c r="L146" s="45">
        <f>AVERAGE(K142:K146)</f>
        <v>1828</v>
      </c>
      <c r="M146" s="46">
        <f>GEOMEAN(K142:K146)</f>
        <v>111.97022052804314</v>
      </c>
      <c r="N146" s="276" t="s">
        <v>385</v>
      </c>
    </row>
    <row r="147" spans="1:14" x14ac:dyDescent="0.35">
      <c r="A147" s="44">
        <v>36529</v>
      </c>
      <c r="B147" s="40">
        <v>103131</v>
      </c>
      <c r="C147" s="279">
        <v>449.8</v>
      </c>
      <c r="D147" s="40">
        <v>0.28789999999999999</v>
      </c>
      <c r="E147" s="40">
        <v>8.5299999999999994</v>
      </c>
      <c r="F147" s="40">
        <v>7.6</v>
      </c>
      <c r="G147" s="40">
        <v>7.42</v>
      </c>
      <c r="H147" s="34" t="s">
        <v>112</v>
      </c>
      <c r="I147" s="40">
        <v>2.2799999999999998</v>
      </c>
      <c r="J147" s="40">
        <v>89.8</v>
      </c>
      <c r="K147" s="327">
        <v>8000</v>
      </c>
    </row>
    <row r="148" spans="1:14" x14ac:dyDescent="0.35">
      <c r="A148" s="44">
        <v>36536</v>
      </c>
      <c r="B148" s="40">
        <v>95824</v>
      </c>
      <c r="C148" s="279">
        <v>711.3</v>
      </c>
      <c r="D148" s="40">
        <v>0.45519999999999999</v>
      </c>
      <c r="E148" s="40">
        <v>10.29</v>
      </c>
      <c r="F148" s="40">
        <v>7.61</v>
      </c>
      <c r="G148" s="40">
        <v>3.93</v>
      </c>
      <c r="H148" s="34" t="s">
        <v>112</v>
      </c>
      <c r="I148" s="40">
        <v>1.4</v>
      </c>
      <c r="J148" s="40">
        <v>97.7</v>
      </c>
      <c r="K148" s="40">
        <v>100</v>
      </c>
    </row>
    <row r="149" spans="1:14" x14ac:dyDescent="0.35">
      <c r="A149" s="44">
        <v>36537</v>
      </c>
      <c r="B149" s="40">
        <v>101240</v>
      </c>
      <c r="C149" s="279">
        <v>765.2</v>
      </c>
      <c r="D149" s="40">
        <v>0.48970000000000002</v>
      </c>
      <c r="E149" s="40">
        <v>9.9600000000000009</v>
      </c>
      <c r="F149" s="40">
        <v>7.72</v>
      </c>
      <c r="G149" s="40">
        <v>3.7</v>
      </c>
      <c r="H149" s="34" t="s">
        <v>112</v>
      </c>
      <c r="I149" s="40">
        <v>2.1800000000000002</v>
      </c>
      <c r="J149" s="40">
        <v>59.6</v>
      </c>
      <c r="K149" s="40">
        <v>100</v>
      </c>
    </row>
    <row r="150" spans="1:14" x14ac:dyDescent="0.35">
      <c r="A150" s="44">
        <v>36544</v>
      </c>
      <c r="B150" s="40">
        <v>102358</v>
      </c>
      <c r="C150" s="279">
        <v>780.4</v>
      </c>
      <c r="D150" s="40">
        <v>0.4995</v>
      </c>
      <c r="E150" s="40">
        <v>11.23</v>
      </c>
      <c r="F150" s="40">
        <v>7.79</v>
      </c>
      <c r="G150" s="40">
        <v>1.28</v>
      </c>
      <c r="H150" s="34" t="s">
        <v>112</v>
      </c>
      <c r="I150" s="40">
        <v>2.0699999999999998</v>
      </c>
      <c r="J150" s="40">
        <v>61.4</v>
      </c>
      <c r="K150" s="40">
        <v>10</v>
      </c>
    </row>
    <row r="151" spans="1:14" x14ac:dyDescent="0.35">
      <c r="A151" s="44">
        <v>36550</v>
      </c>
      <c r="B151" s="40">
        <v>110626</v>
      </c>
      <c r="C151" s="279">
        <v>960.3</v>
      </c>
      <c r="D151" s="40">
        <v>0.61460000000000004</v>
      </c>
      <c r="E151" s="40">
        <v>11.16</v>
      </c>
      <c r="F151" s="40">
        <v>7.7</v>
      </c>
      <c r="G151" s="40">
        <v>0.3</v>
      </c>
      <c r="H151" s="34" t="s">
        <v>112</v>
      </c>
      <c r="I151" s="40">
        <v>1.64</v>
      </c>
      <c r="J151" s="40">
        <v>65.099999999999994</v>
      </c>
      <c r="K151" s="40">
        <v>10</v>
      </c>
      <c r="L151" s="45">
        <f>AVERAGE(K147:K151)</f>
        <v>1644</v>
      </c>
      <c r="M151" s="46">
        <f>GEOMEAN(K147:K151)</f>
        <v>95.635249979003703</v>
      </c>
      <c r="N151" s="276" t="s">
        <v>386</v>
      </c>
    </row>
    <row r="152" spans="1:14" x14ac:dyDescent="0.35">
      <c r="A152" s="44">
        <v>36557</v>
      </c>
      <c r="B152" s="40">
        <v>100716</v>
      </c>
      <c r="C152" s="279">
        <v>965</v>
      </c>
      <c r="D152" s="40">
        <v>0.61799999999999999</v>
      </c>
      <c r="E152" s="40">
        <v>12.81</v>
      </c>
      <c r="F152" s="40">
        <v>7.64</v>
      </c>
      <c r="G152" s="40">
        <v>0.17</v>
      </c>
      <c r="H152" s="34" t="s">
        <v>112</v>
      </c>
      <c r="I152" s="40">
        <v>1.8</v>
      </c>
      <c r="J152" s="34" t="s">
        <v>387</v>
      </c>
      <c r="K152" s="40">
        <v>10</v>
      </c>
    </row>
    <row r="153" spans="1:14" x14ac:dyDescent="0.35">
      <c r="A153" s="44">
        <v>36564</v>
      </c>
      <c r="B153" s="40">
        <v>102009</v>
      </c>
      <c r="C153" s="279">
        <v>993.8</v>
      </c>
      <c r="D153" s="40">
        <v>0.63600000000000001</v>
      </c>
      <c r="E153" s="40">
        <v>12.97</v>
      </c>
      <c r="F153" s="40">
        <v>7.77</v>
      </c>
      <c r="G153" s="40">
        <v>0.98</v>
      </c>
      <c r="H153" s="34" t="s">
        <v>112</v>
      </c>
      <c r="I153" s="40">
        <v>1.49</v>
      </c>
      <c r="J153" s="40">
        <v>64.900000000000006</v>
      </c>
      <c r="K153" s="40">
        <v>10</v>
      </c>
    </row>
    <row r="154" spans="1:14" x14ac:dyDescent="0.35">
      <c r="A154" s="44">
        <v>36571</v>
      </c>
      <c r="B154" s="40">
        <v>92924</v>
      </c>
      <c r="C154" s="279">
        <v>675.2</v>
      </c>
      <c r="D154" s="40">
        <v>0.43220000000000003</v>
      </c>
      <c r="E154" s="40">
        <v>12.75</v>
      </c>
      <c r="F154" s="40">
        <v>7.77</v>
      </c>
      <c r="G154" s="40">
        <v>1.52</v>
      </c>
      <c r="H154" s="34" t="s">
        <v>112</v>
      </c>
      <c r="I154" s="40">
        <v>2.79</v>
      </c>
      <c r="J154" s="40">
        <v>59.2</v>
      </c>
      <c r="K154" s="40">
        <v>160</v>
      </c>
    </row>
    <row r="155" spans="1:14" x14ac:dyDescent="0.35">
      <c r="A155" s="44">
        <v>36578</v>
      </c>
      <c r="B155" s="40">
        <v>101329</v>
      </c>
      <c r="C155" s="279">
        <v>648</v>
      </c>
      <c r="D155" s="40">
        <v>0.41499999999999998</v>
      </c>
      <c r="E155" s="40">
        <v>11.31</v>
      </c>
      <c r="F155" s="40">
        <v>7.69</v>
      </c>
      <c r="G155" s="40">
        <v>4.3899999999999997</v>
      </c>
      <c r="H155" s="34" t="s">
        <v>112</v>
      </c>
      <c r="I155" s="40">
        <v>2.5</v>
      </c>
      <c r="J155" s="40">
        <v>0</v>
      </c>
      <c r="K155" s="327">
        <v>510</v>
      </c>
    </row>
    <row r="156" spans="1:14" x14ac:dyDescent="0.35">
      <c r="A156" s="44">
        <v>36585</v>
      </c>
      <c r="B156" s="40">
        <v>102923</v>
      </c>
      <c r="C156" s="279">
        <v>673</v>
      </c>
      <c r="D156" s="40">
        <v>0.43099999999999999</v>
      </c>
      <c r="E156" s="40">
        <v>10.17</v>
      </c>
      <c r="F156" s="40">
        <v>7.75</v>
      </c>
      <c r="G156" s="40">
        <v>9.0299999999999994</v>
      </c>
      <c r="H156" s="34" t="s">
        <v>112</v>
      </c>
      <c r="I156" s="40">
        <v>1.9</v>
      </c>
      <c r="J156" s="40">
        <v>0</v>
      </c>
      <c r="K156" s="40">
        <v>120</v>
      </c>
      <c r="L156" s="45">
        <f>AVERAGE(K152:K156)</f>
        <v>162</v>
      </c>
      <c r="M156" s="46">
        <f>GEOMEAN(K152:K156)</f>
        <v>62.831044716370997</v>
      </c>
      <c r="N156" s="276" t="s">
        <v>388</v>
      </c>
    </row>
    <row r="157" spans="1:14" x14ac:dyDescent="0.35">
      <c r="A157" s="44">
        <v>36592</v>
      </c>
      <c r="B157" s="40">
        <v>93147</v>
      </c>
      <c r="C157" s="279">
        <v>816.1</v>
      </c>
      <c r="D157" s="40">
        <v>0.52229999999999999</v>
      </c>
      <c r="E157" s="40">
        <v>12.28</v>
      </c>
      <c r="F157" s="40">
        <v>7.78</v>
      </c>
      <c r="G157" s="40">
        <v>10.76</v>
      </c>
      <c r="H157" s="34" t="s">
        <v>112</v>
      </c>
      <c r="I157" s="40">
        <v>1.47</v>
      </c>
      <c r="J157" s="40">
        <v>69.7</v>
      </c>
      <c r="K157" s="40">
        <v>10</v>
      </c>
    </row>
    <row r="158" spans="1:14" x14ac:dyDescent="0.35">
      <c r="A158" s="44">
        <v>36599</v>
      </c>
      <c r="B158" s="40">
        <v>101520</v>
      </c>
      <c r="C158" s="279">
        <v>931</v>
      </c>
      <c r="D158" s="40">
        <v>0.5958</v>
      </c>
      <c r="E158" s="40">
        <v>11.64</v>
      </c>
      <c r="F158" s="40">
        <v>7.72</v>
      </c>
      <c r="G158" s="40">
        <v>6.88</v>
      </c>
      <c r="H158" s="34" t="s">
        <v>112</v>
      </c>
      <c r="I158" s="40">
        <v>1.67</v>
      </c>
      <c r="J158" s="40">
        <v>85.5</v>
      </c>
      <c r="K158" s="40">
        <v>10</v>
      </c>
    </row>
    <row r="159" spans="1:14" x14ac:dyDescent="0.35">
      <c r="A159" s="44">
        <v>36606</v>
      </c>
      <c r="B159" s="40">
        <v>101513</v>
      </c>
      <c r="C159" s="279">
        <v>619.9</v>
      </c>
      <c r="D159" s="40">
        <v>0.39669999999999994</v>
      </c>
      <c r="E159" s="40">
        <v>10.9</v>
      </c>
      <c r="F159" s="40">
        <v>7.78</v>
      </c>
      <c r="G159" s="40">
        <v>8.7899999999999991</v>
      </c>
      <c r="H159" s="34" t="s">
        <v>112</v>
      </c>
      <c r="I159" s="40">
        <v>1.77</v>
      </c>
      <c r="J159" s="40">
        <v>89</v>
      </c>
      <c r="K159" s="327">
        <v>620</v>
      </c>
    </row>
    <row r="160" spans="1:14" x14ac:dyDescent="0.35">
      <c r="A160" s="44">
        <v>36607</v>
      </c>
      <c r="B160" s="40">
        <v>110925</v>
      </c>
      <c r="C160" s="279">
        <v>724.6</v>
      </c>
      <c r="D160" s="40">
        <v>0.46360000000000001</v>
      </c>
      <c r="E160" s="40">
        <v>10.3</v>
      </c>
      <c r="F160" s="40">
        <v>7.63</v>
      </c>
      <c r="G160" s="40">
        <v>10.28</v>
      </c>
      <c r="H160" s="34" t="s">
        <v>112</v>
      </c>
      <c r="I160" s="40">
        <v>2.4700000000000002</v>
      </c>
      <c r="J160" s="40">
        <v>65.900000000000006</v>
      </c>
      <c r="K160" s="40">
        <v>50</v>
      </c>
    </row>
    <row r="161" spans="1:14" x14ac:dyDescent="0.35">
      <c r="A161" s="44">
        <v>36613</v>
      </c>
      <c r="B161" s="40">
        <v>103026</v>
      </c>
      <c r="C161" s="279">
        <v>697.9</v>
      </c>
      <c r="D161" s="40">
        <v>0.44669999999999999</v>
      </c>
      <c r="E161" s="40">
        <v>13.49</v>
      </c>
      <c r="F161" s="40">
        <v>7.93</v>
      </c>
      <c r="G161" s="40">
        <v>12.37</v>
      </c>
      <c r="H161" s="34" t="s">
        <v>112</v>
      </c>
      <c r="I161" s="40">
        <v>1.04</v>
      </c>
      <c r="J161" s="40">
        <v>81.900000000000006</v>
      </c>
      <c r="K161" s="40">
        <v>10</v>
      </c>
      <c r="L161" s="45">
        <f>AVERAGE(K157:K161)</f>
        <v>140</v>
      </c>
      <c r="M161" s="46">
        <f>GEOMEAN(K157:K161)</f>
        <v>31.497228331682315</v>
      </c>
      <c r="N161" s="276" t="s">
        <v>389</v>
      </c>
    </row>
    <row r="162" spans="1:14" x14ac:dyDescent="0.35">
      <c r="A162" s="44">
        <v>36623</v>
      </c>
      <c r="B162" s="40">
        <v>103943</v>
      </c>
      <c r="C162" s="279">
        <v>545.6</v>
      </c>
      <c r="D162" s="40">
        <v>0.34920000000000001</v>
      </c>
      <c r="E162" s="40">
        <v>9.15</v>
      </c>
      <c r="F162" s="40">
        <v>7.94</v>
      </c>
      <c r="G162" s="40">
        <v>12.29</v>
      </c>
      <c r="H162" s="34" t="s">
        <v>112</v>
      </c>
      <c r="I162" s="40">
        <v>1.24</v>
      </c>
      <c r="J162" s="40">
        <v>83.8</v>
      </c>
      <c r="K162" s="327">
        <v>19000</v>
      </c>
    </row>
    <row r="163" spans="1:14" x14ac:dyDescent="0.35">
      <c r="A163" s="44">
        <v>36627</v>
      </c>
      <c r="B163" s="40">
        <v>110901</v>
      </c>
      <c r="C163" s="279">
        <v>627</v>
      </c>
      <c r="D163" s="40">
        <v>0.40149999999999997</v>
      </c>
      <c r="E163" s="40">
        <v>11.05</v>
      </c>
      <c r="F163" s="40">
        <v>8.19</v>
      </c>
      <c r="G163" s="40">
        <v>10.210000000000001</v>
      </c>
      <c r="H163" s="34" t="s">
        <v>112</v>
      </c>
      <c r="I163" s="40">
        <v>2.4</v>
      </c>
      <c r="J163" s="40">
        <v>97.7</v>
      </c>
      <c r="K163" s="40">
        <v>200</v>
      </c>
    </row>
    <row r="164" spans="1:14" x14ac:dyDescent="0.35">
      <c r="A164" s="44">
        <v>36634</v>
      </c>
      <c r="B164" s="40">
        <v>101907</v>
      </c>
      <c r="C164" s="279">
        <v>689.9</v>
      </c>
      <c r="D164" s="40">
        <v>0.4415</v>
      </c>
      <c r="E164" s="40">
        <v>11.54</v>
      </c>
      <c r="F164" s="40">
        <v>7.92</v>
      </c>
      <c r="G164" s="40">
        <v>12.68</v>
      </c>
      <c r="H164" s="34" t="s">
        <v>112</v>
      </c>
      <c r="I164" s="40">
        <v>1.96</v>
      </c>
      <c r="J164" s="40">
        <v>92.4</v>
      </c>
      <c r="K164" s="327">
        <v>1100</v>
      </c>
    </row>
    <row r="165" spans="1:14" x14ac:dyDescent="0.35">
      <c r="A165" s="44">
        <v>36635</v>
      </c>
      <c r="B165" s="40">
        <v>104822</v>
      </c>
      <c r="C165" s="279">
        <v>635.20000000000005</v>
      </c>
      <c r="D165" s="40">
        <v>0.40660000000000002</v>
      </c>
      <c r="E165" s="40">
        <v>9.7799999999999994</v>
      </c>
      <c r="F165" s="40">
        <v>7.92</v>
      </c>
      <c r="G165" s="40">
        <v>13.77</v>
      </c>
      <c r="H165" s="34" t="s">
        <v>112</v>
      </c>
      <c r="I165" s="40">
        <v>1.06</v>
      </c>
      <c r="J165" s="40">
        <v>70.900000000000006</v>
      </c>
      <c r="K165" s="327">
        <v>400</v>
      </c>
    </row>
    <row r="166" spans="1:14" x14ac:dyDescent="0.35">
      <c r="A166" s="44">
        <v>36641</v>
      </c>
      <c r="B166" s="40">
        <v>101341</v>
      </c>
      <c r="C166" s="279">
        <v>600.79999999999995</v>
      </c>
      <c r="D166" s="40">
        <v>0.38449999999999995</v>
      </c>
      <c r="E166" s="40">
        <v>9.94</v>
      </c>
      <c r="F166" s="40">
        <v>7.89</v>
      </c>
      <c r="G166" s="40">
        <v>13.45</v>
      </c>
      <c r="H166" s="34" t="s">
        <v>112</v>
      </c>
      <c r="I166" s="40">
        <v>0.48</v>
      </c>
      <c r="J166" s="40">
        <v>72.900000000000006</v>
      </c>
      <c r="K166" s="327">
        <v>370</v>
      </c>
      <c r="L166" s="45">
        <f>AVERAGE(K162:K166)</f>
        <v>4214</v>
      </c>
      <c r="M166" s="46">
        <f>GEOMEAN(K162:K166)</f>
        <v>908.42190816011623</v>
      </c>
      <c r="N166" s="276" t="s">
        <v>390</v>
      </c>
    </row>
    <row r="167" spans="1:14" x14ac:dyDescent="0.35">
      <c r="A167" s="44">
        <v>36648</v>
      </c>
      <c r="B167" s="40">
        <v>105026</v>
      </c>
      <c r="C167" s="279">
        <v>558</v>
      </c>
      <c r="D167" s="40">
        <v>0.35700000000000004</v>
      </c>
      <c r="E167" s="40">
        <v>7.16</v>
      </c>
      <c r="F167" s="40">
        <v>7.57</v>
      </c>
      <c r="G167" s="40">
        <v>16.37</v>
      </c>
      <c r="H167" s="34" t="s">
        <v>112</v>
      </c>
      <c r="I167" s="40">
        <v>2.2999999999999998</v>
      </c>
      <c r="J167" s="40">
        <v>0</v>
      </c>
      <c r="K167" s="327">
        <v>8000</v>
      </c>
    </row>
    <row r="168" spans="1:14" x14ac:dyDescent="0.35">
      <c r="A168" s="44">
        <v>36655</v>
      </c>
      <c r="B168" s="40">
        <v>104841</v>
      </c>
      <c r="C168" s="279">
        <v>640.4</v>
      </c>
      <c r="D168" s="40">
        <v>0.40989999999999999</v>
      </c>
      <c r="E168" s="40">
        <v>8.1199999999999992</v>
      </c>
      <c r="F168" s="40">
        <v>7.76</v>
      </c>
      <c r="G168" s="40">
        <v>22.47</v>
      </c>
      <c r="H168" s="34" t="s">
        <v>112</v>
      </c>
      <c r="I168" s="40">
        <v>1.27</v>
      </c>
      <c r="J168" s="40">
        <v>92.5</v>
      </c>
      <c r="K168" s="40">
        <v>100</v>
      </c>
    </row>
    <row r="169" spans="1:14" x14ac:dyDescent="0.35">
      <c r="A169" s="44">
        <v>36662</v>
      </c>
      <c r="B169" s="40">
        <v>104354</v>
      </c>
      <c r="C169" s="279">
        <v>633.70000000000005</v>
      </c>
      <c r="D169" s="40">
        <v>0.40550000000000003</v>
      </c>
      <c r="E169" s="40">
        <v>8.64</v>
      </c>
      <c r="F169" s="40">
        <v>7.59</v>
      </c>
      <c r="G169" s="40">
        <v>17.95</v>
      </c>
      <c r="H169" s="34" t="s">
        <v>112</v>
      </c>
      <c r="I169" s="40">
        <v>0.28000000000000003</v>
      </c>
      <c r="J169" s="40">
        <v>88.5</v>
      </c>
      <c r="K169" s="34">
        <v>100</v>
      </c>
    </row>
    <row r="170" spans="1:14" x14ac:dyDescent="0.35">
      <c r="A170" s="44">
        <v>36669</v>
      </c>
      <c r="B170" s="40">
        <v>110325</v>
      </c>
      <c r="C170" s="279">
        <v>582.70000000000005</v>
      </c>
      <c r="D170" s="40">
        <v>0.37289999999999995</v>
      </c>
      <c r="E170" s="40">
        <v>9.17</v>
      </c>
      <c r="F170" s="40">
        <v>7.78</v>
      </c>
      <c r="G170" s="40">
        <v>19.350000000000001</v>
      </c>
      <c r="H170" s="34" t="s">
        <v>112</v>
      </c>
      <c r="I170" s="40">
        <v>1.28</v>
      </c>
      <c r="J170" s="40">
        <v>82.8</v>
      </c>
      <c r="K170" s="327">
        <v>2900</v>
      </c>
    </row>
    <row r="171" spans="1:14" x14ac:dyDescent="0.35">
      <c r="A171" s="44">
        <v>36677</v>
      </c>
      <c r="B171" s="40">
        <v>110443</v>
      </c>
      <c r="C171" s="279">
        <v>601</v>
      </c>
      <c r="D171" s="40">
        <v>0.38500000000000001</v>
      </c>
      <c r="E171" s="40">
        <v>8.31</v>
      </c>
      <c r="F171" s="40">
        <v>7.83</v>
      </c>
      <c r="G171" s="40">
        <v>20.91</v>
      </c>
      <c r="H171" s="34" t="s">
        <v>112</v>
      </c>
      <c r="I171" s="40">
        <v>1.1000000000000001</v>
      </c>
      <c r="J171" s="40">
        <v>0</v>
      </c>
      <c r="K171" s="327">
        <v>360</v>
      </c>
      <c r="L171" s="45">
        <f>AVERAGE(K167:K171)</f>
        <v>2292</v>
      </c>
      <c r="M171" s="46">
        <f>GEOMEAN(K166,K168:K171)</f>
        <v>329.13983307359678</v>
      </c>
      <c r="N171" s="276" t="s">
        <v>391</v>
      </c>
    </row>
    <row r="172" spans="1:14" x14ac:dyDescent="0.35">
      <c r="A172" s="44">
        <v>36683</v>
      </c>
      <c r="B172" s="40">
        <v>113943</v>
      </c>
      <c r="C172" s="279">
        <v>647.20000000000005</v>
      </c>
      <c r="D172" s="40">
        <v>0.41420000000000001</v>
      </c>
      <c r="E172" s="40">
        <v>9.1999999999999993</v>
      </c>
      <c r="F172" s="40">
        <v>7.49</v>
      </c>
      <c r="G172" s="40">
        <v>19.25</v>
      </c>
      <c r="H172" s="34" t="s">
        <v>112</v>
      </c>
      <c r="I172" s="40">
        <v>1.17</v>
      </c>
      <c r="J172" s="40">
        <v>85.6</v>
      </c>
      <c r="K172" s="327">
        <v>390</v>
      </c>
    </row>
    <row r="173" spans="1:14" x14ac:dyDescent="0.35">
      <c r="A173" s="44">
        <v>36690</v>
      </c>
      <c r="B173" s="40">
        <v>113649</v>
      </c>
      <c r="C173" s="279">
        <v>751.3</v>
      </c>
      <c r="D173" s="40">
        <v>0.48080000000000001</v>
      </c>
      <c r="E173" s="40">
        <v>11.22</v>
      </c>
      <c r="F173" s="40">
        <v>7.75</v>
      </c>
      <c r="G173" s="40">
        <v>25.56</v>
      </c>
      <c r="H173" s="34" t="s">
        <v>112</v>
      </c>
      <c r="I173" s="40">
        <v>0.81</v>
      </c>
      <c r="J173" s="40">
        <v>87.8</v>
      </c>
      <c r="K173" s="327">
        <v>270</v>
      </c>
    </row>
    <row r="174" spans="1:14" x14ac:dyDescent="0.35">
      <c r="A174" s="44">
        <v>36691</v>
      </c>
      <c r="B174" s="40">
        <v>110314</v>
      </c>
      <c r="C174" s="279">
        <v>716</v>
      </c>
      <c r="D174" s="40">
        <v>0.45800000000000002</v>
      </c>
      <c r="E174" s="40">
        <v>11.36</v>
      </c>
      <c r="F174" s="40">
        <v>8.14</v>
      </c>
      <c r="G174" s="40">
        <v>25.95</v>
      </c>
      <c r="H174" s="34" t="s">
        <v>112</v>
      </c>
      <c r="I174" s="40">
        <v>1</v>
      </c>
      <c r="J174" s="40">
        <v>0</v>
      </c>
      <c r="K174" s="327">
        <v>390</v>
      </c>
    </row>
    <row r="175" spans="1:14" x14ac:dyDescent="0.35">
      <c r="A175" s="44">
        <v>36697</v>
      </c>
      <c r="B175" s="40">
        <v>113453</v>
      </c>
      <c r="C175" s="279">
        <v>573.70000000000005</v>
      </c>
      <c r="D175" s="40">
        <v>0.36720000000000003</v>
      </c>
      <c r="E175" s="40">
        <v>9.64</v>
      </c>
      <c r="F175" s="40">
        <v>7.79</v>
      </c>
      <c r="G175" s="40">
        <v>23.39</v>
      </c>
      <c r="H175" s="34" t="s">
        <v>112</v>
      </c>
      <c r="I175" s="40">
        <v>0.14000000000000001</v>
      </c>
      <c r="J175" s="40">
        <v>75.599999999999994</v>
      </c>
      <c r="K175" s="327">
        <v>690</v>
      </c>
    </row>
    <row r="176" spans="1:14" x14ac:dyDescent="0.35">
      <c r="A176" s="44">
        <v>36704</v>
      </c>
      <c r="B176" s="40">
        <v>110217</v>
      </c>
      <c r="C176" s="279">
        <v>582</v>
      </c>
      <c r="D176" s="40">
        <v>0.3725</v>
      </c>
      <c r="E176" s="40">
        <v>10.44</v>
      </c>
      <c r="F176" s="40">
        <v>7.7</v>
      </c>
      <c r="G176" s="40">
        <v>23.95</v>
      </c>
      <c r="H176" s="34" t="s">
        <v>112</v>
      </c>
      <c r="I176" s="40">
        <v>0.3</v>
      </c>
      <c r="J176" s="40">
        <v>66.599999999999994</v>
      </c>
      <c r="K176" s="327">
        <v>410</v>
      </c>
      <c r="L176" s="45">
        <f>AVERAGE(K172:K176)</f>
        <v>430</v>
      </c>
      <c r="M176" s="46">
        <f>GEOMEAN(K172:K176)</f>
        <v>410.22789178707927</v>
      </c>
      <c r="N176" s="276" t="s">
        <v>392</v>
      </c>
    </row>
    <row r="177" spans="1:14" x14ac:dyDescent="0.35">
      <c r="A177" s="44">
        <v>36712</v>
      </c>
      <c r="B177" s="40">
        <v>105149</v>
      </c>
      <c r="C177" s="279">
        <v>519.70000000000005</v>
      </c>
      <c r="D177" s="40">
        <v>0.33260000000000001</v>
      </c>
      <c r="E177" s="40">
        <v>7.68</v>
      </c>
      <c r="F177" s="40">
        <v>7.98</v>
      </c>
      <c r="G177" s="40">
        <v>25.75</v>
      </c>
      <c r="H177" s="34" t="s">
        <v>112</v>
      </c>
      <c r="I177" s="40">
        <v>0.23</v>
      </c>
      <c r="J177" s="40">
        <v>65.099999999999994</v>
      </c>
      <c r="K177" s="327">
        <v>4800</v>
      </c>
    </row>
    <row r="178" spans="1:14" x14ac:dyDescent="0.35">
      <c r="A178" s="44">
        <v>36718</v>
      </c>
      <c r="B178" s="40">
        <v>105521</v>
      </c>
      <c r="C178" s="279">
        <v>622.20000000000005</v>
      </c>
      <c r="D178" s="40">
        <v>0.3982</v>
      </c>
      <c r="E178" s="40">
        <v>7.35</v>
      </c>
      <c r="F178" s="40">
        <v>7.89</v>
      </c>
      <c r="G178" s="40">
        <v>25.59</v>
      </c>
      <c r="H178" s="34" t="s">
        <v>112</v>
      </c>
      <c r="I178" s="40">
        <v>1.02</v>
      </c>
      <c r="J178" s="40">
        <v>91.7</v>
      </c>
      <c r="K178" s="327">
        <v>270</v>
      </c>
    </row>
    <row r="179" spans="1:14" x14ac:dyDescent="0.35">
      <c r="A179" s="44">
        <v>36725</v>
      </c>
      <c r="B179" s="40">
        <v>95315</v>
      </c>
      <c r="C179" s="279">
        <v>711.2</v>
      </c>
      <c r="D179" s="40">
        <v>0.45519999999999999</v>
      </c>
      <c r="E179" s="40">
        <v>8.49</v>
      </c>
      <c r="F179" s="40">
        <v>7.97</v>
      </c>
      <c r="G179" s="40">
        <v>24.8</v>
      </c>
      <c r="H179" s="34" t="s">
        <v>112</v>
      </c>
      <c r="I179" s="40">
        <v>1.05</v>
      </c>
      <c r="J179" s="40">
        <v>78.7</v>
      </c>
      <c r="K179" s="40">
        <v>120</v>
      </c>
    </row>
    <row r="180" spans="1:14" x14ac:dyDescent="0.35">
      <c r="A180" s="44">
        <v>36726</v>
      </c>
      <c r="B180" s="282">
        <v>102117</v>
      </c>
      <c r="C180" s="283">
        <v>699.1</v>
      </c>
      <c r="D180" s="282">
        <v>0.44740000000000002</v>
      </c>
      <c r="E180" s="282">
        <v>7.5</v>
      </c>
      <c r="F180" s="282">
        <v>7.81</v>
      </c>
      <c r="G180" s="282">
        <v>24.15</v>
      </c>
      <c r="H180" s="34" t="s">
        <v>112</v>
      </c>
      <c r="I180" s="282">
        <v>0.91</v>
      </c>
      <c r="J180" s="282">
        <v>59.7</v>
      </c>
      <c r="K180" s="40">
        <v>140</v>
      </c>
    </row>
    <row r="181" spans="1:14" x14ac:dyDescent="0.35">
      <c r="A181" s="44">
        <v>36732</v>
      </c>
      <c r="B181" s="282">
        <v>102828</v>
      </c>
      <c r="C181" s="283">
        <v>766.1</v>
      </c>
      <c r="D181" s="282">
        <v>0.49029999999999996</v>
      </c>
      <c r="E181" s="282">
        <v>8.17</v>
      </c>
      <c r="F181" s="282">
        <v>7.77</v>
      </c>
      <c r="G181" s="282">
        <v>22.13</v>
      </c>
      <c r="H181" s="34" t="s">
        <v>112</v>
      </c>
      <c r="I181" s="282">
        <v>0.47</v>
      </c>
      <c r="J181" s="282">
        <v>75.3</v>
      </c>
      <c r="K181" s="40">
        <v>10</v>
      </c>
      <c r="L181" s="45">
        <f>AVERAGE(K177:K181)</f>
        <v>1068</v>
      </c>
      <c r="M181" s="46">
        <f>GEOMEAN(K177:K181)</f>
        <v>185.17521460991233</v>
      </c>
      <c r="N181" s="276" t="s">
        <v>393</v>
      </c>
    </row>
    <row r="182" spans="1:14" x14ac:dyDescent="0.35">
      <c r="A182" s="44">
        <v>36739</v>
      </c>
      <c r="B182" s="282">
        <v>104207</v>
      </c>
      <c r="C182" s="283">
        <v>494.6</v>
      </c>
      <c r="D182" s="282">
        <v>0.3165</v>
      </c>
      <c r="E182" s="282">
        <v>7.92</v>
      </c>
      <c r="F182" s="282">
        <v>7.76</v>
      </c>
      <c r="G182" s="282">
        <v>24.29</v>
      </c>
      <c r="H182" s="34" t="s">
        <v>112</v>
      </c>
      <c r="I182" s="282">
        <v>1.0900000000000001</v>
      </c>
      <c r="J182" s="282">
        <v>86.1</v>
      </c>
      <c r="K182" s="327">
        <v>1300</v>
      </c>
    </row>
    <row r="183" spans="1:14" x14ac:dyDescent="0.35">
      <c r="A183" s="44">
        <v>36746</v>
      </c>
      <c r="B183" s="282">
        <v>102520</v>
      </c>
      <c r="C183" s="283">
        <v>466.8</v>
      </c>
      <c r="D183" s="282">
        <v>0.29870000000000002</v>
      </c>
      <c r="E183" s="282">
        <v>15.71</v>
      </c>
      <c r="F183" s="282">
        <v>7.79</v>
      </c>
      <c r="G183" s="282">
        <v>24.26</v>
      </c>
      <c r="H183" s="34" t="s">
        <v>112</v>
      </c>
      <c r="I183" s="282">
        <v>0.19</v>
      </c>
      <c r="J183" s="282">
        <v>98.8</v>
      </c>
      <c r="K183" s="327">
        <v>12000</v>
      </c>
    </row>
    <row r="184" spans="1:14" x14ac:dyDescent="0.35">
      <c r="A184" s="44">
        <v>36753</v>
      </c>
      <c r="B184" s="40">
        <v>103341</v>
      </c>
      <c r="C184" s="279">
        <v>799</v>
      </c>
      <c r="D184" s="40">
        <v>0.51100000000000001</v>
      </c>
      <c r="E184" s="40">
        <v>8.67</v>
      </c>
      <c r="F184" s="40">
        <v>8.17</v>
      </c>
      <c r="G184" s="40">
        <v>24.75</v>
      </c>
      <c r="H184" s="34" t="s">
        <v>112</v>
      </c>
      <c r="I184" s="40">
        <v>0.8</v>
      </c>
      <c r="J184" s="40">
        <v>0</v>
      </c>
      <c r="K184" s="40">
        <v>130</v>
      </c>
    </row>
    <row r="185" spans="1:14" x14ac:dyDescent="0.35">
      <c r="A185" s="44">
        <v>36760</v>
      </c>
      <c r="B185" s="282">
        <v>100412</v>
      </c>
      <c r="C185" s="283">
        <v>591</v>
      </c>
      <c r="D185" s="282">
        <v>0.378</v>
      </c>
      <c r="E185" s="282">
        <v>8.51</v>
      </c>
      <c r="F185" s="38" t="s">
        <v>139</v>
      </c>
      <c r="G185" s="282">
        <v>22.44</v>
      </c>
      <c r="H185" s="34" t="s">
        <v>112</v>
      </c>
      <c r="I185" s="282">
        <v>0.7</v>
      </c>
      <c r="J185" s="282">
        <v>0</v>
      </c>
      <c r="K185" s="327">
        <v>510</v>
      </c>
    </row>
    <row r="186" spans="1:14" x14ac:dyDescent="0.35">
      <c r="A186" s="44">
        <v>36767</v>
      </c>
      <c r="B186" s="282">
        <v>104909</v>
      </c>
      <c r="C186" s="283">
        <v>611</v>
      </c>
      <c r="D186" s="282">
        <v>0.39100000000000001</v>
      </c>
      <c r="E186" s="282">
        <v>9.33</v>
      </c>
      <c r="F186" s="282">
        <v>7.92</v>
      </c>
      <c r="G186" s="282">
        <v>23.7</v>
      </c>
      <c r="H186" s="34" t="s">
        <v>112</v>
      </c>
      <c r="I186" s="282">
        <v>0.4</v>
      </c>
      <c r="J186" s="282">
        <v>0</v>
      </c>
      <c r="K186" s="327">
        <v>250</v>
      </c>
      <c r="L186" s="45">
        <f>AVERAGE(K182:K186)</f>
        <v>2838</v>
      </c>
      <c r="M186" s="46">
        <f>GEOMEAN(K182:K186)</f>
        <v>762.98434490122622</v>
      </c>
      <c r="N186" s="276" t="s">
        <v>395</v>
      </c>
    </row>
    <row r="187" spans="1:14" x14ac:dyDescent="0.35">
      <c r="A187" s="44">
        <v>36774</v>
      </c>
      <c r="B187" s="282">
        <v>105151</v>
      </c>
      <c r="C187" s="283">
        <v>399</v>
      </c>
      <c r="D187" s="282">
        <v>0.255</v>
      </c>
      <c r="E187" s="282">
        <v>9.15</v>
      </c>
      <c r="F187" s="282">
        <v>7.56</v>
      </c>
      <c r="G187" s="282">
        <v>21.77</v>
      </c>
      <c r="H187" s="34" t="s">
        <v>112</v>
      </c>
      <c r="I187" s="282">
        <v>1.4</v>
      </c>
      <c r="J187" s="282">
        <v>0</v>
      </c>
      <c r="K187" s="327">
        <v>6630</v>
      </c>
    </row>
    <row r="188" spans="1:14" x14ac:dyDescent="0.35">
      <c r="A188" s="44">
        <v>36781</v>
      </c>
      <c r="B188" s="282">
        <v>104856</v>
      </c>
      <c r="C188" s="283">
        <v>416</v>
      </c>
      <c r="D188" s="282">
        <v>0.26600000000000001</v>
      </c>
      <c r="E188" s="282">
        <v>7.46</v>
      </c>
      <c r="F188" s="282">
        <v>7.85</v>
      </c>
      <c r="G188" s="282">
        <v>23.03</v>
      </c>
      <c r="H188" s="34" t="s">
        <v>112</v>
      </c>
      <c r="I188" s="282">
        <v>0.1</v>
      </c>
      <c r="J188" s="282">
        <v>0</v>
      </c>
      <c r="K188" s="327">
        <v>54750</v>
      </c>
    </row>
    <row r="189" spans="1:14" x14ac:dyDescent="0.35">
      <c r="A189" s="44">
        <v>36788</v>
      </c>
      <c r="B189" s="282">
        <v>100235</v>
      </c>
      <c r="C189" s="283">
        <v>584</v>
      </c>
      <c r="D189" s="282">
        <v>0.373</v>
      </c>
      <c r="E189" s="282">
        <v>9.36</v>
      </c>
      <c r="F189" s="282">
        <v>7.93</v>
      </c>
      <c r="G189" s="282">
        <v>19.04</v>
      </c>
      <c r="H189" s="34" t="s">
        <v>112</v>
      </c>
      <c r="I189" s="282">
        <v>0.7</v>
      </c>
      <c r="J189" s="282">
        <v>0</v>
      </c>
      <c r="K189" s="327">
        <v>520</v>
      </c>
    </row>
    <row r="190" spans="1:14" x14ac:dyDescent="0.35">
      <c r="A190" s="44">
        <v>36795</v>
      </c>
      <c r="B190" s="282">
        <v>100324</v>
      </c>
      <c r="C190" s="283">
        <v>418</v>
      </c>
      <c r="D190" s="282">
        <v>0.26800000000000002</v>
      </c>
      <c r="E190" s="282">
        <v>9.89</v>
      </c>
      <c r="F190" s="282">
        <v>7.78</v>
      </c>
      <c r="G190" s="282">
        <v>14.33</v>
      </c>
      <c r="H190" s="34" t="s">
        <v>112</v>
      </c>
      <c r="I190" s="282">
        <v>1.6</v>
      </c>
      <c r="J190" s="282">
        <v>0</v>
      </c>
      <c r="K190" s="327">
        <v>68670</v>
      </c>
    </row>
    <row r="191" spans="1:14" x14ac:dyDescent="0.35">
      <c r="A191" s="44">
        <v>36796</v>
      </c>
      <c r="B191" s="282">
        <v>103646</v>
      </c>
      <c r="C191" s="283">
        <v>455</v>
      </c>
      <c r="D191" s="282">
        <v>0.29100000000000004</v>
      </c>
      <c r="E191" s="282">
        <v>9.3800000000000008</v>
      </c>
      <c r="F191" s="282">
        <v>7.79</v>
      </c>
      <c r="G191" s="282">
        <v>15.06</v>
      </c>
      <c r="H191" s="34" t="s">
        <v>112</v>
      </c>
      <c r="I191" s="282">
        <v>2.8</v>
      </c>
      <c r="J191" s="282">
        <v>0</v>
      </c>
      <c r="K191" s="327">
        <v>3890</v>
      </c>
      <c r="L191" s="45">
        <f>AVERAGE(K187:K191)</f>
        <v>26892</v>
      </c>
      <c r="M191" s="46">
        <f>GEOMEAN(K187:K191)</f>
        <v>8720.1414328259634</v>
      </c>
      <c r="N191" s="276" t="s">
        <v>396</v>
      </c>
    </row>
    <row r="192" spans="1:14" x14ac:dyDescent="0.35">
      <c r="A192" s="44">
        <v>36802</v>
      </c>
      <c r="B192" s="282">
        <v>101029</v>
      </c>
      <c r="C192" s="283">
        <v>565.4</v>
      </c>
      <c r="D192" s="282">
        <v>0.3619</v>
      </c>
      <c r="E192" s="282">
        <v>9.73</v>
      </c>
      <c r="F192" s="282">
        <v>8.06</v>
      </c>
      <c r="G192" s="282">
        <v>18.86</v>
      </c>
      <c r="H192" s="34" t="s">
        <v>112</v>
      </c>
      <c r="I192" s="282">
        <v>0.08</v>
      </c>
      <c r="J192" s="282">
        <v>77.7</v>
      </c>
      <c r="K192" s="48">
        <v>100</v>
      </c>
    </row>
    <row r="193" spans="1:14" x14ac:dyDescent="0.35">
      <c r="A193" s="44">
        <v>36809</v>
      </c>
      <c r="B193" s="282">
        <v>100906</v>
      </c>
      <c r="C193" s="283">
        <v>495.3</v>
      </c>
      <c r="D193" s="282">
        <v>0.317</v>
      </c>
      <c r="E193" s="282">
        <v>10.3</v>
      </c>
      <c r="F193" s="282">
        <v>8.15</v>
      </c>
      <c r="G193" s="282">
        <v>12.74</v>
      </c>
      <c r="H193" s="34" t="s">
        <v>112</v>
      </c>
      <c r="I193" s="282">
        <v>0.28000000000000003</v>
      </c>
      <c r="J193" s="282">
        <v>68.7</v>
      </c>
      <c r="K193" s="327">
        <v>520</v>
      </c>
    </row>
    <row r="194" spans="1:14" x14ac:dyDescent="0.35">
      <c r="A194" s="44">
        <v>36816</v>
      </c>
      <c r="B194" s="282">
        <v>101745</v>
      </c>
      <c r="C194" s="283">
        <v>578.79999999999995</v>
      </c>
      <c r="D194" s="282">
        <v>0.37039999999999995</v>
      </c>
      <c r="E194" s="282">
        <v>9.1999999999999993</v>
      </c>
      <c r="F194" s="282">
        <v>7.92</v>
      </c>
      <c r="G194" s="282">
        <v>15.73</v>
      </c>
      <c r="H194" s="34" t="s">
        <v>112</v>
      </c>
      <c r="I194" s="282">
        <v>0.16</v>
      </c>
      <c r="J194" s="282">
        <v>79.400000000000006</v>
      </c>
      <c r="K194" s="327">
        <v>860</v>
      </c>
    </row>
    <row r="195" spans="1:14" x14ac:dyDescent="0.35">
      <c r="A195" s="44">
        <v>36823</v>
      </c>
      <c r="B195" s="282">
        <v>103523</v>
      </c>
      <c r="C195" s="283">
        <v>603.79999999999995</v>
      </c>
      <c r="D195" s="282">
        <v>0.38649999999999995</v>
      </c>
      <c r="E195" s="282">
        <v>9.0399999999999991</v>
      </c>
      <c r="F195" s="282">
        <v>7.89</v>
      </c>
      <c r="G195" s="282">
        <v>17.12</v>
      </c>
      <c r="H195" s="34" t="s">
        <v>112</v>
      </c>
      <c r="I195" s="282">
        <v>0.6</v>
      </c>
      <c r="J195" s="282">
        <v>63.8</v>
      </c>
      <c r="K195" s="40">
        <v>200</v>
      </c>
    </row>
    <row r="196" spans="1:14" x14ac:dyDescent="0.35">
      <c r="A196" s="44">
        <v>36831</v>
      </c>
      <c r="B196" s="282">
        <v>101007</v>
      </c>
      <c r="C196" s="283">
        <v>645.5</v>
      </c>
      <c r="D196" s="282">
        <v>0.41310000000000002</v>
      </c>
      <c r="E196" s="282">
        <v>9.9</v>
      </c>
      <c r="F196" s="282">
        <v>7.76</v>
      </c>
      <c r="G196" s="282">
        <v>13.36</v>
      </c>
      <c r="H196" s="34" t="s">
        <v>112</v>
      </c>
      <c r="I196" s="282">
        <v>0.32</v>
      </c>
      <c r="J196" s="282">
        <v>69.3</v>
      </c>
      <c r="K196" s="40">
        <v>100</v>
      </c>
      <c r="L196" s="45">
        <f>AVERAGE(K192:K196)</f>
        <v>356</v>
      </c>
      <c r="M196" s="46">
        <f>GEOMEAN(K192:K196)</f>
        <v>245.64411165701389</v>
      </c>
      <c r="N196" s="276" t="s">
        <v>397</v>
      </c>
    </row>
    <row r="197" spans="1:14" x14ac:dyDescent="0.35">
      <c r="A197" s="44">
        <v>36837</v>
      </c>
      <c r="B197" s="282">
        <v>92935</v>
      </c>
      <c r="C197" s="283">
        <v>669.6</v>
      </c>
      <c r="D197" s="282">
        <v>0.42860000000000004</v>
      </c>
      <c r="E197" s="282">
        <v>10.6</v>
      </c>
      <c r="F197" s="282">
        <v>7.76</v>
      </c>
      <c r="G197" s="282">
        <v>11.69</v>
      </c>
      <c r="H197" s="34" t="s">
        <v>112</v>
      </c>
      <c r="I197" s="282">
        <v>0.33</v>
      </c>
      <c r="J197" s="282">
        <v>78.599999999999994</v>
      </c>
      <c r="K197" s="327">
        <v>6770</v>
      </c>
    </row>
    <row r="198" spans="1:14" x14ac:dyDescent="0.35">
      <c r="A198" s="44">
        <v>36838</v>
      </c>
      <c r="B198" s="282">
        <v>101458</v>
      </c>
      <c r="C198" s="283">
        <v>630.20000000000005</v>
      </c>
      <c r="D198" s="282">
        <v>0.40339999999999998</v>
      </c>
      <c r="E198" s="282">
        <v>10.63</v>
      </c>
      <c r="F198" s="282">
        <v>7.68</v>
      </c>
      <c r="G198" s="282">
        <v>12.39</v>
      </c>
      <c r="H198" s="34" t="s">
        <v>112</v>
      </c>
      <c r="I198" s="282">
        <v>0.19</v>
      </c>
      <c r="J198" s="282">
        <v>90.7</v>
      </c>
      <c r="K198" s="327">
        <v>5040</v>
      </c>
    </row>
    <row r="199" spans="1:14" x14ac:dyDescent="0.35">
      <c r="A199" s="44">
        <v>36844</v>
      </c>
      <c r="B199" s="282">
        <v>101025</v>
      </c>
      <c r="C199" s="283">
        <v>526.1</v>
      </c>
      <c r="D199" s="282">
        <v>0.3367</v>
      </c>
      <c r="E199" s="282">
        <v>20</v>
      </c>
      <c r="F199" s="282">
        <v>8.01</v>
      </c>
      <c r="G199" s="282">
        <v>9.07</v>
      </c>
      <c r="H199" s="34" t="s">
        <v>112</v>
      </c>
      <c r="I199" s="282">
        <v>0.32</v>
      </c>
      <c r="J199" s="282">
        <v>75.8</v>
      </c>
      <c r="K199" s="327">
        <v>410</v>
      </c>
    </row>
    <row r="200" spans="1:14" x14ac:dyDescent="0.35">
      <c r="A200" s="44">
        <v>36851</v>
      </c>
      <c r="B200" s="282">
        <v>100711</v>
      </c>
      <c r="C200" s="283">
        <v>615.1</v>
      </c>
      <c r="D200" s="282">
        <v>0.39370000000000005</v>
      </c>
      <c r="E200" s="282">
        <v>17.48</v>
      </c>
      <c r="F200" s="282">
        <v>7.78</v>
      </c>
      <c r="G200" s="282">
        <v>3.23</v>
      </c>
      <c r="H200" s="34" t="s">
        <v>112</v>
      </c>
      <c r="I200" s="282">
        <v>0.01</v>
      </c>
      <c r="J200" s="282">
        <v>100</v>
      </c>
      <c r="K200" s="327">
        <v>310</v>
      </c>
    </row>
    <row r="201" spans="1:14" x14ac:dyDescent="0.35">
      <c r="A201" s="44">
        <v>36858</v>
      </c>
      <c r="B201" s="282">
        <v>102525</v>
      </c>
      <c r="C201" s="283">
        <v>606.1</v>
      </c>
      <c r="D201" s="282">
        <v>0.38789999999999997</v>
      </c>
      <c r="E201" s="282">
        <v>20</v>
      </c>
      <c r="F201" s="282">
        <v>7.86</v>
      </c>
      <c r="G201" s="282">
        <v>4.1100000000000003</v>
      </c>
      <c r="H201" s="34" t="s">
        <v>112</v>
      </c>
      <c r="I201" s="282">
        <v>0.35</v>
      </c>
      <c r="J201" s="282">
        <v>75.900000000000006</v>
      </c>
      <c r="K201" s="327">
        <v>520</v>
      </c>
      <c r="L201" s="257">
        <f>AVERAGE(K197:K201)</f>
        <v>2610</v>
      </c>
      <c r="M201" s="46">
        <f>GEOMEAN(K197:K201)</f>
        <v>1176.6129388055347</v>
      </c>
      <c r="N201" s="276" t="s">
        <v>398</v>
      </c>
    </row>
    <row r="202" spans="1:14" x14ac:dyDescent="0.35">
      <c r="A202" s="44">
        <v>36865</v>
      </c>
      <c r="B202" s="282">
        <v>94311</v>
      </c>
      <c r="C202" s="283">
        <v>647.79999999999995</v>
      </c>
      <c r="D202" s="282">
        <v>0.41459999999999997</v>
      </c>
      <c r="E202" s="282">
        <v>15.02</v>
      </c>
      <c r="F202" s="282">
        <v>7.76</v>
      </c>
      <c r="G202" s="282">
        <v>1.53</v>
      </c>
      <c r="H202" s="34" t="s">
        <v>112</v>
      </c>
      <c r="I202" s="282">
        <v>0.36</v>
      </c>
      <c r="J202" s="282">
        <v>49</v>
      </c>
      <c r="K202" s="40">
        <v>200</v>
      </c>
    </row>
    <row r="203" spans="1:14" x14ac:dyDescent="0.35">
      <c r="A203" s="44">
        <v>36872</v>
      </c>
      <c r="B203" s="38">
        <v>94115</v>
      </c>
      <c r="C203" s="284">
        <v>530.5</v>
      </c>
      <c r="D203" s="38">
        <v>0.33950000000000002</v>
      </c>
      <c r="E203" s="38">
        <v>13.67</v>
      </c>
      <c r="F203" s="38">
        <v>7.94</v>
      </c>
      <c r="G203" s="38">
        <v>2.0499999999999998</v>
      </c>
      <c r="H203" s="34" t="s">
        <v>112</v>
      </c>
      <c r="I203" s="38">
        <v>0.88</v>
      </c>
      <c r="J203" s="38">
        <v>68</v>
      </c>
      <c r="K203" s="327">
        <v>12740</v>
      </c>
    </row>
    <row r="204" spans="1:14" x14ac:dyDescent="0.35">
      <c r="A204" s="44">
        <v>36873</v>
      </c>
      <c r="B204" s="282">
        <v>102134</v>
      </c>
      <c r="C204" s="283">
        <v>562.4</v>
      </c>
      <c r="D204" s="282">
        <v>0.3599</v>
      </c>
      <c r="E204" s="282">
        <v>18.100000000000001</v>
      </c>
      <c r="F204" s="282">
        <v>7.78</v>
      </c>
      <c r="G204" s="282">
        <v>7.0000000000000007E-2</v>
      </c>
      <c r="H204" s="34" t="s">
        <v>112</v>
      </c>
      <c r="I204" s="282">
        <v>7.0000000000000007E-2</v>
      </c>
      <c r="J204" s="282">
        <v>53</v>
      </c>
      <c r="K204" s="40">
        <v>1220</v>
      </c>
    </row>
    <row r="205" spans="1:14" x14ac:dyDescent="0.35">
      <c r="A205" s="44">
        <v>36880</v>
      </c>
      <c r="B205" s="282">
        <v>100814</v>
      </c>
      <c r="C205" s="283">
        <v>4.5</v>
      </c>
      <c r="D205" s="282">
        <v>2.8999999999999998E-3</v>
      </c>
      <c r="E205" s="282">
        <v>16.59</v>
      </c>
      <c r="F205" s="282">
        <v>7.39</v>
      </c>
      <c r="G205" s="282">
        <v>-0.16</v>
      </c>
      <c r="H205" s="34" t="s">
        <v>112</v>
      </c>
      <c r="I205" s="282">
        <v>0.5</v>
      </c>
      <c r="J205" s="282">
        <v>68.400000000000006</v>
      </c>
      <c r="K205" s="40">
        <v>200</v>
      </c>
    </row>
    <row r="206" spans="1:14" x14ac:dyDescent="0.35">
      <c r="A206" s="44">
        <v>36887</v>
      </c>
      <c r="F206" s="40" t="s">
        <v>399</v>
      </c>
      <c r="K206" s="327">
        <v>310</v>
      </c>
      <c r="L206" s="257">
        <f>AVERAGE(K202:K206)</f>
        <v>2934</v>
      </c>
      <c r="M206" s="46">
        <f>GEOMEAN(K202:K206)</f>
        <v>719.43272497279929</v>
      </c>
      <c r="N206" s="276" t="s">
        <v>400</v>
      </c>
    </row>
    <row r="207" spans="1:14" x14ac:dyDescent="0.35">
      <c r="A207" s="44">
        <v>36894</v>
      </c>
      <c r="B207" s="282">
        <v>103205</v>
      </c>
      <c r="C207" s="283">
        <v>360.7</v>
      </c>
      <c r="D207" s="282">
        <v>0.23089999999999999</v>
      </c>
      <c r="E207" s="282">
        <v>13.33</v>
      </c>
      <c r="F207" s="38" t="s">
        <v>139</v>
      </c>
      <c r="G207" s="282">
        <v>-0.2</v>
      </c>
      <c r="H207" s="38" t="s">
        <v>112</v>
      </c>
      <c r="I207" s="282">
        <v>0.87</v>
      </c>
      <c r="J207" s="282">
        <v>68.900000000000006</v>
      </c>
      <c r="K207" s="40">
        <v>200</v>
      </c>
    </row>
    <row r="208" spans="1:14" x14ac:dyDescent="0.35">
      <c r="A208" s="44">
        <v>36901</v>
      </c>
      <c r="B208" s="282">
        <v>100344</v>
      </c>
      <c r="C208" s="283">
        <v>565.9</v>
      </c>
      <c r="D208" s="282">
        <v>0.36220000000000002</v>
      </c>
      <c r="E208" s="282">
        <v>14.56</v>
      </c>
      <c r="F208" s="38" t="s">
        <v>139</v>
      </c>
      <c r="G208" s="282">
        <v>0.01</v>
      </c>
      <c r="H208" s="38" t="s">
        <v>112</v>
      </c>
      <c r="I208" s="282">
        <v>1.28</v>
      </c>
      <c r="J208" s="282">
        <v>89.6</v>
      </c>
      <c r="K208" s="40">
        <v>50</v>
      </c>
    </row>
    <row r="209" spans="1:14" x14ac:dyDescent="0.35">
      <c r="A209" s="44">
        <v>36908</v>
      </c>
      <c r="B209" s="40">
        <v>104001</v>
      </c>
      <c r="C209" s="279">
        <v>675.5</v>
      </c>
      <c r="D209" s="40">
        <v>0.43229999999999996</v>
      </c>
      <c r="E209" s="40">
        <v>13.23</v>
      </c>
      <c r="F209" s="38" t="s">
        <v>139</v>
      </c>
      <c r="G209" s="40">
        <v>1.5</v>
      </c>
      <c r="H209" s="38" t="s">
        <v>112</v>
      </c>
      <c r="I209" s="40">
        <v>2.23</v>
      </c>
      <c r="J209" s="40">
        <v>44.6</v>
      </c>
      <c r="K209" s="40">
        <v>100</v>
      </c>
    </row>
    <row r="210" spans="1:14" x14ac:dyDescent="0.35">
      <c r="A210" s="44">
        <v>36915</v>
      </c>
      <c r="B210" s="282">
        <v>101529</v>
      </c>
      <c r="C210" s="283">
        <v>701.1</v>
      </c>
      <c r="D210" s="282">
        <v>0.44869999999999999</v>
      </c>
      <c r="E210" s="282">
        <v>13.84</v>
      </c>
      <c r="F210" s="38" t="s">
        <v>139</v>
      </c>
      <c r="G210" s="282">
        <v>1.38</v>
      </c>
      <c r="H210" s="38" t="s">
        <v>112</v>
      </c>
      <c r="I210" s="282">
        <v>1.23</v>
      </c>
      <c r="J210" s="282">
        <v>43.5</v>
      </c>
      <c r="K210" s="40">
        <v>100</v>
      </c>
    </row>
    <row r="211" spans="1:14" x14ac:dyDescent="0.35">
      <c r="A211" s="44">
        <v>36922</v>
      </c>
      <c r="B211" s="282">
        <v>103727</v>
      </c>
      <c r="C211" s="283">
        <v>649</v>
      </c>
      <c r="D211" s="282">
        <v>0.41599999999999998</v>
      </c>
      <c r="E211" s="282">
        <v>14.12</v>
      </c>
      <c r="F211" s="282">
        <v>7.8</v>
      </c>
      <c r="G211" s="282">
        <v>2.44</v>
      </c>
      <c r="H211" s="38" t="s">
        <v>112</v>
      </c>
      <c r="I211" s="282">
        <v>0.6</v>
      </c>
      <c r="J211" s="282">
        <v>43.5</v>
      </c>
      <c r="K211" s="327">
        <v>2920</v>
      </c>
      <c r="L211" s="257">
        <f>AVERAGE(K207:K211)</f>
        <v>674</v>
      </c>
      <c r="M211" s="46">
        <f>GEOMEAN(K207:K211)</f>
        <v>196.3706466633414</v>
      </c>
      <c r="N211" s="276" t="s">
        <v>401</v>
      </c>
    </row>
    <row r="212" spans="1:14" x14ac:dyDescent="0.35">
      <c r="A212" s="44">
        <v>36928</v>
      </c>
      <c r="B212" s="282">
        <v>95633</v>
      </c>
      <c r="C212" s="283">
        <v>691</v>
      </c>
      <c r="D212" s="282">
        <v>0.44200000000000006</v>
      </c>
      <c r="E212" s="282">
        <v>13.76</v>
      </c>
      <c r="F212" s="282">
        <v>8.1199999999999992</v>
      </c>
      <c r="G212" s="282">
        <v>2.5</v>
      </c>
      <c r="H212" s="38" t="s">
        <v>112</v>
      </c>
      <c r="I212" s="282">
        <v>1.2</v>
      </c>
      <c r="J212" s="282">
        <v>0</v>
      </c>
      <c r="K212" s="40">
        <v>100</v>
      </c>
    </row>
    <row r="213" spans="1:14" x14ac:dyDescent="0.35">
      <c r="A213" s="44">
        <v>36936</v>
      </c>
      <c r="B213" s="282">
        <v>101021</v>
      </c>
      <c r="C213" s="283">
        <v>604</v>
      </c>
      <c r="D213" s="282">
        <v>0.38700000000000001</v>
      </c>
      <c r="E213" s="282">
        <v>11.79</v>
      </c>
      <c r="F213" s="282">
        <v>8.16</v>
      </c>
      <c r="G213" s="282">
        <v>4.76</v>
      </c>
      <c r="H213" s="38" t="s">
        <v>112</v>
      </c>
      <c r="I213" s="282">
        <v>1.1000000000000001</v>
      </c>
      <c r="J213" s="282">
        <v>0</v>
      </c>
      <c r="K213" s="40">
        <v>100</v>
      </c>
    </row>
    <row r="214" spans="1:14" x14ac:dyDescent="0.35">
      <c r="A214" s="44">
        <v>36941</v>
      </c>
      <c r="B214" s="282">
        <v>101451</v>
      </c>
      <c r="C214" s="283">
        <v>620</v>
      </c>
      <c r="D214" s="282">
        <v>0.39700000000000002</v>
      </c>
      <c r="E214" s="282">
        <v>14.39</v>
      </c>
      <c r="F214" s="282">
        <v>8</v>
      </c>
      <c r="G214" s="282">
        <v>2.7</v>
      </c>
      <c r="H214" s="38" t="s">
        <v>112</v>
      </c>
      <c r="I214" s="282">
        <v>2.1</v>
      </c>
      <c r="J214" s="282">
        <v>0</v>
      </c>
      <c r="K214" s="40">
        <v>100</v>
      </c>
    </row>
    <row r="215" spans="1:14" x14ac:dyDescent="0.35">
      <c r="A215" s="44">
        <v>36943</v>
      </c>
      <c r="F215" s="40" t="s">
        <v>399</v>
      </c>
      <c r="K215" s="40">
        <v>100</v>
      </c>
    </row>
    <row r="216" spans="1:14" x14ac:dyDescent="0.35">
      <c r="A216" s="44">
        <v>36950</v>
      </c>
      <c r="B216" s="282">
        <v>104256</v>
      </c>
      <c r="C216" s="283">
        <v>617</v>
      </c>
      <c r="D216" s="282">
        <v>0.39500000000000002</v>
      </c>
      <c r="E216" s="282">
        <v>12.83</v>
      </c>
      <c r="F216" s="282">
        <v>8.07</v>
      </c>
      <c r="G216" s="282">
        <v>3.97</v>
      </c>
      <c r="H216" s="38" t="s">
        <v>112</v>
      </c>
      <c r="I216" s="282">
        <v>0.4</v>
      </c>
      <c r="J216" s="282">
        <v>0</v>
      </c>
      <c r="K216" s="327">
        <v>520</v>
      </c>
      <c r="L216" s="257">
        <f>AVERAGE(K212:K216)</f>
        <v>184</v>
      </c>
      <c r="M216" s="46">
        <f>GEOMEAN(K212:K216)</f>
        <v>139.05950167030173</v>
      </c>
      <c r="N216" s="276" t="s">
        <v>402</v>
      </c>
    </row>
    <row r="217" spans="1:14" x14ac:dyDescent="0.35">
      <c r="A217" s="44">
        <v>36956</v>
      </c>
      <c r="B217" s="282">
        <v>103506</v>
      </c>
      <c r="C217" s="283">
        <v>630</v>
      </c>
      <c r="D217" s="282">
        <v>0.40300000000000002</v>
      </c>
      <c r="E217" s="282">
        <v>14.06</v>
      </c>
      <c r="F217" s="282">
        <v>7.81</v>
      </c>
      <c r="G217" s="282">
        <v>3.26</v>
      </c>
      <c r="H217" s="38" t="s">
        <v>112</v>
      </c>
      <c r="I217" s="282">
        <v>1.7</v>
      </c>
      <c r="J217" s="282">
        <v>0</v>
      </c>
      <c r="K217" s="40">
        <v>200</v>
      </c>
    </row>
    <row r="218" spans="1:14" x14ac:dyDescent="0.35">
      <c r="A218" s="44">
        <v>36964</v>
      </c>
      <c r="B218" s="282">
        <v>103959</v>
      </c>
      <c r="C218" s="283">
        <v>660.4</v>
      </c>
      <c r="D218" s="282">
        <v>0.42270000000000002</v>
      </c>
      <c r="E218" s="282">
        <v>10.63</v>
      </c>
      <c r="F218" s="282">
        <v>8.1300000000000008</v>
      </c>
      <c r="G218" s="282">
        <v>5.9</v>
      </c>
      <c r="H218" s="38" t="s">
        <v>112</v>
      </c>
      <c r="I218" s="282">
        <v>0.73</v>
      </c>
      <c r="J218" s="282">
        <v>70.2</v>
      </c>
      <c r="K218" s="40">
        <v>100</v>
      </c>
    </row>
    <row r="219" spans="1:14" x14ac:dyDescent="0.35">
      <c r="A219" s="44">
        <v>36969</v>
      </c>
      <c r="B219" s="282">
        <v>101712</v>
      </c>
      <c r="C219" s="283">
        <v>625.6</v>
      </c>
      <c r="D219" s="282">
        <v>0.40039999999999998</v>
      </c>
      <c r="E219" s="282">
        <v>13.07</v>
      </c>
      <c r="F219" s="282">
        <v>8.07</v>
      </c>
      <c r="G219" s="282">
        <v>5.76</v>
      </c>
      <c r="H219" s="38" t="s">
        <v>112</v>
      </c>
      <c r="I219" s="282">
        <v>0.15</v>
      </c>
      <c r="J219" s="282">
        <v>75.5</v>
      </c>
      <c r="K219" s="40">
        <v>410</v>
      </c>
    </row>
    <row r="220" spans="1:14" x14ac:dyDescent="0.35">
      <c r="A220" s="44">
        <v>36971</v>
      </c>
      <c r="B220" s="282">
        <v>105301</v>
      </c>
      <c r="C220" s="283">
        <v>635.79999999999995</v>
      </c>
      <c r="D220" s="282">
        <v>0.40689999999999998</v>
      </c>
      <c r="E220" s="282">
        <v>12.08</v>
      </c>
      <c r="F220" s="282">
        <v>8.0399999999999991</v>
      </c>
      <c r="G220" s="282">
        <v>7.41</v>
      </c>
      <c r="H220" s="38" t="s">
        <v>112</v>
      </c>
      <c r="I220" s="282">
        <v>0.33</v>
      </c>
      <c r="J220" s="282">
        <v>20.399999999999999</v>
      </c>
      <c r="K220" s="40">
        <v>200</v>
      </c>
    </row>
    <row r="221" spans="1:14" x14ac:dyDescent="0.35">
      <c r="A221" s="44">
        <v>36977</v>
      </c>
      <c r="B221" s="282">
        <v>102953</v>
      </c>
      <c r="C221" s="283">
        <v>665.4</v>
      </c>
      <c r="D221" s="282">
        <v>0.42580000000000001</v>
      </c>
      <c r="E221" s="282">
        <v>12.32</v>
      </c>
      <c r="F221" s="282">
        <v>7.99</v>
      </c>
      <c r="G221" s="282">
        <v>4.43</v>
      </c>
      <c r="H221" s="38" t="s">
        <v>112</v>
      </c>
      <c r="I221" s="282">
        <v>0.94</v>
      </c>
      <c r="J221" s="282">
        <v>65.599999999999994</v>
      </c>
      <c r="K221" s="40">
        <v>100</v>
      </c>
      <c r="L221" s="257">
        <f>AVERAGE(K217:K221)</f>
        <v>202</v>
      </c>
      <c r="M221" s="46">
        <f>GEOMEAN(K217:K221)</f>
        <v>174.97208605684523</v>
      </c>
      <c r="N221" s="276" t="s">
        <v>403</v>
      </c>
    </row>
    <row r="222" spans="1:14" x14ac:dyDescent="0.35">
      <c r="A222" s="44">
        <v>36984</v>
      </c>
      <c r="B222" s="282">
        <v>104637</v>
      </c>
      <c r="C222" s="283">
        <v>650.1</v>
      </c>
      <c r="D222" s="282">
        <v>0.41610000000000003</v>
      </c>
      <c r="E222" s="282">
        <v>13.85</v>
      </c>
      <c r="F222" s="282">
        <v>7.97</v>
      </c>
      <c r="G222" s="282">
        <v>9.74</v>
      </c>
      <c r="H222" s="38" t="s">
        <v>112</v>
      </c>
      <c r="I222" s="282">
        <v>0.82</v>
      </c>
      <c r="J222" s="282">
        <v>24.2</v>
      </c>
      <c r="K222" s="40">
        <v>100</v>
      </c>
    </row>
    <row r="223" spans="1:14" x14ac:dyDescent="0.35">
      <c r="A223" s="44">
        <v>36991</v>
      </c>
      <c r="B223" s="282">
        <v>103843</v>
      </c>
      <c r="C223" s="283">
        <v>669.5</v>
      </c>
      <c r="D223" s="282">
        <v>0.42849999999999999</v>
      </c>
      <c r="E223" s="282">
        <v>8.01</v>
      </c>
      <c r="F223" s="282">
        <v>7.95</v>
      </c>
      <c r="G223" s="282">
        <v>19.510000000000002</v>
      </c>
      <c r="H223" s="38" t="s">
        <v>112</v>
      </c>
      <c r="I223" s="282">
        <v>1.1499999999999999</v>
      </c>
      <c r="J223" s="282">
        <v>64.8</v>
      </c>
      <c r="K223" s="40">
        <v>100</v>
      </c>
    </row>
    <row r="224" spans="1:14" x14ac:dyDescent="0.35">
      <c r="A224" s="44">
        <v>36997</v>
      </c>
      <c r="B224" s="40">
        <v>94934</v>
      </c>
      <c r="C224" s="279">
        <v>608.29999999999995</v>
      </c>
      <c r="D224" s="40">
        <v>0.38929999999999998</v>
      </c>
      <c r="E224" s="40">
        <v>10.67</v>
      </c>
      <c r="F224" s="40">
        <v>7.96</v>
      </c>
      <c r="G224" s="40">
        <v>13.69</v>
      </c>
      <c r="H224" s="38" t="s">
        <v>112</v>
      </c>
      <c r="I224" s="40">
        <v>0.47</v>
      </c>
      <c r="J224" s="40">
        <v>21.7</v>
      </c>
      <c r="K224" s="40">
        <v>200</v>
      </c>
    </row>
    <row r="225" spans="1:14" x14ac:dyDescent="0.35">
      <c r="A225" s="44">
        <v>36999</v>
      </c>
      <c r="B225" s="282">
        <v>94622</v>
      </c>
      <c r="C225" s="283">
        <v>626.5</v>
      </c>
      <c r="D225" s="282">
        <v>0.40099999999999997</v>
      </c>
      <c r="E225" s="282">
        <v>10.3</v>
      </c>
      <c r="F225" s="282">
        <v>8.09</v>
      </c>
      <c r="G225" s="282">
        <v>11.16</v>
      </c>
      <c r="H225" s="38" t="s">
        <v>112</v>
      </c>
      <c r="I225" s="282">
        <v>0.14000000000000001</v>
      </c>
      <c r="J225" s="282">
        <v>26.6</v>
      </c>
      <c r="K225" s="40">
        <v>100</v>
      </c>
    </row>
    <row r="226" spans="1:14" x14ac:dyDescent="0.35">
      <c r="A226" s="44">
        <v>37005</v>
      </c>
      <c r="B226" s="282">
        <v>93206</v>
      </c>
      <c r="C226" s="283">
        <v>639.4</v>
      </c>
      <c r="D226" s="282">
        <v>0.40920000000000001</v>
      </c>
      <c r="E226" s="282">
        <v>10.119999999999999</v>
      </c>
      <c r="F226" s="282">
        <v>7.93</v>
      </c>
      <c r="G226" s="282">
        <v>15.9</v>
      </c>
      <c r="H226" s="38" t="s">
        <v>112</v>
      </c>
      <c r="I226" s="282">
        <v>0.48</v>
      </c>
      <c r="J226" s="282">
        <v>48.9</v>
      </c>
      <c r="K226" s="40">
        <v>200</v>
      </c>
      <c r="L226" s="257">
        <f>AVERAGE(K222:K226)</f>
        <v>140</v>
      </c>
      <c r="M226" s="46">
        <f>GEOMEAN(K222:K226)</f>
        <v>131.95079107728944</v>
      </c>
      <c r="N226" s="276" t="s">
        <v>404</v>
      </c>
    </row>
    <row r="227" spans="1:14" x14ac:dyDescent="0.35">
      <c r="A227" s="44">
        <v>37012</v>
      </c>
      <c r="B227" s="282">
        <v>95705</v>
      </c>
      <c r="C227" s="283">
        <v>639.6</v>
      </c>
      <c r="D227" s="282">
        <v>0.40939999999999999</v>
      </c>
      <c r="E227" s="282">
        <v>9.2100000000000009</v>
      </c>
      <c r="F227" s="282">
        <v>7.96</v>
      </c>
      <c r="G227" s="282">
        <v>19.739999999999998</v>
      </c>
      <c r="H227" s="38" t="s">
        <v>112</v>
      </c>
      <c r="I227" s="282">
        <v>0.1</v>
      </c>
      <c r="J227" s="282">
        <v>48.1</v>
      </c>
      <c r="K227" s="40">
        <v>100</v>
      </c>
    </row>
    <row r="228" spans="1:14" x14ac:dyDescent="0.35">
      <c r="A228" s="44">
        <v>37020</v>
      </c>
      <c r="B228" s="282">
        <v>103831</v>
      </c>
      <c r="C228" s="283">
        <v>431.1</v>
      </c>
      <c r="D228" s="282">
        <v>0.27589999999999998</v>
      </c>
      <c r="E228" s="282">
        <v>6.15</v>
      </c>
      <c r="F228" s="282">
        <v>7.42</v>
      </c>
      <c r="G228" s="282">
        <v>19.96</v>
      </c>
      <c r="H228" s="38" t="s">
        <v>112</v>
      </c>
      <c r="I228" s="282">
        <v>0.04</v>
      </c>
      <c r="J228" s="282">
        <v>28.9</v>
      </c>
      <c r="K228" s="327">
        <v>129965</v>
      </c>
    </row>
    <row r="229" spans="1:14" x14ac:dyDescent="0.35">
      <c r="A229" s="44">
        <v>37026</v>
      </c>
      <c r="B229" s="282">
        <v>105132</v>
      </c>
      <c r="C229" s="283">
        <v>692.7</v>
      </c>
      <c r="D229" s="282">
        <v>0.44330000000000003</v>
      </c>
      <c r="E229" s="282">
        <v>7.36</v>
      </c>
      <c r="F229" s="282">
        <v>7.7</v>
      </c>
      <c r="G229" s="282">
        <v>19.38</v>
      </c>
      <c r="H229" s="38" t="s">
        <v>112</v>
      </c>
      <c r="I229" s="282">
        <v>0.51</v>
      </c>
      <c r="J229" s="282">
        <v>47.2</v>
      </c>
      <c r="K229" s="40">
        <v>310</v>
      </c>
    </row>
    <row r="230" spans="1:14" x14ac:dyDescent="0.35">
      <c r="A230" s="44">
        <v>37033</v>
      </c>
      <c r="B230" s="282">
        <v>105221</v>
      </c>
      <c r="C230" s="283">
        <v>581</v>
      </c>
      <c r="D230" s="282">
        <v>0.372</v>
      </c>
      <c r="E230" s="282">
        <v>7.97</v>
      </c>
      <c r="F230" s="282">
        <v>8.01</v>
      </c>
      <c r="G230" s="282">
        <v>20.28</v>
      </c>
      <c r="H230" s="38" t="s">
        <v>112</v>
      </c>
      <c r="I230" s="282">
        <v>0.9</v>
      </c>
      <c r="J230" s="282">
        <v>0</v>
      </c>
      <c r="K230" s="40">
        <v>620</v>
      </c>
    </row>
    <row r="231" spans="1:14" x14ac:dyDescent="0.35">
      <c r="A231" s="44">
        <v>37041</v>
      </c>
      <c r="B231" s="282">
        <v>104858</v>
      </c>
      <c r="C231" s="283">
        <v>590</v>
      </c>
      <c r="D231" s="282">
        <v>0.378</v>
      </c>
      <c r="E231" s="282">
        <v>8.82</v>
      </c>
      <c r="F231" s="282">
        <v>8.07</v>
      </c>
      <c r="G231" s="282">
        <v>18.88</v>
      </c>
      <c r="H231" s="38" t="s">
        <v>112</v>
      </c>
      <c r="I231" s="282">
        <v>1.9</v>
      </c>
      <c r="J231" s="282">
        <v>0</v>
      </c>
      <c r="K231" s="40">
        <v>630</v>
      </c>
      <c r="L231" s="257">
        <f>AVERAGE(K227:K231)</f>
        <v>26325</v>
      </c>
      <c r="M231" s="46">
        <f>GEOMEAN(K227:K231)</f>
        <v>1094.9242356420175</v>
      </c>
      <c r="N231" s="276" t="s">
        <v>405</v>
      </c>
    </row>
    <row r="232" spans="1:14" x14ac:dyDescent="0.35">
      <c r="A232" s="44">
        <v>37047</v>
      </c>
      <c r="B232" s="282">
        <v>103600</v>
      </c>
      <c r="C232" s="283">
        <v>600.29999999999995</v>
      </c>
      <c r="D232" s="282">
        <v>0.38420000000000004</v>
      </c>
      <c r="E232" s="282">
        <v>10.89</v>
      </c>
      <c r="F232" s="282">
        <v>7.77</v>
      </c>
      <c r="G232" s="282">
        <v>16.190000000000001</v>
      </c>
      <c r="H232" s="38" t="s">
        <v>112</v>
      </c>
      <c r="I232" s="282">
        <v>0.22</v>
      </c>
      <c r="J232" s="282">
        <v>69.099999999999994</v>
      </c>
      <c r="K232" s="40">
        <v>2780</v>
      </c>
    </row>
    <row r="233" spans="1:14" x14ac:dyDescent="0.35">
      <c r="A233" s="44">
        <v>37054</v>
      </c>
      <c r="B233" s="282">
        <v>103420</v>
      </c>
      <c r="C233" s="283">
        <v>634.9</v>
      </c>
      <c r="D233" s="282">
        <v>0.40629999999999999</v>
      </c>
      <c r="E233" s="282">
        <v>8.17</v>
      </c>
      <c r="F233" s="282">
        <v>7.7</v>
      </c>
      <c r="G233" s="282">
        <v>22.58</v>
      </c>
      <c r="H233" s="38" t="s">
        <v>112</v>
      </c>
      <c r="I233" s="282">
        <v>0.72</v>
      </c>
      <c r="J233" s="282">
        <v>53.5</v>
      </c>
      <c r="K233" s="40">
        <v>300</v>
      </c>
    </row>
    <row r="234" spans="1:14" x14ac:dyDescent="0.35">
      <c r="A234" s="44">
        <v>37061</v>
      </c>
      <c r="B234" s="282">
        <v>105557</v>
      </c>
      <c r="C234" s="283">
        <v>598</v>
      </c>
      <c r="D234" s="282">
        <v>0.38300000000000001</v>
      </c>
      <c r="E234" s="282">
        <v>7.9</v>
      </c>
      <c r="F234" s="282">
        <v>7.93</v>
      </c>
      <c r="G234" s="282">
        <v>25.3</v>
      </c>
      <c r="H234" s="38" t="s">
        <v>112</v>
      </c>
      <c r="I234" s="282">
        <v>1.6</v>
      </c>
      <c r="J234" s="282">
        <v>0</v>
      </c>
      <c r="K234" s="40">
        <v>730</v>
      </c>
    </row>
    <row r="235" spans="1:14" x14ac:dyDescent="0.35">
      <c r="A235" s="44">
        <v>37062</v>
      </c>
      <c r="B235" s="282">
        <v>103921</v>
      </c>
      <c r="C235" s="283">
        <v>616.5</v>
      </c>
      <c r="D235" s="282">
        <v>0.39460000000000001</v>
      </c>
      <c r="E235" s="282">
        <v>6.22</v>
      </c>
      <c r="F235" s="282">
        <v>7.71</v>
      </c>
      <c r="G235" s="282">
        <v>24.36</v>
      </c>
      <c r="H235" s="38" t="s">
        <v>112</v>
      </c>
      <c r="I235" s="282">
        <v>1.1599999999999999</v>
      </c>
      <c r="J235" s="282">
        <v>52.2</v>
      </c>
      <c r="K235" s="40">
        <v>17930</v>
      </c>
    </row>
    <row r="236" spans="1:14" x14ac:dyDescent="0.35">
      <c r="A236" s="44">
        <v>37068</v>
      </c>
      <c r="B236" s="282">
        <v>111601</v>
      </c>
      <c r="C236" s="283">
        <v>642.5</v>
      </c>
      <c r="D236" s="282">
        <v>0.41110000000000002</v>
      </c>
      <c r="E236" s="282">
        <v>8.0500000000000007</v>
      </c>
      <c r="F236" s="282">
        <v>7.92</v>
      </c>
      <c r="G236" s="282">
        <v>24.1</v>
      </c>
      <c r="H236" s="38" t="s">
        <v>112</v>
      </c>
      <c r="I236" s="282">
        <v>0.01</v>
      </c>
      <c r="J236" s="282">
        <v>52.4</v>
      </c>
      <c r="K236" s="40">
        <v>100</v>
      </c>
      <c r="L236" s="257">
        <f>AVERAGE(K232:K236)</f>
        <v>4368</v>
      </c>
      <c r="M236" s="46">
        <f>GEOMEAN(K232:K236)</f>
        <v>1017.6860936481121</v>
      </c>
      <c r="N236" s="276" t="s">
        <v>406</v>
      </c>
    </row>
    <row r="237" spans="1:14" x14ac:dyDescent="0.35">
      <c r="A237" s="44">
        <v>37075</v>
      </c>
      <c r="B237" s="282">
        <v>114208</v>
      </c>
      <c r="C237" s="283">
        <v>589.9</v>
      </c>
      <c r="D237" s="282">
        <v>0.37760000000000005</v>
      </c>
      <c r="E237" s="282">
        <v>7.34</v>
      </c>
      <c r="F237" s="282">
        <v>7.88</v>
      </c>
      <c r="G237" s="282">
        <v>22.28</v>
      </c>
      <c r="H237" s="38" t="s">
        <v>112</v>
      </c>
      <c r="I237" s="282">
        <v>0.3</v>
      </c>
      <c r="J237" s="282">
        <v>12.2</v>
      </c>
      <c r="K237" s="40">
        <v>2280</v>
      </c>
    </row>
    <row r="238" spans="1:14" x14ac:dyDescent="0.35">
      <c r="A238" s="44">
        <v>37082</v>
      </c>
      <c r="B238" s="282">
        <v>100532</v>
      </c>
      <c r="C238" s="283">
        <v>537.29999999999995</v>
      </c>
      <c r="D238" s="282">
        <v>0.34389999999999998</v>
      </c>
      <c r="E238" s="282">
        <v>7.67</v>
      </c>
      <c r="F238" s="282">
        <v>8.02</v>
      </c>
      <c r="G238" s="282">
        <v>25.31</v>
      </c>
      <c r="H238" s="38" t="s">
        <v>112</v>
      </c>
      <c r="I238" s="282">
        <v>2.3199999999999998</v>
      </c>
      <c r="J238" s="282">
        <v>86.7</v>
      </c>
      <c r="K238" s="327">
        <v>1450</v>
      </c>
    </row>
    <row r="239" spans="1:14" x14ac:dyDescent="0.35">
      <c r="A239" s="44">
        <v>37089</v>
      </c>
      <c r="B239" s="282">
        <v>95828</v>
      </c>
      <c r="C239" s="283">
        <v>655.8</v>
      </c>
      <c r="D239" s="282">
        <v>0.41970000000000002</v>
      </c>
      <c r="E239" s="282">
        <v>7.65</v>
      </c>
      <c r="F239" s="282">
        <v>7.85</v>
      </c>
      <c r="G239" s="282">
        <v>25.54</v>
      </c>
      <c r="H239" s="38" t="s">
        <v>112</v>
      </c>
      <c r="I239" s="282">
        <v>0.34</v>
      </c>
      <c r="J239" s="282">
        <v>89.5</v>
      </c>
      <c r="K239" s="40">
        <v>100</v>
      </c>
    </row>
    <row r="240" spans="1:14" x14ac:dyDescent="0.35">
      <c r="A240" s="44">
        <v>37096</v>
      </c>
      <c r="B240" s="282">
        <v>100813</v>
      </c>
      <c r="C240" s="283">
        <v>554.4</v>
      </c>
      <c r="D240" s="282">
        <v>0.3548</v>
      </c>
      <c r="E240" s="282">
        <v>7.24</v>
      </c>
      <c r="F240" s="282">
        <v>7.87</v>
      </c>
      <c r="G240" s="282">
        <v>27.48</v>
      </c>
      <c r="H240" s="38" t="s">
        <v>112</v>
      </c>
      <c r="I240" s="282">
        <v>0.85</v>
      </c>
      <c r="J240" s="282">
        <v>70.7</v>
      </c>
      <c r="K240" s="40">
        <v>520</v>
      </c>
    </row>
    <row r="241" spans="1:14" x14ac:dyDescent="0.35">
      <c r="A241" s="44">
        <v>37103</v>
      </c>
      <c r="B241" s="282">
        <v>95122</v>
      </c>
      <c r="C241" s="283">
        <v>552.70000000000005</v>
      </c>
      <c r="D241" s="282">
        <v>0.35370000000000001</v>
      </c>
      <c r="E241" s="282">
        <v>8.33</v>
      </c>
      <c r="F241" s="282">
        <v>7.9</v>
      </c>
      <c r="G241" s="282">
        <v>26.97</v>
      </c>
      <c r="H241" s="38" t="s">
        <v>112</v>
      </c>
      <c r="I241" s="282">
        <v>0.05</v>
      </c>
      <c r="J241" s="282">
        <v>73.900000000000006</v>
      </c>
      <c r="K241" s="327">
        <v>520</v>
      </c>
      <c r="L241" s="257">
        <f>AVERAGE(K237:K241)</f>
        <v>974</v>
      </c>
      <c r="M241" s="46">
        <f>GEOMEAN(K237:K241)</f>
        <v>616.96696016139981</v>
      </c>
      <c r="N241" s="276" t="s">
        <v>407</v>
      </c>
    </row>
    <row r="242" spans="1:14" x14ac:dyDescent="0.35">
      <c r="A242" s="44">
        <v>37104</v>
      </c>
      <c r="B242" s="282">
        <v>104638</v>
      </c>
      <c r="C242" s="283">
        <v>558.6</v>
      </c>
      <c r="D242" s="282">
        <v>0.35749999999999998</v>
      </c>
      <c r="E242" s="282">
        <v>8.92</v>
      </c>
      <c r="F242" s="282">
        <v>7.87</v>
      </c>
      <c r="G242" s="282">
        <v>27.62</v>
      </c>
      <c r="H242" s="38" t="s">
        <v>112</v>
      </c>
      <c r="I242" s="282">
        <v>0.08</v>
      </c>
      <c r="J242" s="282">
        <v>55.8</v>
      </c>
      <c r="K242" s="40">
        <v>100</v>
      </c>
    </row>
    <row r="243" spans="1:14" x14ac:dyDescent="0.35">
      <c r="A243" s="44">
        <v>37110</v>
      </c>
      <c r="B243" s="282">
        <v>102757</v>
      </c>
      <c r="C243" s="283">
        <v>654.5</v>
      </c>
      <c r="D243" s="282">
        <v>0.41889999999999994</v>
      </c>
      <c r="E243" s="282">
        <v>9.92</v>
      </c>
      <c r="F243" s="282">
        <v>7.78</v>
      </c>
      <c r="G243" s="282">
        <v>27.07</v>
      </c>
      <c r="H243" s="38" t="s">
        <v>112</v>
      </c>
      <c r="I243" s="282">
        <v>0.71</v>
      </c>
      <c r="J243" s="282">
        <v>50.8</v>
      </c>
      <c r="K243" s="40">
        <v>100</v>
      </c>
    </row>
    <row r="244" spans="1:14" x14ac:dyDescent="0.35">
      <c r="A244" s="44">
        <v>37117</v>
      </c>
      <c r="B244" s="282">
        <v>101439</v>
      </c>
      <c r="C244" s="283">
        <v>668</v>
      </c>
      <c r="D244" s="282">
        <v>0.42749999999999999</v>
      </c>
      <c r="E244" s="282">
        <v>9.3800000000000008</v>
      </c>
      <c r="F244" s="282">
        <v>7.76</v>
      </c>
      <c r="G244" s="282">
        <v>24.01</v>
      </c>
      <c r="H244" s="38" t="s">
        <v>112</v>
      </c>
      <c r="I244" s="282">
        <v>0.85</v>
      </c>
      <c r="J244" s="282">
        <v>72.099999999999994</v>
      </c>
      <c r="K244" s="40">
        <v>100</v>
      </c>
    </row>
    <row r="245" spans="1:14" x14ac:dyDescent="0.35">
      <c r="A245" s="44">
        <v>37124</v>
      </c>
      <c r="B245" s="282">
        <v>95906</v>
      </c>
      <c r="C245" s="283">
        <v>581.29999999999995</v>
      </c>
      <c r="D245" s="282">
        <v>0.37209999999999999</v>
      </c>
      <c r="E245" s="282">
        <v>8.6300000000000008</v>
      </c>
      <c r="F245" s="282">
        <v>7.94</v>
      </c>
      <c r="G245" s="282">
        <v>22.57</v>
      </c>
      <c r="H245" s="38" t="s">
        <v>112</v>
      </c>
      <c r="I245" s="282">
        <v>0.97</v>
      </c>
      <c r="J245" s="282">
        <v>80.7</v>
      </c>
      <c r="K245" s="40">
        <v>3360</v>
      </c>
    </row>
    <row r="246" spans="1:14" x14ac:dyDescent="0.35">
      <c r="A246" s="44">
        <v>37131</v>
      </c>
      <c r="B246" s="282">
        <v>111635</v>
      </c>
      <c r="C246" s="283">
        <v>554.6</v>
      </c>
      <c r="D246" s="282">
        <v>0.35499999999999998</v>
      </c>
      <c r="E246" s="282">
        <v>11.15</v>
      </c>
      <c r="F246" s="282">
        <v>8.1999999999999993</v>
      </c>
      <c r="G246" s="282">
        <v>25.07</v>
      </c>
      <c r="H246" s="38" t="s">
        <v>112</v>
      </c>
      <c r="I246" s="282">
        <v>0.39</v>
      </c>
      <c r="J246" s="282">
        <v>80</v>
      </c>
      <c r="K246" s="327">
        <v>520</v>
      </c>
      <c r="L246" s="257">
        <f>AVERAGE(K242:K246)</f>
        <v>836</v>
      </c>
      <c r="M246" s="46">
        <f>GEOMEAN(K242:K246)</f>
        <v>280.84618201651278</v>
      </c>
      <c r="N246" s="276" t="s">
        <v>408</v>
      </c>
    </row>
    <row r="247" spans="1:14" x14ac:dyDescent="0.35">
      <c r="A247" s="44">
        <v>37139</v>
      </c>
      <c r="B247" s="282">
        <v>111540</v>
      </c>
      <c r="C247" s="283">
        <v>546</v>
      </c>
      <c r="D247" s="282">
        <v>0.35</v>
      </c>
      <c r="E247" s="282">
        <v>8.5</v>
      </c>
      <c r="F247" s="282">
        <v>8.0500000000000007</v>
      </c>
      <c r="G247" s="282">
        <v>24.29</v>
      </c>
      <c r="H247" s="38" t="s">
        <v>112</v>
      </c>
      <c r="I247" s="282">
        <v>1.1000000000000001</v>
      </c>
      <c r="J247" s="282">
        <v>0</v>
      </c>
      <c r="K247" s="40">
        <v>200</v>
      </c>
    </row>
    <row r="248" spans="1:14" x14ac:dyDescent="0.35">
      <c r="A248" s="44">
        <v>37145</v>
      </c>
      <c r="B248" s="282">
        <v>103654</v>
      </c>
      <c r="C248" s="283">
        <v>499</v>
      </c>
      <c r="D248" s="282">
        <v>0.31930000000000003</v>
      </c>
      <c r="E248" s="282">
        <v>8.51</v>
      </c>
      <c r="F248" s="282">
        <v>7.81</v>
      </c>
      <c r="G248" s="282">
        <v>22.48</v>
      </c>
      <c r="H248" s="38" t="s">
        <v>112</v>
      </c>
      <c r="I248" s="282">
        <v>0.42</v>
      </c>
      <c r="J248" s="282">
        <v>27.9</v>
      </c>
      <c r="K248" s="40">
        <v>1710</v>
      </c>
    </row>
    <row r="249" spans="1:14" x14ac:dyDescent="0.35">
      <c r="A249" s="44">
        <v>37152</v>
      </c>
      <c r="B249" s="282">
        <v>105517</v>
      </c>
      <c r="C249" s="283">
        <v>641</v>
      </c>
      <c r="D249" s="282">
        <v>0.41</v>
      </c>
      <c r="E249" s="282">
        <v>8.44</v>
      </c>
      <c r="F249" s="282">
        <v>7.8</v>
      </c>
      <c r="G249" s="282">
        <v>19.87</v>
      </c>
      <c r="H249" s="38" t="s">
        <v>112</v>
      </c>
      <c r="I249" s="282">
        <v>1.2</v>
      </c>
      <c r="J249" s="282">
        <v>0</v>
      </c>
      <c r="K249" s="40">
        <v>510</v>
      </c>
    </row>
    <row r="250" spans="1:14" x14ac:dyDescent="0.35">
      <c r="A250" s="44">
        <v>37159</v>
      </c>
      <c r="B250" s="282">
        <v>100505</v>
      </c>
      <c r="C250" s="283">
        <v>487.1</v>
      </c>
      <c r="D250" s="282">
        <v>0.31179999999999997</v>
      </c>
      <c r="E250" s="282">
        <v>9.23</v>
      </c>
      <c r="F250" s="282">
        <v>7.89</v>
      </c>
      <c r="G250" s="282">
        <v>16.75</v>
      </c>
      <c r="H250" s="38" t="s">
        <v>112</v>
      </c>
      <c r="I250" s="282">
        <v>0.35</v>
      </c>
      <c r="J250" s="282">
        <v>52.4</v>
      </c>
      <c r="K250" s="40">
        <v>4220</v>
      </c>
    </row>
    <row r="251" spans="1:14" x14ac:dyDescent="0.35">
      <c r="A251" s="44">
        <v>37160</v>
      </c>
      <c r="B251" s="282">
        <v>101814</v>
      </c>
      <c r="C251" s="283">
        <v>518.29999999999995</v>
      </c>
      <c r="D251" s="282">
        <v>0.33189999999999997</v>
      </c>
      <c r="E251" s="282">
        <v>10.76</v>
      </c>
      <c r="F251" s="282">
        <v>7.9</v>
      </c>
      <c r="G251" s="282">
        <v>14.95</v>
      </c>
      <c r="H251" s="38" t="s">
        <v>112</v>
      </c>
      <c r="I251" s="282">
        <v>1.1599999999999999</v>
      </c>
      <c r="J251" s="282">
        <v>77.3</v>
      </c>
      <c r="K251" s="40">
        <v>1870</v>
      </c>
      <c r="L251" s="257">
        <f>AVERAGE(K247:K251)</f>
        <v>1702</v>
      </c>
      <c r="M251" s="46">
        <f>GEOMEAN(K247:K251)</f>
        <v>1065.9824825686728</v>
      </c>
      <c r="N251" s="276" t="s">
        <v>409</v>
      </c>
    </row>
    <row r="252" spans="1:14" x14ac:dyDescent="0.35">
      <c r="A252" s="44">
        <v>37166</v>
      </c>
      <c r="B252" s="29">
        <v>102156</v>
      </c>
      <c r="C252" s="285">
        <v>598.20000000000005</v>
      </c>
      <c r="D252" s="29">
        <v>0.38269999999999998</v>
      </c>
      <c r="E252" s="29">
        <v>10.220000000000001</v>
      </c>
      <c r="F252" s="29">
        <v>7.83</v>
      </c>
      <c r="G252" s="29">
        <v>16.91</v>
      </c>
      <c r="H252" s="38" t="s">
        <v>112</v>
      </c>
      <c r="I252" s="29">
        <v>1.1000000000000001</v>
      </c>
      <c r="J252" s="29">
        <v>39.700000000000003</v>
      </c>
      <c r="K252" s="40">
        <v>100</v>
      </c>
    </row>
    <row r="253" spans="1:14" x14ac:dyDescent="0.35">
      <c r="A253" s="44">
        <v>37173</v>
      </c>
      <c r="B253" s="29">
        <v>101858</v>
      </c>
      <c r="C253" s="285">
        <v>583.20000000000005</v>
      </c>
      <c r="D253" s="29">
        <v>0.37330000000000002</v>
      </c>
      <c r="E253" s="29">
        <v>9.4700000000000006</v>
      </c>
      <c r="F253" s="29">
        <v>8.07</v>
      </c>
      <c r="G253" s="29">
        <v>13.84</v>
      </c>
      <c r="H253" s="38" t="s">
        <v>112</v>
      </c>
      <c r="I253" s="29">
        <v>1.33</v>
      </c>
      <c r="J253" s="29">
        <v>55.4</v>
      </c>
      <c r="K253" s="40">
        <v>2060</v>
      </c>
    </row>
    <row r="254" spans="1:14" x14ac:dyDescent="0.35">
      <c r="A254" s="44">
        <v>37180</v>
      </c>
      <c r="B254" s="29">
        <v>101013</v>
      </c>
      <c r="C254" s="285">
        <v>598</v>
      </c>
      <c r="D254" s="29">
        <v>0.38269999999999998</v>
      </c>
      <c r="E254" s="29">
        <v>12.61</v>
      </c>
      <c r="F254" s="29">
        <v>8.07</v>
      </c>
      <c r="G254" s="29">
        <v>14.21</v>
      </c>
      <c r="H254" s="38" t="s">
        <v>112</v>
      </c>
      <c r="I254" s="29">
        <v>0.44</v>
      </c>
      <c r="J254" s="29">
        <v>57.9</v>
      </c>
      <c r="K254" s="40">
        <v>5040</v>
      </c>
    </row>
    <row r="255" spans="1:14" x14ac:dyDescent="0.35">
      <c r="A255" s="44">
        <v>37187</v>
      </c>
      <c r="B255" s="29">
        <v>94819</v>
      </c>
      <c r="C255" s="285">
        <v>613.5</v>
      </c>
      <c r="D255" s="29">
        <v>0.39269999999999999</v>
      </c>
      <c r="E255" s="29">
        <v>9.6999999999999993</v>
      </c>
      <c r="F255" s="29">
        <v>7.95</v>
      </c>
      <c r="G255" s="29">
        <v>14.9</v>
      </c>
      <c r="H255" s="38" t="s">
        <v>112</v>
      </c>
      <c r="I255" s="29">
        <v>0.13</v>
      </c>
      <c r="J255" s="29">
        <v>51.1</v>
      </c>
      <c r="K255" s="40">
        <v>200</v>
      </c>
    </row>
    <row r="256" spans="1:14" x14ac:dyDescent="0.35">
      <c r="A256" s="44">
        <v>37194</v>
      </c>
      <c r="B256" s="29">
        <v>103007</v>
      </c>
      <c r="C256" s="285">
        <v>607</v>
      </c>
      <c r="D256" s="29">
        <v>0.38850000000000001</v>
      </c>
      <c r="E256" s="29">
        <v>10.75</v>
      </c>
      <c r="F256" s="29">
        <v>8.0399999999999991</v>
      </c>
      <c r="G256" s="29">
        <v>10.83</v>
      </c>
      <c r="H256" s="38" t="s">
        <v>112</v>
      </c>
      <c r="I256" s="29">
        <v>0.43</v>
      </c>
      <c r="J256" s="29">
        <v>76.3</v>
      </c>
      <c r="K256" s="40">
        <v>410</v>
      </c>
      <c r="L256" s="257">
        <f>AVERAGE(K252:K256)</f>
        <v>1562</v>
      </c>
      <c r="M256" s="46">
        <f>GEOMEAN(K252:K256)</f>
        <v>610.97342687122728</v>
      </c>
      <c r="N256" s="276" t="s">
        <v>410</v>
      </c>
    </row>
    <row r="257" spans="1:14" x14ac:dyDescent="0.35">
      <c r="A257" s="44">
        <v>37201</v>
      </c>
      <c r="B257" s="29">
        <v>101901</v>
      </c>
      <c r="C257" s="285">
        <v>621.9</v>
      </c>
      <c r="D257" s="29">
        <v>0.39800000000000002</v>
      </c>
      <c r="E257" s="29">
        <v>12.96</v>
      </c>
      <c r="F257" s="29">
        <v>7.97</v>
      </c>
      <c r="G257" s="29">
        <v>9.76</v>
      </c>
      <c r="H257" s="38" t="s">
        <v>112</v>
      </c>
      <c r="I257" s="29">
        <v>0.24</v>
      </c>
      <c r="J257" s="29">
        <v>73.599999999999994</v>
      </c>
      <c r="K257" s="40">
        <v>410</v>
      </c>
    </row>
    <row r="258" spans="1:14" x14ac:dyDescent="0.35">
      <c r="A258" s="44">
        <v>37208</v>
      </c>
      <c r="B258" s="29">
        <v>95207</v>
      </c>
      <c r="C258" s="285">
        <v>649.4</v>
      </c>
      <c r="D258" s="29">
        <v>0.41559999999999997</v>
      </c>
      <c r="E258" s="29">
        <v>11.78</v>
      </c>
      <c r="F258" s="29">
        <v>7.86</v>
      </c>
      <c r="G258" s="29">
        <v>8.6300000000000008</v>
      </c>
      <c r="H258" s="38" t="s">
        <v>112</v>
      </c>
      <c r="I258" s="29">
        <v>1.1299999999999999</v>
      </c>
      <c r="J258" s="29">
        <v>75.599999999999994</v>
      </c>
      <c r="K258" s="40">
        <v>100</v>
      </c>
    </row>
    <row r="259" spans="1:14" x14ac:dyDescent="0.35">
      <c r="A259" s="44">
        <v>37215</v>
      </c>
      <c r="B259" s="29">
        <v>105740</v>
      </c>
      <c r="C259" s="285">
        <v>684.4</v>
      </c>
      <c r="D259" s="29">
        <v>0.438</v>
      </c>
      <c r="E259" s="29">
        <v>10.92</v>
      </c>
      <c r="F259" s="29">
        <v>8.1999999999999993</v>
      </c>
      <c r="G259" s="29">
        <v>9.32</v>
      </c>
      <c r="H259" s="38" t="s">
        <v>112</v>
      </c>
      <c r="I259" s="29">
        <v>0.3</v>
      </c>
      <c r="J259" s="29">
        <v>63.3</v>
      </c>
      <c r="K259" s="40">
        <v>310</v>
      </c>
    </row>
    <row r="260" spans="1:14" x14ac:dyDescent="0.35">
      <c r="A260" s="44">
        <v>37221</v>
      </c>
      <c r="B260" s="29">
        <v>101542</v>
      </c>
      <c r="C260" s="285">
        <v>664</v>
      </c>
      <c r="D260" s="29">
        <v>0.42479999999999996</v>
      </c>
      <c r="E260" s="29">
        <v>11.12</v>
      </c>
      <c r="F260" s="29">
        <v>8.1199999999999992</v>
      </c>
      <c r="G260" s="29">
        <v>9.07</v>
      </c>
      <c r="H260" s="38" t="s">
        <v>112</v>
      </c>
      <c r="I260" s="29">
        <v>0.4</v>
      </c>
      <c r="J260" s="29">
        <v>90.6</v>
      </c>
      <c r="K260" s="40">
        <v>2180</v>
      </c>
    </row>
    <row r="261" spans="1:14" x14ac:dyDescent="0.35">
      <c r="A261" s="44">
        <v>37223</v>
      </c>
      <c r="B261" s="29">
        <v>105544</v>
      </c>
      <c r="C261" s="285">
        <v>646.79999999999995</v>
      </c>
      <c r="D261" s="29">
        <v>0.41390000000000005</v>
      </c>
      <c r="E261" s="29">
        <v>10.02</v>
      </c>
      <c r="F261" s="29">
        <v>8.1300000000000008</v>
      </c>
      <c r="G261" s="29">
        <v>9.26</v>
      </c>
      <c r="H261" s="38" t="s">
        <v>112</v>
      </c>
      <c r="I261" s="29">
        <v>0.98</v>
      </c>
      <c r="J261" s="29">
        <v>74.5</v>
      </c>
      <c r="K261" s="40">
        <v>1350</v>
      </c>
      <c r="L261" s="257">
        <f>AVERAGE(K257:K261)</f>
        <v>870</v>
      </c>
      <c r="M261" s="46">
        <f>GEOMEAN(K257:K261)</f>
        <v>518.30710536151219</v>
      </c>
      <c r="N261" s="276" t="s">
        <v>411</v>
      </c>
    </row>
    <row r="262" spans="1:14" x14ac:dyDescent="0.35">
      <c r="A262" s="44">
        <v>37228</v>
      </c>
      <c r="B262" s="29">
        <v>105214</v>
      </c>
      <c r="C262" s="285">
        <v>697.6</v>
      </c>
      <c r="D262" s="29">
        <v>0.44640000000000002</v>
      </c>
      <c r="E262" s="29">
        <v>10.83</v>
      </c>
      <c r="F262" s="29">
        <v>8.2899999999999991</v>
      </c>
      <c r="G262" s="29">
        <v>8.24</v>
      </c>
      <c r="H262" s="38" t="s">
        <v>112</v>
      </c>
      <c r="I262" s="29">
        <v>0.36</v>
      </c>
      <c r="J262" s="29">
        <v>58.5</v>
      </c>
      <c r="K262" s="40">
        <v>100</v>
      </c>
    </row>
    <row r="263" spans="1:14" x14ac:dyDescent="0.35">
      <c r="A263" s="44">
        <v>37231</v>
      </c>
      <c r="B263" s="29">
        <v>94600</v>
      </c>
      <c r="C263" s="285">
        <v>646.6</v>
      </c>
      <c r="D263" s="29">
        <v>0.4138</v>
      </c>
      <c r="E263" s="29">
        <v>9.76</v>
      </c>
      <c r="F263" s="29">
        <v>8.17</v>
      </c>
      <c r="G263" s="29">
        <v>10.29</v>
      </c>
      <c r="H263" s="38" t="s">
        <v>112</v>
      </c>
      <c r="I263" s="29">
        <v>0.36</v>
      </c>
      <c r="J263" s="29">
        <v>67</v>
      </c>
      <c r="K263" s="40">
        <v>200</v>
      </c>
    </row>
    <row r="264" spans="1:14" x14ac:dyDescent="0.35">
      <c r="A264" s="44">
        <v>37236</v>
      </c>
      <c r="B264" s="39">
        <v>102819</v>
      </c>
      <c r="C264" s="286">
        <v>736.3</v>
      </c>
      <c r="D264" s="39">
        <v>0.47120000000000001</v>
      </c>
      <c r="E264" s="39">
        <v>15.64</v>
      </c>
      <c r="F264" s="39">
        <v>7.97</v>
      </c>
      <c r="G264" s="39">
        <v>6.29</v>
      </c>
      <c r="H264" s="38" t="s">
        <v>112</v>
      </c>
      <c r="I264" s="39">
        <v>0.15</v>
      </c>
      <c r="J264" s="39">
        <v>40.299999999999997</v>
      </c>
      <c r="K264" s="40">
        <v>100</v>
      </c>
    </row>
    <row r="265" spans="1:14" x14ac:dyDescent="0.35">
      <c r="A265" s="44">
        <v>37242</v>
      </c>
      <c r="B265" s="29">
        <v>110011</v>
      </c>
      <c r="C265" s="285">
        <v>620.20000000000005</v>
      </c>
      <c r="D265" s="29">
        <v>0.39690000000000003</v>
      </c>
      <c r="E265" s="29">
        <v>12.01</v>
      </c>
      <c r="F265" s="39" t="s">
        <v>139</v>
      </c>
      <c r="G265" s="29">
        <v>8.5</v>
      </c>
      <c r="H265" s="38" t="s">
        <v>112</v>
      </c>
      <c r="I265" s="29">
        <v>1.03</v>
      </c>
      <c r="J265" s="29">
        <v>40.6</v>
      </c>
      <c r="K265" s="40">
        <v>13960</v>
      </c>
    </row>
    <row r="266" spans="1:14" x14ac:dyDescent="0.35">
      <c r="A266" s="44">
        <v>37244</v>
      </c>
      <c r="B266" s="29">
        <v>100639</v>
      </c>
      <c r="C266" s="285">
        <v>645.6</v>
      </c>
      <c r="D266" s="29">
        <v>0.41320000000000001</v>
      </c>
      <c r="E266" s="29">
        <v>10.71</v>
      </c>
      <c r="F266" s="29">
        <v>7.38</v>
      </c>
      <c r="G266" s="29">
        <v>7.06</v>
      </c>
      <c r="H266" s="38" t="s">
        <v>112</v>
      </c>
      <c r="I266" s="29">
        <v>1.33</v>
      </c>
      <c r="J266" s="29">
        <v>57.4</v>
      </c>
      <c r="K266" s="40">
        <v>310</v>
      </c>
      <c r="L266" s="257">
        <f>AVERAGE(K262:K266)</f>
        <v>2934</v>
      </c>
      <c r="M266" s="46">
        <f>GEOMEAN(K262:K266)</f>
        <v>386.77235209281014</v>
      </c>
      <c r="N266" s="276" t="s">
        <v>412</v>
      </c>
    </row>
    <row r="267" spans="1:14" x14ac:dyDescent="0.35">
      <c r="A267" s="44">
        <v>37264</v>
      </c>
      <c r="B267" s="29">
        <v>101557</v>
      </c>
      <c r="C267" s="285">
        <v>685.2</v>
      </c>
      <c r="D267" s="29">
        <v>0.4385</v>
      </c>
      <c r="E267" s="29">
        <v>13.63</v>
      </c>
      <c r="F267" s="39" t="s">
        <v>139</v>
      </c>
      <c r="G267" s="29">
        <v>0.84</v>
      </c>
      <c r="H267" s="38" t="s">
        <v>112</v>
      </c>
      <c r="I267" s="29">
        <v>1.05</v>
      </c>
      <c r="J267" s="29">
        <v>21.2</v>
      </c>
      <c r="K267" s="40">
        <v>310</v>
      </c>
    </row>
    <row r="268" spans="1:14" x14ac:dyDescent="0.35">
      <c r="A268" s="44">
        <v>37270</v>
      </c>
      <c r="B268" s="29">
        <v>105506</v>
      </c>
      <c r="C268" s="39" t="s">
        <v>139</v>
      </c>
      <c r="D268" s="39" t="s">
        <v>139</v>
      </c>
      <c r="E268" s="39" t="s">
        <v>139</v>
      </c>
      <c r="F268" s="39" t="s">
        <v>139</v>
      </c>
      <c r="G268" s="39" t="s">
        <v>139</v>
      </c>
      <c r="H268" s="38" t="s">
        <v>112</v>
      </c>
      <c r="I268" s="39" t="s">
        <v>139</v>
      </c>
      <c r="J268" s="29">
        <v>59</v>
      </c>
      <c r="K268" s="40">
        <v>100</v>
      </c>
    </row>
    <row r="269" spans="1:14" x14ac:dyDescent="0.35">
      <c r="A269" s="44">
        <v>37272</v>
      </c>
      <c r="B269" s="29">
        <v>92614</v>
      </c>
      <c r="C269" s="39" t="s">
        <v>139</v>
      </c>
      <c r="D269" s="39" t="s">
        <v>139</v>
      </c>
      <c r="E269" s="39" t="s">
        <v>139</v>
      </c>
      <c r="F269" s="39" t="s">
        <v>139</v>
      </c>
      <c r="G269" s="39" t="s">
        <v>139</v>
      </c>
      <c r="H269" s="38" t="s">
        <v>112</v>
      </c>
      <c r="I269" s="39" t="s">
        <v>139</v>
      </c>
      <c r="J269" s="39" t="s">
        <v>139</v>
      </c>
      <c r="K269" s="40">
        <v>100</v>
      </c>
    </row>
    <row r="270" spans="1:14" x14ac:dyDescent="0.35">
      <c r="A270" s="44">
        <v>37278</v>
      </c>
      <c r="B270" s="29">
        <v>102331</v>
      </c>
      <c r="C270" s="285">
        <v>614</v>
      </c>
      <c r="D270" s="29">
        <v>0.39300000000000002</v>
      </c>
      <c r="E270" s="29">
        <v>13.88</v>
      </c>
      <c r="F270" s="29">
        <v>8.4</v>
      </c>
      <c r="G270" s="29">
        <v>2.74</v>
      </c>
      <c r="H270" s="38" t="s">
        <v>112</v>
      </c>
      <c r="I270" s="29">
        <v>0.4</v>
      </c>
      <c r="J270" s="29">
        <v>64.099999999999994</v>
      </c>
      <c r="K270" s="40">
        <v>100</v>
      </c>
    </row>
    <row r="271" spans="1:14" x14ac:dyDescent="0.35">
      <c r="A271" s="44">
        <v>37285</v>
      </c>
      <c r="B271" s="29">
        <v>102908</v>
      </c>
      <c r="C271" s="285">
        <v>781</v>
      </c>
      <c r="D271" s="29">
        <v>0.5</v>
      </c>
      <c r="E271" s="29">
        <v>11.76</v>
      </c>
      <c r="F271" s="29">
        <v>8.1</v>
      </c>
      <c r="G271" s="29">
        <v>6.47</v>
      </c>
      <c r="H271" s="38" t="s">
        <v>112</v>
      </c>
      <c r="I271" s="29">
        <v>0.3</v>
      </c>
      <c r="J271" s="39" t="s">
        <v>139</v>
      </c>
      <c r="K271" s="40">
        <v>100</v>
      </c>
      <c r="L271" s="257">
        <f>AVERAGE(K267:K271)</f>
        <v>142</v>
      </c>
      <c r="M271" s="341">
        <f>GEOMEAN(K267:K271)</f>
        <v>125.39272451403497</v>
      </c>
      <c r="N271" s="276" t="s">
        <v>413</v>
      </c>
    </row>
    <row r="272" spans="1:14" x14ac:dyDescent="0.35">
      <c r="A272" s="44">
        <v>37294</v>
      </c>
      <c r="B272" s="29">
        <v>105600</v>
      </c>
      <c r="C272" s="39" t="s">
        <v>139</v>
      </c>
      <c r="D272" s="39" t="s">
        <v>139</v>
      </c>
      <c r="E272" s="39" t="s">
        <v>139</v>
      </c>
      <c r="F272" s="39" t="s">
        <v>139</v>
      </c>
      <c r="G272" s="39" t="s">
        <v>139</v>
      </c>
      <c r="H272" s="38" t="s">
        <v>112</v>
      </c>
      <c r="I272" s="39" t="s">
        <v>139</v>
      </c>
      <c r="J272" s="39" t="s">
        <v>139</v>
      </c>
      <c r="K272" s="40">
        <v>200</v>
      </c>
    </row>
    <row r="273" spans="1:14" x14ac:dyDescent="0.35">
      <c r="A273" s="44">
        <v>37301</v>
      </c>
      <c r="B273" s="29">
        <v>105500</v>
      </c>
      <c r="C273" s="39" t="s">
        <v>139</v>
      </c>
      <c r="D273" s="39" t="s">
        <v>139</v>
      </c>
      <c r="E273" s="39" t="s">
        <v>139</v>
      </c>
      <c r="F273" s="39" t="s">
        <v>139</v>
      </c>
      <c r="G273" s="39" t="s">
        <v>139</v>
      </c>
      <c r="H273" s="38" t="s">
        <v>112</v>
      </c>
      <c r="I273" s="39" t="s">
        <v>139</v>
      </c>
      <c r="J273" s="39" t="s">
        <v>139</v>
      </c>
      <c r="K273" s="29">
        <v>100</v>
      </c>
    </row>
    <row r="274" spans="1:14" x14ac:dyDescent="0.35">
      <c r="A274" s="44">
        <v>37307</v>
      </c>
      <c r="B274" s="29">
        <v>112957</v>
      </c>
      <c r="C274" s="285">
        <v>624.9</v>
      </c>
      <c r="D274" s="29">
        <v>0.4</v>
      </c>
      <c r="E274" s="29">
        <v>14.35</v>
      </c>
      <c r="F274" s="29">
        <v>7.94</v>
      </c>
      <c r="G274" s="29">
        <v>6.27</v>
      </c>
      <c r="H274" s="38" t="s">
        <v>112</v>
      </c>
      <c r="I274" s="29">
        <v>0.79</v>
      </c>
      <c r="J274" s="29">
        <v>40.1</v>
      </c>
      <c r="K274" s="29">
        <v>12230</v>
      </c>
    </row>
    <row r="275" spans="1:14" x14ac:dyDescent="0.35">
      <c r="A275" s="44">
        <v>37308</v>
      </c>
      <c r="B275" s="29">
        <v>111405</v>
      </c>
      <c r="C275" s="285">
        <v>669.9</v>
      </c>
      <c r="D275" s="29">
        <v>0.42869999999999997</v>
      </c>
      <c r="E275" s="29">
        <v>14.71</v>
      </c>
      <c r="F275" s="29">
        <v>8.1999999999999993</v>
      </c>
      <c r="G275" s="29">
        <v>5.62</v>
      </c>
      <c r="H275" s="38" t="s">
        <v>112</v>
      </c>
      <c r="I275" s="29">
        <v>0.13</v>
      </c>
      <c r="J275" s="29">
        <v>65.900000000000006</v>
      </c>
      <c r="K275" s="29">
        <v>970</v>
      </c>
    </row>
    <row r="276" spans="1:14" x14ac:dyDescent="0.35">
      <c r="A276" s="44">
        <v>37315</v>
      </c>
      <c r="B276" s="29">
        <v>115036</v>
      </c>
      <c r="D276" s="29"/>
      <c r="E276" s="29"/>
      <c r="F276" s="29" t="s">
        <v>555</v>
      </c>
      <c r="G276" s="29"/>
      <c r="H276" s="38"/>
      <c r="I276" s="29"/>
      <c r="J276" s="29"/>
      <c r="K276" s="29">
        <v>600</v>
      </c>
      <c r="L276" s="257">
        <f>AVERAGE(K272:K276)</f>
        <v>2820</v>
      </c>
      <c r="M276" s="46">
        <f>GEOMEAN(K272:K276)</f>
        <v>677.13597466558542</v>
      </c>
      <c r="N276" s="276" t="s">
        <v>414</v>
      </c>
    </row>
    <row r="277" spans="1:14" x14ac:dyDescent="0.35">
      <c r="A277" s="44">
        <v>37322</v>
      </c>
      <c r="B277" s="29">
        <v>113120</v>
      </c>
      <c r="C277" s="285">
        <v>753.8</v>
      </c>
      <c r="D277" s="29">
        <v>0.48249999999999998</v>
      </c>
      <c r="E277" s="29">
        <v>11.96</v>
      </c>
      <c r="F277" s="29">
        <v>8.1199999999999992</v>
      </c>
      <c r="G277" s="29">
        <v>5.4</v>
      </c>
      <c r="H277" s="38" t="s">
        <v>112</v>
      </c>
      <c r="I277" s="29">
        <v>1.1399999999999999</v>
      </c>
      <c r="J277" s="29">
        <v>71.8</v>
      </c>
      <c r="K277" s="29">
        <v>200</v>
      </c>
    </row>
    <row r="278" spans="1:14" x14ac:dyDescent="0.35">
      <c r="A278" s="44">
        <v>37326</v>
      </c>
      <c r="B278" s="29">
        <v>114815</v>
      </c>
      <c r="C278" s="285">
        <v>736.6</v>
      </c>
      <c r="D278" s="29">
        <v>0.47140000000000004</v>
      </c>
      <c r="E278" s="29">
        <v>13.15</v>
      </c>
      <c r="F278" s="29">
        <v>8.23</v>
      </c>
      <c r="G278" s="29">
        <v>4.05</v>
      </c>
      <c r="H278" s="38" t="s">
        <v>112</v>
      </c>
      <c r="I278" s="29">
        <v>1.38</v>
      </c>
      <c r="J278" s="29">
        <v>47.3</v>
      </c>
      <c r="K278" s="29">
        <v>310</v>
      </c>
    </row>
    <row r="279" spans="1:14" x14ac:dyDescent="0.35">
      <c r="A279" s="44">
        <v>37329</v>
      </c>
      <c r="B279" s="29">
        <v>113851</v>
      </c>
      <c r="C279" s="285">
        <v>839.3</v>
      </c>
      <c r="D279" s="29">
        <v>0.53710000000000002</v>
      </c>
      <c r="E279" s="29">
        <v>11.56</v>
      </c>
      <c r="F279" s="29">
        <v>8.34</v>
      </c>
      <c r="G279" s="29">
        <v>7.34</v>
      </c>
      <c r="H279" s="38" t="s">
        <v>112</v>
      </c>
      <c r="I279" s="29">
        <v>2.23</v>
      </c>
      <c r="J279" s="29">
        <v>63</v>
      </c>
      <c r="K279" s="29">
        <v>200</v>
      </c>
    </row>
    <row r="280" spans="1:14" x14ac:dyDescent="0.35">
      <c r="A280" s="44">
        <v>37334</v>
      </c>
      <c r="B280" s="29">
        <v>110459</v>
      </c>
      <c r="C280" s="285">
        <v>877.8</v>
      </c>
      <c r="D280" s="29">
        <v>0.56189999999999996</v>
      </c>
      <c r="E280" s="29">
        <v>10.85</v>
      </c>
      <c r="F280" s="29">
        <v>8.19</v>
      </c>
      <c r="G280" s="29">
        <v>7.94</v>
      </c>
      <c r="H280" s="38" t="s">
        <v>112</v>
      </c>
      <c r="I280" s="29">
        <v>0.8</v>
      </c>
      <c r="J280" s="29">
        <v>58.7</v>
      </c>
      <c r="K280" s="29">
        <v>300</v>
      </c>
    </row>
    <row r="281" spans="1:14" x14ac:dyDescent="0.35">
      <c r="A281" s="44">
        <v>37336</v>
      </c>
      <c r="B281" s="29">
        <v>115409</v>
      </c>
      <c r="C281" s="285">
        <v>1305</v>
      </c>
      <c r="D281" s="29">
        <v>0.83499999999999996</v>
      </c>
      <c r="E281" s="29">
        <v>11.69</v>
      </c>
      <c r="F281" s="29">
        <v>8.26</v>
      </c>
      <c r="G281" s="29">
        <v>6.89</v>
      </c>
      <c r="H281" s="38" t="s">
        <v>112</v>
      </c>
      <c r="I281" s="29">
        <v>1</v>
      </c>
      <c r="J281" s="29">
        <v>54.8</v>
      </c>
      <c r="K281" s="29">
        <v>200</v>
      </c>
      <c r="L281" s="257">
        <f>AVERAGE(K277:K281)</f>
        <v>242</v>
      </c>
      <c r="M281" s="46">
        <f>GEOMEAN(K277:K281)</f>
        <v>236.76341044188504</v>
      </c>
      <c r="N281" s="276" t="s">
        <v>415</v>
      </c>
    </row>
    <row r="282" spans="1:14" x14ac:dyDescent="0.35">
      <c r="A282" s="44">
        <v>37349</v>
      </c>
      <c r="B282" s="29">
        <v>111709</v>
      </c>
      <c r="C282" s="285">
        <v>551.79999999999995</v>
      </c>
      <c r="D282" s="29">
        <v>0.35289999999999999</v>
      </c>
      <c r="E282" s="29">
        <v>11.55</v>
      </c>
      <c r="F282" s="29">
        <v>8.1199999999999992</v>
      </c>
      <c r="G282" s="29">
        <v>7.37</v>
      </c>
      <c r="H282" s="38" t="s">
        <v>112</v>
      </c>
      <c r="I282" s="29">
        <v>0.74</v>
      </c>
      <c r="J282" s="29">
        <v>62</v>
      </c>
      <c r="K282" s="29">
        <v>669</v>
      </c>
    </row>
    <row r="283" spans="1:14" x14ac:dyDescent="0.35">
      <c r="A283" s="44">
        <v>37355</v>
      </c>
      <c r="B283" s="29">
        <v>114056</v>
      </c>
      <c r="C283" s="285">
        <v>778</v>
      </c>
      <c r="D283" s="29">
        <v>0.498</v>
      </c>
      <c r="E283" s="29">
        <v>11</v>
      </c>
      <c r="F283" s="29">
        <v>8.0399999999999991</v>
      </c>
      <c r="G283" s="29">
        <v>10.210000000000001</v>
      </c>
      <c r="H283" s="38" t="s">
        <v>112</v>
      </c>
      <c r="I283" s="29">
        <v>0.6</v>
      </c>
      <c r="J283" s="39">
        <v>0</v>
      </c>
      <c r="K283" s="29">
        <v>24191.7</v>
      </c>
    </row>
    <row r="284" spans="1:14" x14ac:dyDescent="0.35">
      <c r="A284" s="44">
        <v>37363</v>
      </c>
      <c r="B284" s="29">
        <v>115132</v>
      </c>
      <c r="C284" s="285">
        <v>791</v>
      </c>
      <c r="D284" s="29">
        <v>0.50600000000000001</v>
      </c>
      <c r="E284" s="29">
        <v>10.28</v>
      </c>
      <c r="F284" s="29">
        <v>7.98</v>
      </c>
      <c r="G284" s="29">
        <v>16.54</v>
      </c>
      <c r="H284" s="38" t="s">
        <v>112</v>
      </c>
      <c r="I284" s="29">
        <v>0.6</v>
      </c>
      <c r="J284" s="39">
        <v>0</v>
      </c>
      <c r="K284" s="29">
        <v>110</v>
      </c>
    </row>
    <row r="285" spans="1:14" x14ac:dyDescent="0.35">
      <c r="A285" s="44">
        <v>37368</v>
      </c>
      <c r="B285" s="29">
        <v>111452</v>
      </c>
      <c r="C285" s="285">
        <v>776</v>
      </c>
      <c r="D285" s="29">
        <v>0.497</v>
      </c>
      <c r="E285" s="29">
        <v>9.02</v>
      </c>
      <c r="F285" s="29">
        <v>7.82</v>
      </c>
      <c r="G285" s="29">
        <v>15.02</v>
      </c>
      <c r="H285" s="38" t="s">
        <v>112</v>
      </c>
      <c r="I285" s="29">
        <v>2.4</v>
      </c>
      <c r="J285" s="39">
        <v>0</v>
      </c>
      <c r="K285" s="29">
        <v>2909</v>
      </c>
    </row>
    <row r="286" spans="1:14" x14ac:dyDescent="0.35">
      <c r="A286" s="44">
        <v>37376</v>
      </c>
      <c r="B286" s="29">
        <v>105239</v>
      </c>
      <c r="C286" s="285">
        <v>769</v>
      </c>
      <c r="D286" s="29">
        <v>0.49219999999999997</v>
      </c>
      <c r="E286" s="29">
        <v>10.199999999999999</v>
      </c>
      <c r="F286" s="29">
        <v>8.01</v>
      </c>
      <c r="G286" s="29">
        <v>13.46</v>
      </c>
      <c r="H286" s="38" t="s">
        <v>112</v>
      </c>
      <c r="I286" s="29">
        <v>0.89</v>
      </c>
      <c r="J286" s="29">
        <v>58.2</v>
      </c>
      <c r="K286" s="29">
        <v>512</v>
      </c>
      <c r="L286" s="257">
        <f>AVERAGE(K282:K286)</f>
        <v>5678.34</v>
      </c>
      <c r="M286" s="46">
        <f>GEOMEAN(K282:K286)</f>
        <v>1215.3455486399487</v>
      </c>
      <c r="N286" s="276" t="s">
        <v>416</v>
      </c>
    </row>
    <row r="287" spans="1:14" x14ac:dyDescent="0.35">
      <c r="A287" s="44"/>
      <c r="B287" s="29" t="s">
        <v>417</v>
      </c>
      <c r="C287" s="285"/>
      <c r="D287" s="29"/>
      <c r="E287" s="29"/>
      <c r="F287" s="29"/>
      <c r="G287" s="29"/>
      <c r="H287" s="38"/>
      <c r="I287" s="29"/>
      <c r="J287" s="29"/>
      <c r="K287" s="29"/>
      <c r="L287" s="257"/>
      <c r="M287" s="46"/>
      <c r="N287" s="276"/>
    </row>
    <row r="288" spans="1:14" x14ac:dyDescent="0.35">
      <c r="A288" s="44">
        <v>37564</v>
      </c>
      <c r="B288" s="29">
        <v>120818</v>
      </c>
      <c r="C288" s="285">
        <v>752.7</v>
      </c>
      <c r="D288" s="29">
        <v>0.48169999999999996</v>
      </c>
      <c r="E288" s="29">
        <v>10.9</v>
      </c>
      <c r="F288" s="29">
        <v>7.77</v>
      </c>
      <c r="G288" s="29">
        <v>8.2799999999999994</v>
      </c>
      <c r="H288" s="38" t="s">
        <v>112</v>
      </c>
      <c r="I288" s="29">
        <v>0.14000000000000001</v>
      </c>
      <c r="J288" s="39">
        <v>0</v>
      </c>
      <c r="K288" s="29">
        <v>448</v>
      </c>
    </row>
    <row r="289" spans="1:14" x14ac:dyDescent="0.35">
      <c r="A289" s="44">
        <v>37567</v>
      </c>
      <c r="B289" s="29">
        <v>115533</v>
      </c>
      <c r="C289" s="285">
        <v>616</v>
      </c>
      <c r="D289" s="29">
        <v>0.39419999999999999</v>
      </c>
      <c r="E289" s="29">
        <v>11.56</v>
      </c>
      <c r="F289" s="29">
        <v>7.83</v>
      </c>
      <c r="G289" s="29">
        <v>7.97</v>
      </c>
      <c r="H289" s="38" t="s">
        <v>112</v>
      </c>
      <c r="I289" s="29">
        <v>0.65</v>
      </c>
      <c r="J289" s="39">
        <v>0</v>
      </c>
      <c r="K289" s="29">
        <v>1782</v>
      </c>
    </row>
    <row r="290" spans="1:14" x14ac:dyDescent="0.35">
      <c r="A290" s="44">
        <v>37572</v>
      </c>
      <c r="B290" s="29">
        <v>112601</v>
      </c>
      <c r="C290" s="285">
        <v>468</v>
      </c>
      <c r="D290" s="29">
        <v>0.29949999999999999</v>
      </c>
      <c r="E290" s="29">
        <v>10.01</v>
      </c>
      <c r="F290" s="29">
        <v>7.72</v>
      </c>
      <c r="G290" s="29">
        <v>9.8699999999999992</v>
      </c>
      <c r="H290" s="38" t="s">
        <v>112</v>
      </c>
      <c r="I290" s="29">
        <v>0.73</v>
      </c>
      <c r="J290" s="39">
        <v>0</v>
      </c>
      <c r="K290" s="29">
        <v>2987</v>
      </c>
    </row>
    <row r="291" spans="1:14" x14ac:dyDescent="0.35">
      <c r="A291" s="44">
        <v>37574</v>
      </c>
      <c r="B291" s="29">
        <v>102440</v>
      </c>
      <c r="C291" s="285">
        <v>591.4</v>
      </c>
      <c r="D291" s="29">
        <v>0.3785</v>
      </c>
      <c r="E291" s="29">
        <v>10.73</v>
      </c>
      <c r="F291" s="29">
        <v>7.77</v>
      </c>
      <c r="G291" s="29">
        <v>9.2899999999999991</v>
      </c>
      <c r="H291" s="38" t="s">
        <v>112</v>
      </c>
      <c r="I291" s="29">
        <v>2.29</v>
      </c>
      <c r="J291" s="39">
        <v>0</v>
      </c>
      <c r="K291" s="29">
        <v>987</v>
      </c>
    </row>
    <row r="292" spans="1:14" x14ac:dyDescent="0.35">
      <c r="A292" s="44">
        <v>37581</v>
      </c>
      <c r="B292" s="29">
        <v>101841</v>
      </c>
      <c r="C292" s="285">
        <v>739.3</v>
      </c>
      <c r="D292" s="29">
        <v>0.47309999999999997</v>
      </c>
      <c r="E292" s="29">
        <v>10.61</v>
      </c>
      <c r="F292" s="29">
        <v>7.72</v>
      </c>
      <c r="G292" s="29">
        <v>7.77</v>
      </c>
      <c r="H292" s="38" t="s">
        <v>112</v>
      </c>
      <c r="I292" s="29">
        <v>0.34</v>
      </c>
      <c r="J292" s="39">
        <v>0</v>
      </c>
      <c r="K292" s="29">
        <v>373</v>
      </c>
      <c r="L292" s="257">
        <f>AVERAGE(K288:K292)</f>
        <v>1315.4</v>
      </c>
      <c r="M292" s="46">
        <f>GEOMEAN(K288:K292)</f>
        <v>974.29255551568019</v>
      </c>
      <c r="N292" s="276" t="s">
        <v>418</v>
      </c>
    </row>
    <row r="293" spans="1:14" x14ac:dyDescent="0.35">
      <c r="A293" s="44">
        <v>37592</v>
      </c>
      <c r="B293" s="29">
        <v>115526</v>
      </c>
      <c r="C293" s="285">
        <v>534.4</v>
      </c>
      <c r="D293" s="29">
        <v>0.34200000000000003</v>
      </c>
      <c r="E293" s="29">
        <v>12.33</v>
      </c>
      <c r="F293" s="29">
        <v>7.78</v>
      </c>
      <c r="G293" s="29">
        <v>2.79</v>
      </c>
      <c r="H293" s="38" t="s">
        <v>112</v>
      </c>
      <c r="I293" s="29">
        <v>0.35</v>
      </c>
      <c r="J293" s="29">
        <v>62.7</v>
      </c>
      <c r="K293" s="29">
        <v>41</v>
      </c>
    </row>
    <row r="294" spans="1:14" x14ac:dyDescent="0.35">
      <c r="A294" s="44">
        <v>37594</v>
      </c>
      <c r="B294" s="29">
        <v>113236</v>
      </c>
      <c r="C294" s="285">
        <v>627.70000000000005</v>
      </c>
      <c r="D294" s="29">
        <v>0.40169999999999995</v>
      </c>
      <c r="E294" s="29">
        <v>14.84</v>
      </c>
      <c r="F294" s="29">
        <v>7.88</v>
      </c>
      <c r="G294" s="29">
        <v>0.98</v>
      </c>
      <c r="H294" s="38" t="s">
        <v>112</v>
      </c>
      <c r="I294" s="29">
        <v>0.72</v>
      </c>
      <c r="J294" s="39">
        <v>0</v>
      </c>
      <c r="K294" s="40">
        <v>41</v>
      </c>
    </row>
    <row r="295" spans="1:14" x14ac:dyDescent="0.35">
      <c r="A295" s="44">
        <v>37599</v>
      </c>
      <c r="B295" s="29">
        <v>114434</v>
      </c>
      <c r="C295" s="285">
        <v>753.6</v>
      </c>
      <c r="D295" s="29">
        <v>0.48230000000000001</v>
      </c>
      <c r="E295" s="29">
        <v>14.52</v>
      </c>
      <c r="F295" s="29">
        <v>7.74</v>
      </c>
      <c r="G295" s="29">
        <v>1.67</v>
      </c>
      <c r="H295" s="38" t="s">
        <v>112</v>
      </c>
      <c r="I295" s="29">
        <v>1.05</v>
      </c>
      <c r="J295" s="39">
        <v>0</v>
      </c>
      <c r="K295" s="40">
        <v>10</v>
      </c>
    </row>
    <row r="296" spans="1:14" x14ac:dyDescent="0.35">
      <c r="A296" s="44">
        <v>37606</v>
      </c>
      <c r="B296" s="29">
        <v>114002</v>
      </c>
      <c r="C296" s="285">
        <v>735.6</v>
      </c>
      <c r="D296" s="29">
        <v>0.4708</v>
      </c>
      <c r="E296" s="29">
        <v>13.31</v>
      </c>
      <c r="F296" s="29">
        <v>7.9</v>
      </c>
      <c r="G296" s="29">
        <v>3.71</v>
      </c>
      <c r="H296" s="38" t="s">
        <v>112</v>
      </c>
      <c r="I296" s="29">
        <v>1.46</v>
      </c>
      <c r="J296" s="39">
        <v>0</v>
      </c>
      <c r="K296" s="40">
        <v>1046</v>
      </c>
    </row>
    <row r="297" spans="1:14" x14ac:dyDescent="0.35">
      <c r="A297" s="44">
        <v>37608</v>
      </c>
      <c r="B297" s="29">
        <v>120133</v>
      </c>
      <c r="C297" s="285">
        <v>752.8</v>
      </c>
      <c r="D297" s="29">
        <v>0.48180000000000001</v>
      </c>
      <c r="E297" s="29">
        <v>13.57</v>
      </c>
      <c r="F297" s="29">
        <v>7.91</v>
      </c>
      <c r="G297" s="29">
        <v>4.5599999999999996</v>
      </c>
      <c r="H297" s="38" t="s">
        <v>112</v>
      </c>
      <c r="I297" s="29">
        <v>0.35</v>
      </c>
      <c r="J297" s="39">
        <v>0</v>
      </c>
      <c r="K297" s="40">
        <v>160</v>
      </c>
      <c r="L297" s="257">
        <f>AVERAGE(K293:K297)</f>
        <v>259.60000000000002</v>
      </c>
      <c r="M297" s="46">
        <f>GEOMEAN(K293:K297)</f>
        <v>77.596811486404775</v>
      </c>
      <c r="N297" s="276" t="s">
        <v>419</v>
      </c>
    </row>
    <row r="298" spans="1:14" x14ac:dyDescent="0.35">
      <c r="A298" s="44">
        <v>37627</v>
      </c>
      <c r="B298" s="29">
        <v>113442</v>
      </c>
      <c r="C298" s="285">
        <v>544.9</v>
      </c>
      <c r="D298" s="29">
        <v>0.3488</v>
      </c>
      <c r="E298" s="29">
        <v>13.95</v>
      </c>
      <c r="F298" s="29">
        <v>8.17</v>
      </c>
      <c r="G298" s="29">
        <v>2.17</v>
      </c>
      <c r="H298" s="38" t="s">
        <v>112</v>
      </c>
      <c r="I298" s="29">
        <v>0.05</v>
      </c>
      <c r="J298" s="39">
        <v>0</v>
      </c>
      <c r="K298" s="40">
        <v>262</v>
      </c>
    </row>
    <row r="299" spans="1:14" x14ac:dyDescent="0.35">
      <c r="A299" s="44">
        <v>37630</v>
      </c>
      <c r="B299" s="29">
        <v>114527</v>
      </c>
      <c r="C299" s="285">
        <v>635.20000000000005</v>
      </c>
      <c r="D299" s="29">
        <v>0.40649999999999997</v>
      </c>
      <c r="E299" s="29">
        <v>12.95</v>
      </c>
      <c r="F299" s="29">
        <v>8.1300000000000008</v>
      </c>
      <c r="G299" s="29">
        <v>3.04</v>
      </c>
      <c r="H299" s="38" t="s">
        <v>112</v>
      </c>
      <c r="I299" s="29">
        <v>0.56999999999999995</v>
      </c>
      <c r="J299" s="39">
        <v>0</v>
      </c>
      <c r="K299" s="40">
        <v>175</v>
      </c>
    </row>
    <row r="300" spans="1:14" x14ac:dyDescent="0.35">
      <c r="A300" s="44">
        <v>37634</v>
      </c>
      <c r="B300" s="29">
        <v>123505</v>
      </c>
      <c r="C300" s="285">
        <v>643.79999999999995</v>
      </c>
      <c r="D300" s="29">
        <v>0.41200000000000003</v>
      </c>
      <c r="E300" s="29">
        <v>13.63</v>
      </c>
      <c r="F300" s="29">
        <v>8.06</v>
      </c>
      <c r="G300" s="29">
        <v>0.22</v>
      </c>
      <c r="H300" s="38" t="s">
        <v>112</v>
      </c>
      <c r="I300" s="29">
        <v>0.15</v>
      </c>
      <c r="J300" s="39">
        <v>0</v>
      </c>
      <c r="K300" s="40">
        <v>31</v>
      </c>
    </row>
    <row r="301" spans="1:14" x14ac:dyDescent="0.35">
      <c r="A301" s="44">
        <v>37643</v>
      </c>
      <c r="B301" s="29">
        <v>114935</v>
      </c>
      <c r="C301" s="285">
        <v>566.79999999999995</v>
      </c>
      <c r="D301" s="29">
        <v>0.36269999999999997</v>
      </c>
      <c r="E301" s="29">
        <v>17.72</v>
      </c>
      <c r="F301" s="29">
        <v>7.93</v>
      </c>
      <c r="G301" s="29">
        <v>-0.02</v>
      </c>
      <c r="H301" s="38" t="s">
        <v>112</v>
      </c>
      <c r="I301" s="29">
        <v>2.46</v>
      </c>
      <c r="J301" s="29">
        <v>48.5</v>
      </c>
      <c r="K301" s="40">
        <v>52</v>
      </c>
    </row>
    <row r="302" spans="1:14" x14ac:dyDescent="0.35">
      <c r="A302" s="44">
        <v>37648</v>
      </c>
      <c r="B302" s="29">
        <v>120202</v>
      </c>
      <c r="C302" s="285">
        <v>719.9</v>
      </c>
      <c r="D302" s="29">
        <v>0.46080000000000004</v>
      </c>
      <c r="E302" s="29">
        <v>12.9</v>
      </c>
      <c r="F302" s="29">
        <v>7.6</v>
      </c>
      <c r="G302" s="29">
        <v>-0.2</v>
      </c>
      <c r="H302" s="38" t="s">
        <v>112</v>
      </c>
      <c r="I302" s="29">
        <v>1.18</v>
      </c>
      <c r="J302" s="29">
        <v>46.5</v>
      </c>
      <c r="K302" s="40">
        <v>31</v>
      </c>
      <c r="L302" s="257">
        <f>AVERAGE(K298:K302)</f>
        <v>110.2</v>
      </c>
      <c r="M302" s="46">
        <f>GEOMEAN(K298:K302)</f>
        <v>74.475463418250655</v>
      </c>
      <c r="N302" s="276" t="s">
        <v>420</v>
      </c>
    </row>
    <row r="303" spans="1:14" x14ac:dyDescent="0.35">
      <c r="A303" s="44">
        <v>37655</v>
      </c>
      <c r="B303" s="29">
        <v>122115</v>
      </c>
      <c r="C303" s="285">
        <v>739.4</v>
      </c>
      <c r="D303" s="29">
        <v>0.47300000000000003</v>
      </c>
      <c r="E303" s="29">
        <v>12.31</v>
      </c>
      <c r="F303" s="29">
        <v>7.26</v>
      </c>
      <c r="G303" s="29">
        <v>2.59</v>
      </c>
      <c r="H303" s="38" t="s">
        <v>112</v>
      </c>
      <c r="I303" s="29">
        <v>0.04</v>
      </c>
      <c r="J303" s="39">
        <v>0</v>
      </c>
      <c r="K303" s="40">
        <v>6488</v>
      </c>
    </row>
    <row r="304" spans="1:14" x14ac:dyDescent="0.35">
      <c r="A304" s="44">
        <v>37662</v>
      </c>
      <c r="B304" s="29">
        <v>114058</v>
      </c>
      <c r="C304" s="285">
        <v>725.8</v>
      </c>
      <c r="D304" s="29">
        <v>0.46449999999999997</v>
      </c>
      <c r="E304" s="29">
        <v>13.37</v>
      </c>
      <c r="F304" s="29">
        <v>7.52</v>
      </c>
      <c r="G304" s="29">
        <v>1.68</v>
      </c>
      <c r="H304" s="29"/>
      <c r="I304" s="29">
        <v>0.73</v>
      </c>
      <c r="J304" s="39">
        <v>0</v>
      </c>
      <c r="K304" s="40">
        <v>97</v>
      </c>
    </row>
    <row r="305" spans="1:31" x14ac:dyDescent="0.35">
      <c r="A305" s="44">
        <v>37669</v>
      </c>
      <c r="B305" s="29"/>
      <c r="C305" s="285"/>
      <c r="F305" s="29"/>
      <c r="G305" s="29" t="s">
        <v>421</v>
      </c>
    </row>
    <row r="306" spans="1:31" x14ac:dyDescent="0.35">
      <c r="A306" s="44">
        <v>37671</v>
      </c>
      <c r="B306" s="29">
        <v>112938</v>
      </c>
      <c r="C306" s="285">
        <v>763.4</v>
      </c>
      <c r="D306" s="29">
        <v>0.48860000000000003</v>
      </c>
      <c r="E306" s="29">
        <v>13.81</v>
      </c>
      <c r="F306" s="29">
        <v>8.0299999999999994</v>
      </c>
      <c r="G306" s="29">
        <v>1.0900000000000001</v>
      </c>
      <c r="H306" s="38" t="s">
        <v>112</v>
      </c>
      <c r="I306" s="29">
        <v>1.85</v>
      </c>
      <c r="J306" s="29">
        <v>70.5</v>
      </c>
      <c r="K306" s="40">
        <v>41</v>
      </c>
    </row>
    <row r="307" spans="1:31" x14ac:dyDescent="0.35">
      <c r="A307" s="44">
        <v>37676</v>
      </c>
      <c r="B307" s="29"/>
      <c r="C307" s="285"/>
      <c r="F307" s="29"/>
      <c r="G307" s="29" t="s">
        <v>422</v>
      </c>
      <c r="L307" s="287">
        <f>AVERAGE(K303:K307)</f>
        <v>2208.6666666666665</v>
      </c>
      <c r="M307" s="46">
        <f>GEOMEAN(K301:K304,K306)</f>
        <v>132.98611347575195</v>
      </c>
      <c r="N307" s="276" t="s">
        <v>423</v>
      </c>
    </row>
    <row r="308" spans="1:31" x14ac:dyDescent="0.35">
      <c r="A308" s="44">
        <v>37684</v>
      </c>
      <c r="B308" s="29">
        <v>104128</v>
      </c>
      <c r="C308" s="285">
        <v>780.4</v>
      </c>
      <c r="D308" s="29">
        <v>0.49939999999999996</v>
      </c>
      <c r="E308" s="29">
        <v>14.1</v>
      </c>
      <c r="F308" s="29">
        <v>7.85</v>
      </c>
      <c r="G308" s="29">
        <v>2.15</v>
      </c>
      <c r="H308" s="38" t="s">
        <v>112</v>
      </c>
      <c r="I308" s="29">
        <v>0.61</v>
      </c>
      <c r="J308" s="39">
        <v>0</v>
      </c>
      <c r="K308" s="40">
        <v>134</v>
      </c>
    </row>
    <row r="309" spans="1:31" x14ac:dyDescent="0.35">
      <c r="A309" s="44">
        <v>37690</v>
      </c>
      <c r="B309" s="29">
        <v>105258</v>
      </c>
      <c r="C309" s="285">
        <v>605.5</v>
      </c>
      <c r="D309" s="29">
        <v>0.38750000000000001</v>
      </c>
      <c r="E309" s="29">
        <v>14.11</v>
      </c>
      <c r="F309" s="29">
        <v>7.44</v>
      </c>
      <c r="G309" s="29">
        <v>1.2</v>
      </c>
      <c r="H309" s="38" t="s">
        <v>112</v>
      </c>
      <c r="I309" s="29">
        <v>0.81</v>
      </c>
      <c r="J309" s="39">
        <v>0</v>
      </c>
      <c r="K309" s="40">
        <v>292</v>
      </c>
    </row>
    <row r="310" spans="1:31" s="34" customFormat="1" x14ac:dyDescent="0.35">
      <c r="A310" s="44">
        <v>37692</v>
      </c>
      <c r="B310" s="39">
        <v>104843</v>
      </c>
      <c r="C310" s="286">
        <v>643.4</v>
      </c>
      <c r="D310" s="39">
        <v>0.4118</v>
      </c>
      <c r="E310" s="39">
        <v>13.38</v>
      </c>
      <c r="F310" s="39">
        <v>7.95</v>
      </c>
      <c r="G310" s="39">
        <v>2.37</v>
      </c>
      <c r="H310" s="38" t="s">
        <v>112</v>
      </c>
      <c r="I310" s="39">
        <v>0.25</v>
      </c>
      <c r="J310" s="39">
        <v>70</v>
      </c>
      <c r="K310" s="34">
        <v>132</v>
      </c>
      <c r="L310" s="35"/>
      <c r="M310" s="333"/>
      <c r="N310" s="49"/>
      <c r="O310" s="34" t="s">
        <v>115</v>
      </c>
      <c r="P310" s="34">
        <v>71.099999999999994</v>
      </c>
      <c r="Q310" s="34" t="s">
        <v>115</v>
      </c>
      <c r="R310" s="34">
        <v>7</v>
      </c>
      <c r="S310" s="34" t="s">
        <v>115</v>
      </c>
      <c r="T310" s="34" t="s">
        <v>115</v>
      </c>
      <c r="U310" s="34" t="s">
        <v>115</v>
      </c>
      <c r="V310" s="34" t="s">
        <v>115</v>
      </c>
      <c r="W310" s="34">
        <v>7.4</v>
      </c>
      <c r="X310" s="34">
        <v>56</v>
      </c>
      <c r="Y310" s="34" t="s">
        <v>115</v>
      </c>
      <c r="Z310" s="34">
        <v>3</v>
      </c>
      <c r="AA310" s="34" t="s">
        <v>115</v>
      </c>
      <c r="AB310" s="34">
        <v>48</v>
      </c>
      <c r="AC310" s="34" t="s">
        <v>115</v>
      </c>
      <c r="AD310" s="34">
        <v>285</v>
      </c>
      <c r="AE310" s="34" t="s">
        <v>115</v>
      </c>
    </row>
    <row r="311" spans="1:31" x14ac:dyDescent="0.35">
      <c r="A311" s="44">
        <v>37704</v>
      </c>
      <c r="B311" s="29">
        <v>101610</v>
      </c>
      <c r="C311" s="285">
        <v>558.1</v>
      </c>
      <c r="D311" s="29">
        <v>0.35720000000000002</v>
      </c>
      <c r="E311" s="29">
        <v>13.45</v>
      </c>
      <c r="F311" s="29">
        <v>7.51</v>
      </c>
      <c r="G311" s="29">
        <v>8.34</v>
      </c>
      <c r="H311" s="38" t="s">
        <v>112</v>
      </c>
      <c r="I311" s="29">
        <v>0.96</v>
      </c>
      <c r="J311" s="29">
        <v>60.2</v>
      </c>
      <c r="K311" s="40">
        <v>146</v>
      </c>
    </row>
    <row r="312" spans="1:31" x14ac:dyDescent="0.35">
      <c r="A312" s="44">
        <v>37706</v>
      </c>
      <c r="B312" s="29">
        <v>112301</v>
      </c>
      <c r="C312" s="285">
        <v>544.70000000000005</v>
      </c>
      <c r="D312" s="29">
        <v>0.34849999999999998</v>
      </c>
      <c r="E312" s="29">
        <v>12.37</v>
      </c>
      <c r="F312" s="29">
        <v>7.92</v>
      </c>
      <c r="G312" s="29">
        <v>9.9700000000000006</v>
      </c>
      <c r="H312" s="38" t="s">
        <v>112</v>
      </c>
      <c r="I312" s="29">
        <v>0.1</v>
      </c>
      <c r="J312" s="29">
        <v>61.9</v>
      </c>
      <c r="K312" s="40">
        <v>1421</v>
      </c>
      <c r="L312" s="257">
        <f>AVERAGE(K308:K312)</f>
        <v>425</v>
      </c>
      <c r="M312" s="46">
        <f>GEOMEAN(K308:K312)</f>
        <v>254.68402391807172</v>
      </c>
      <c r="N312" s="276" t="s">
        <v>424</v>
      </c>
    </row>
    <row r="313" spans="1:31" x14ac:dyDescent="0.35">
      <c r="A313" s="44">
        <v>37713</v>
      </c>
      <c r="B313" s="29">
        <v>104217</v>
      </c>
      <c r="C313" s="39" t="s">
        <v>139</v>
      </c>
      <c r="D313" s="39" t="s">
        <v>139</v>
      </c>
      <c r="E313" s="39" t="s">
        <v>139</v>
      </c>
      <c r="F313" s="39" t="s">
        <v>139</v>
      </c>
      <c r="G313" s="39" t="s">
        <v>139</v>
      </c>
      <c r="H313" s="38" t="s">
        <v>112</v>
      </c>
      <c r="I313" s="39" t="s">
        <v>139</v>
      </c>
      <c r="J313" s="39">
        <v>0</v>
      </c>
      <c r="K313" s="40">
        <v>379</v>
      </c>
    </row>
    <row r="314" spans="1:31" x14ac:dyDescent="0.35">
      <c r="A314" s="44">
        <v>37721</v>
      </c>
      <c r="B314" s="29">
        <v>101337</v>
      </c>
      <c r="C314" s="285">
        <v>610.6</v>
      </c>
      <c r="D314" s="29">
        <v>0.39079999999999998</v>
      </c>
      <c r="E314" s="29">
        <v>12.17</v>
      </c>
      <c r="F314" s="29">
        <v>7.62</v>
      </c>
      <c r="G314" s="29">
        <v>7.71</v>
      </c>
      <c r="H314" s="38" t="s">
        <v>112</v>
      </c>
      <c r="I314" s="29">
        <v>0.05</v>
      </c>
      <c r="J314" s="39">
        <v>0</v>
      </c>
      <c r="K314" s="40">
        <v>134</v>
      </c>
    </row>
    <row r="315" spans="1:31" x14ac:dyDescent="0.35">
      <c r="A315" s="44">
        <v>37726</v>
      </c>
      <c r="B315" s="29">
        <v>95833</v>
      </c>
      <c r="C315" s="285">
        <v>626.29999999999995</v>
      </c>
      <c r="D315" s="29">
        <v>0.40079999999999999</v>
      </c>
      <c r="E315" s="29">
        <v>10.050000000000001</v>
      </c>
      <c r="F315" s="29">
        <v>7.95</v>
      </c>
      <c r="G315" s="29">
        <v>14.05</v>
      </c>
      <c r="H315" s="38" t="s">
        <v>112</v>
      </c>
      <c r="I315" s="29">
        <v>0.5</v>
      </c>
      <c r="J315" s="29">
        <v>79.2</v>
      </c>
      <c r="K315" s="40">
        <v>122</v>
      </c>
    </row>
    <row r="316" spans="1:31" x14ac:dyDescent="0.35">
      <c r="A316" s="44">
        <v>37732</v>
      </c>
      <c r="B316" s="29">
        <v>100545</v>
      </c>
      <c r="C316" s="285">
        <v>673.3</v>
      </c>
      <c r="D316" s="29">
        <v>0.43090000000000006</v>
      </c>
      <c r="E316" s="29">
        <v>10.35</v>
      </c>
      <c r="F316" s="29">
        <v>7.9</v>
      </c>
      <c r="G316" s="29">
        <v>13.35</v>
      </c>
      <c r="H316" s="38" t="s">
        <v>112</v>
      </c>
      <c r="I316" s="29">
        <v>0.15</v>
      </c>
      <c r="J316" s="29">
        <v>93.1</v>
      </c>
      <c r="K316" s="40">
        <v>1483</v>
      </c>
    </row>
    <row r="317" spans="1:31" x14ac:dyDescent="0.35">
      <c r="A317" s="44">
        <v>37739</v>
      </c>
      <c r="B317" s="29">
        <v>100809</v>
      </c>
      <c r="C317" s="285">
        <v>626.29999999999995</v>
      </c>
      <c r="D317" s="29">
        <v>0.40079999999999999</v>
      </c>
      <c r="E317" s="29">
        <v>9.66</v>
      </c>
      <c r="F317" s="29">
        <v>8.01</v>
      </c>
      <c r="G317" s="29">
        <v>15.36</v>
      </c>
      <c r="H317" s="38" t="s">
        <v>112</v>
      </c>
      <c r="I317" s="29">
        <v>0.27</v>
      </c>
      <c r="J317" s="29">
        <v>83.9</v>
      </c>
      <c r="K317" s="40">
        <v>369</v>
      </c>
      <c r="L317" s="287">
        <f>AVERAGE(K313:K317)</f>
        <v>497.4</v>
      </c>
      <c r="M317" s="46">
        <f>GEOMEAN(K313:K317)</f>
        <v>320.66700182488853</v>
      </c>
      <c r="N317" s="276" t="s">
        <v>425</v>
      </c>
    </row>
    <row r="318" spans="1:31" x14ac:dyDescent="0.35">
      <c r="A318" s="44">
        <v>37749</v>
      </c>
      <c r="B318" s="29">
        <v>95723</v>
      </c>
      <c r="C318" s="39" t="s">
        <v>119</v>
      </c>
      <c r="D318" s="39" t="s">
        <v>119</v>
      </c>
      <c r="E318" s="39" t="s">
        <v>119</v>
      </c>
      <c r="F318" s="39" t="s">
        <v>119</v>
      </c>
      <c r="G318" s="39" t="s">
        <v>119</v>
      </c>
      <c r="H318" s="38" t="s">
        <v>112</v>
      </c>
      <c r="I318" s="39" t="s">
        <v>119</v>
      </c>
      <c r="J318" s="29">
        <v>82.6</v>
      </c>
      <c r="K318" s="40">
        <v>1076</v>
      </c>
    </row>
    <row r="319" spans="1:31" x14ac:dyDescent="0.35">
      <c r="A319" s="44">
        <v>37753</v>
      </c>
      <c r="B319" s="29">
        <v>110256</v>
      </c>
      <c r="C319" s="285">
        <v>499</v>
      </c>
      <c r="D319" s="29">
        <v>0.31899999999999995</v>
      </c>
      <c r="E319" s="29">
        <v>8.64</v>
      </c>
      <c r="F319" s="29">
        <v>7.94</v>
      </c>
      <c r="G319" s="29">
        <v>16.8</v>
      </c>
      <c r="H319" s="38" t="s">
        <v>112</v>
      </c>
      <c r="I319" s="29">
        <v>2.6</v>
      </c>
      <c r="J319" s="39">
        <v>0</v>
      </c>
      <c r="K319" s="40">
        <v>5475</v>
      </c>
    </row>
    <row r="320" spans="1:31" x14ac:dyDescent="0.35">
      <c r="A320" s="44">
        <v>37756</v>
      </c>
      <c r="B320" s="29">
        <v>102853</v>
      </c>
      <c r="C320" s="285">
        <v>1191</v>
      </c>
      <c r="D320" s="29">
        <v>0.7621</v>
      </c>
      <c r="E320" s="39" t="s">
        <v>119</v>
      </c>
      <c r="F320" s="29">
        <v>8.1</v>
      </c>
      <c r="G320" s="39" t="s">
        <v>119</v>
      </c>
      <c r="H320" s="38" t="s">
        <v>112</v>
      </c>
      <c r="I320" s="29">
        <v>3.23</v>
      </c>
      <c r="J320" s="29">
        <v>80.400000000000006</v>
      </c>
      <c r="K320" s="40">
        <v>5475</v>
      </c>
    </row>
    <row r="321" spans="1:251" x14ac:dyDescent="0.35">
      <c r="A321" s="44">
        <v>37762</v>
      </c>
      <c r="B321" s="29">
        <v>110928</v>
      </c>
      <c r="C321" s="285">
        <v>559</v>
      </c>
      <c r="D321" s="29">
        <v>0.35799999999999998</v>
      </c>
      <c r="E321" s="29">
        <v>9.4700000000000006</v>
      </c>
      <c r="F321" s="29">
        <v>7.97</v>
      </c>
      <c r="G321" s="29">
        <v>16.54</v>
      </c>
      <c r="H321" s="38" t="s">
        <v>112</v>
      </c>
      <c r="I321" s="29">
        <v>1.3</v>
      </c>
      <c r="J321" s="39">
        <v>0</v>
      </c>
      <c r="K321" s="40">
        <v>197</v>
      </c>
    </row>
    <row r="322" spans="1:251" x14ac:dyDescent="0.35">
      <c r="A322" s="44">
        <v>37770</v>
      </c>
      <c r="B322" s="29">
        <v>103336</v>
      </c>
      <c r="C322" s="285">
        <v>586</v>
      </c>
      <c r="D322" s="29">
        <v>0.375</v>
      </c>
      <c r="E322" s="29">
        <v>6.91</v>
      </c>
      <c r="F322" s="29">
        <v>7.77</v>
      </c>
      <c r="G322" s="29">
        <v>17.72</v>
      </c>
      <c r="H322" s="38" t="s">
        <v>112</v>
      </c>
      <c r="I322" s="29">
        <v>0</v>
      </c>
      <c r="J322" s="29">
        <v>7.8</v>
      </c>
      <c r="K322" s="40">
        <v>24192</v>
      </c>
      <c r="L322" s="287">
        <f>AVERAGE(K318:K322)</f>
        <v>7283</v>
      </c>
      <c r="M322" s="46">
        <f>GEOMEAN(K318:K322)</f>
        <v>2737.4342937721303</v>
      </c>
      <c r="N322" s="276" t="s">
        <v>426</v>
      </c>
    </row>
    <row r="323" spans="1:251" x14ac:dyDescent="0.35">
      <c r="A323" s="44">
        <v>37775</v>
      </c>
      <c r="B323" s="29">
        <v>110330</v>
      </c>
      <c r="C323" s="285">
        <v>620</v>
      </c>
      <c r="D323" s="29">
        <v>0.39700000000000002</v>
      </c>
      <c r="E323" s="29">
        <v>8.1199999999999992</v>
      </c>
      <c r="F323" s="29">
        <v>7.81</v>
      </c>
      <c r="G323" s="29">
        <v>16.27</v>
      </c>
      <c r="H323" s="38" t="s">
        <v>112</v>
      </c>
      <c r="I323" s="29">
        <v>0.6</v>
      </c>
      <c r="J323" s="29">
        <v>7.8</v>
      </c>
      <c r="K323" s="40">
        <v>2613</v>
      </c>
      <c r="O323" s="34" t="s">
        <v>115</v>
      </c>
      <c r="P323" s="34">
        <v>74</v>
      </c>
      <c r="Q323" s="34" t="s">
        <v>115</v>
      </c>
      <c r="R323" s="34" t="s">
        <v>115</v>
      </c>
      <c r="S323" s="34" t="s">
        <v>115</v>
      </c>
      <c r="T323" s="34" t="s">
        <v>115</v>
      </c>
      <c r="U323" s="34" t="s">
        <v>115</v>
      </c>
      <c r="V323" s="34" t="s">
        <v>115</v>
      </c>
      <c r="W323" s="34" t="s">
        <v>115</v>
      </c>
      <c r="X323" s="34">
        <v>47</v>
      </c>
      <c r="Y323" s="34" t="s">
        <v>115</v>
      </c>
      <c r="Z323" s="34">
        <v>1.6</v>
      </c>
      <c r="AA323" s="34" t="s">
        <v>115</v>
      </c>
      <c r="AB323" s="34">
        <v>41</v>
      </c>
      <c r="AC323" s="34" t="s">
        <v>115</v>
      </c>
      <c r="AD323" s="34">
        <v>273</v>
      </c>
      <c r="AE323" s="34" t="s">
        <v>115</v>
      </c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</row>
    <row r="324" spans="1:251" x14ac:dyDescent="0.35">
      <c r="A324" s="44">
        <v>37784</v>
      </c>
      <c r="B324" s="29">
        <v>103205</v>
      </c>
      <c r="C324" s="285">
        <v>630</v>
      </c>
      <c r="D324" s="29">
        <v>0.40300000000000002</v>
      </c>
      <c r="E324" s="29">
        <v>7.48</v>
      </c>
      <c r="F324" s="29">
        <v>7.82</v>
      </c>
      <c r="G324" s="29">
        <v>20.37</v>
      </c>
      <c r="H324" s="38" t="s">
        <v>112</v>
      </c>
      <c r="I324" s="29">
        <v>0.1</v>
      </c>
      <c r="J324" s="29">
        <v>7.9</v>
      </c>
    </row>
    <row r="325" spans="1:251" x14ac:dyDescent="0.35">
      <c r="A325" s="44">
        <v>37788</v>
      </c>
      <c r="B325" s="29">
        <v>111301</v>
      </c>
      <c r="C325" s="285">
        <v>537.79999999999995</v>
      </c>
      <c r="D325" s="29">
        <v>0.34420000000000001</v>
      </c>
      <c r="E325" s="29">
        <v>9.08</v>
      </c>
      <c r="F325" s="29">
        <v>7.78</v>
      </c>
      <c r="G325" s="29">
        <v>22.09</v>
      </c>
      <c r="H325" s="38" t="s">
        <v>112</v>
      </c>
      <c r="I325" s="29">
        <v>1.1599999999999999</v>
      </c>
      <c r="J325" s="39">
        <v>0</v>
      </c>
      <c r="K325" s="40">
        <v>801</v>
      </c>
    </row>
    <row r="326" spans="1:251" x14ac:dyDescent="0.35">
      <c r="A326" s="44">
        <v>37791</v>
      </c>
      <c r="B326" s="29">
        <v>101232</v>
      </c>
      <c r="C326" s="285">
        <v>622.6</v>
      </c>
      <c r="D326" s="29">
        <v>0.39849999999999997</v>
      </c>
      <c r="E326" s="29">
        <v>7.1</v>
      </c>
      <c r="F326" s="29">
        <v>7.59</v>
      </c>
      <c r="G326" s="29">
        <v>22.97</v>
      </c>
      <c r="H326" s="38" t="s">
        <v>112</v>
      </c>
      <c r="I326" s="29">
        <v>0.98</v>
      </c>
      <c r="J326" s="39">
        <v>0</v>
      </c>
      <c r="K326" s="40">
        <v>291</v>
      </c>
    </row>
    <row r="327" spans="1:251" x14ac:dyDescent="0.35">
      <c r="A327" s="44">
        <v>37798</v>
      </c>
      <c r="B327" s="29">
        <v>103125</v>
      </c>
      <c r="C327" s="285">
        <v>735</v>
      </c>
      <c r="D327" s="29">
        <v>0.47039999999999998</v>
      </c>
      <c r="E327" s="29">
        <v>6.75</v>
      </c>
      <c r="F327" s="29">
        <v>7.62</v>
      </c>
      <c r="G327" s="29">
        <v>25</v>
      </c>
      <c r="H327" s="38" t="s">
        <v>112</v>
      </c>
      <c r="I327" s="29">
        <v>1.19</v>
      </c>
      <c r="J327" s="29">
        <v>0</v>
      </c>
      <c r="K327" s="40">
        <v>464</v>
      </c>
      <c r="L327" s="257">
        <f>AVERAGE(K323:K327)</f>
        <v>1042.25</v>
      </c>
      <c r="M327" s="46">
        <f>GEOMEAN(K323:K327)</f>
        <v>729.1144809332734</v>
      </c>
      <c r="N327" s="276" t="s">
        <v>427</v>
      </c>
    </row>
    <row r="328" spans="1:251" x14ac:dyDescent="0.35">
      <c r="A328" s="44">
        <v>37804</v>
      </c>
      <c r="B328" s="29">
        <v>95629</v>
      </c>
      <c r="C328" s="285">
        <v>525.79999999999995</v>
      </c>
      <c r="D328" s="29">
        <v>0.33650000000000002</v>
      </c>
      <c r="E328" s="29">
        <v>3.81</v>
      </c>
      <c r="F328" s="29">
        <v>7.15</v>
      </c>
      <c r="G328" s="29">
        <v>23.68</v>
      </c>
      <c r="H328" s="38" t="s">
        <v>112</v>
      </c>
      <c r="I328" s="29">
        <v>0.41</v>
      </c>
      <c r="J328" s="29">
        <v>0</v>
      </c>
      <c r="K328" s="40">
        <v>907</v>
      </c>
    </row>
    <row r="329" spans="1:251" x14ac:dyDescent="0.35">
      <c r="A329" s="44">
        <v>37810</v>
      </c>
      <c r="B329" s="29">
        <v>94747</v>
      </c>
      <c r="C329" s="285">
        <v>359</v>
      </c>
      <c r="D329" s="29">
        <v>0.2298</v>
      </c>
      <c r="E329" s="29">
        <v>7.48</v>
      </c>
      <c r="F329" s="29">
        <v>7.52</v>
      </c>
      <c r="G329" s="29">
        <v>25.08</v>
      </c>
      <c r="H329" s="38" t="s">
        <v>112</v>
      </c>
      <c r="I329" s="29">
        <v>0.22</v>
      </c>
      <c r="J329" s="29">
        <v>0</v>
      </c>
      <c r="K329" s="40">
        <v>717</v>
      </c>
    </row>
    <row r="330" spans="1:251" x14ac:dyDescent="0.35">
      <c r="A330" s="44">
        <v>37818</v>
      </c>
      <c r="B330" s="29">
        <v>100251</v>
      </c>
      <c r="C330" s="285">
        <v>120</v>
      </c>
      <c r="D330" s="29">
        <v>7.6999999999999999E-2</v>
      </c>
      <c r="E330" s="29">
        <v>8.31</v>
      </c>
      <c r="F330" s="29">
        <v>7.58</v>
      </c>
      <c r="G330" s="29">
        <v>22.51</v>
      </c>
      <c r="H330" s="38" t="s">
        <v>112</v>
      </c>
      <c r="I330" s="29">
        <v>0.13</v>
      </c>
      <c r="J330" s="29">
        <v>0</v>
      </c>
      <c r="K330" s="40">
        <v>2063</v>
      </c>
    </row>
    <row r="331" spans="1:251" x14ac:dyDescent="0.35">
      <c r="A331" s="44">
        <v>37824</v>
      </c>
      <c r="B331" s="29">
        <v>103810</v>
      </c>
      <c r="C331" s="285">
        <v>484</v>
      </c>
      <c r="D331" s="29">
        <v>0.31</v>
      </c>
      <c r="E331" s="29">
        <v>7.96</v>
      </c>
      <c r="F331" s="29">
        <v>7.91</v>
      </c>
      <c r="G331" s="29">
        <v>23.26</v>
      </c>
      <c r="H331" s="38" t="s">
        <v>112</v>
      </c>
      <c r="I331" s="29">
        <v>4.7</v>
      </c>
      <c r="J331" s="29">
        <v>7.8</v>
      </c>
      <c r="K331" s="40">
        <v>5475</v>
      </c>
    </row>
    <row r="332" spans="1:251" x14ac:dyDescent="0.35">
      <c r="A332" s="44">
        <v>37830</v>
      </c>
      <c r="B332" s="29">
        <v>110727</v>
      </c>
      <c r="C332" s="285">
        <v>530</v>
      </c>
      <c r="D332" s="29">
        <v>0.33899999999999997</v>
      </c>
      <c r="E332" s="29">
        <v>6.79</v>
      </c>
      <c r="F332" s="29">
        <v>7.9</v>
      </c>
      <c r="G332" s="29">
        <v>23.5</v>
      </c>
      <c r="H332" s="38" t="s">
        <v>112</v>
      </c>
      <c r="I332" s="29">
        <v>0.6</v>
      </c>
      <c r="J332" s="29">
        <v>7.7</v>
      </c>
      <c r="K332" s="40">
        <v>24192</v>
      </c>
      <c r="L332" s="257">
        <f>AVERAGE(K328:K332)</f>
        <v>6670.8</v>
      </c>
      <c r="M332" s="46">
        <f>GEOMEAN(K328:K332)</f>
        <v>2817.9696644816772</v>
      </c>
      <c r="N332" s="276" t="s">
        <v>428</v>
      </c>
    </row>
    <row r="333" spans="1:251" x14ac:dyDescent="0.35">
      <c r="A333" s="44">
        <v>37838</v>
      </c>
      <c r="B333" s="29">
        <v>100549</v>
      </c>
      <c r="C333" s="285">
        <v>482.7</v>
      </c>
      <c r="D333" s="29">
        <v>0.309</v>
      </c>
      <c r="E333" s="29">
        <v>7.17</v>
      </c>
      <c r="F333" s="29">
        <v>7.97</v>
      </c>
      <c r="G333" s="29">
        <v>23.26</v>
      </c>
      <c r="H333" s="38" t="s">
        <v>112</v>
      </c>
      <c r="I333" s="29">
        <v>0.45</v>
      </c>
      <c r="J333" s="29">
        <v>70.3</v>
      </c>
      <c r="K333" s="40">
        <v>5475</v>
      </c>
    </row>
    <row r="334" spans="1:251" x14ac:dyDescent="0.35">
      <c r="A334" s="44">
        <v>37844</v>
      </c>
      <c r="B334" s="29">
        <v>105205</v>
      </c>
      <c r="C334" s="285">
        <v>537.20000000000005</v>
      </c>
      <c r="D334" s="29">
        <v>0.34379999999999999</v>
      </c>
      <c r="E334" s="29">
        <v>8.52</v>
      </c>
      <c r="F334" s="29">
        <v>7.59</v>
      </c>
      <c r="G334" s="29">
        <v>23.29</v>
      </c>
      <c r="H334" s="38" t="s">
        <v>112</v>
      </c>
      <c r="I334" s="29">
        <v>0.7</v>
      </c>
      <c r="J334" s="29">
        <v>0</v>
      </c>
      <c r="K334" s="40">
        <v>613</v>
      </c>
    </row>
    <row r="335" spans="1:251" x14ac:dyDescent="0.35">
      <c r="A335" s="44">
        <v>37852</v>
      </c>
      <c r="B335" s="29">
        <v>93734</v>
      </c>
      <c r="C335" s="285">
        <v>608.1</v>
      </c>
      <c r="D335" s="29">
        <v>0.38920000000000005</v>
      </c>
      <c r="E335" s="29">
        <v>7.36</v>
      </c>
      <c r="F335" s="29">
        <v>7.96</v>
      </c>
      <c r="G335" s="29">
        <v>24.2</v>
      </c>
      <c r="H335" s="38" t="s">
        <v>112</v>
      </c>
      <c r="I335" s="29">
        <v>1.19</v>
      </c>
      <c r="J335" s="29">
        <v>0</v>
      </c>
      <c r="K335" s="40">
        <v>738</v>
      </c>
    </row>
    <row r="336" spans="1:251" x14ac:dyDescent="0.35">
      <c r="A336" s="44">
        <v>37854</v>
      </c>
      <c r="B336" s="29">
        <v>102905</v>
      </c>
      <c r="C336" s="285">
        <v>674</v>
      </c>
      <c r="D336" s="29">
        <v>0.43200000000000005</v>
      </c>
      <c r="E336" s="29">
        <v>7.12</v>
      </c>
      <c r="F336" s="29">
        <v>7.89</v>
      </c>
      <c r="G336" s="29">
        <v>24.52</v>
      </c>
      <c r="H336" s="38" t="s">
        <v>112</v>
      </c>
      <c r="I336" s="29">
        <v>0.7</v>
      </c>
      <c r="J336" s="29">
        <v>7.8</v>
      </c>
      <c r="K336" s="40">
        <v>110</v>
      </c>
    </row>
    <row r="337" spans="1:31" x14ac:dyDescent="0.35">
      <c r="A337" s="44">
        <v>37861</v>
      </c>
      <c r="B337" s="29">
        <v>102729</v>
      </c>
      <c r="C337" s="285">
        <v>617.29999999999995</v>
      </c>
      <c r="D337" s="29">
        <v>0.39510000000000001</v>
      </c>
      <c r="E337" s="29">
        <v>6.2</v>
      </c>
      <c r="F337" s="29">
        <v>7.33</v>
      </c>
      <c r="G337" s="29">
        <v>24.99</v>
      </c>
      <c r="H337" s="38" t="s">
        <v>112</v>
      </c>
      <c r="I337" s="29">
        <v>0.28999999999999998</v>
      </c>
      <c r="J337" s="29">
        <v>89</v>
      </c>
      <c r="K337" s="40">
        <v>24192</v>
      </c>
      <c r="L337" s="257">
        <f>AVERAGE(K333:K337)</f>
        <v>6225.6</v>
      </c>
      <c r="M337" s="46">
        <f>GEOMEAN(K333:K337)</f>
        <v>1458.119385096478</v>
      </c>
      <c r="N337" s="276" t="s">
        <v>429</v>
      </c>
    </row>
    <row r="338" spans="1:31" x14ac:dyDescent="0.35">
      <c r="A338" s="44">
        <v>37868</v>
      </c>
      <c r="B338" s="29">
        <v>105224</v>
      </c>
      <c r="C338" s="285">
        <v>243</v>
      </c>
      <c r="D338" s="29">
        <v>0.1555</v>
      </c>
      <c r="E338" s="29">
        <v>8.1199999999999992</v>
      </c>
      <c r="F338" s="29">
        <v>7.4</v>
      </c>
      <c r="G338" s="29">
        <v>21.23</v>
      </c>
      <c r="H338" s="38" t="s">
        <v>112</v>
      </c>
      <c r="I338" s="29">
        <v>0.41</v>
      </c>
      <c r="J338" s="29">
        <v>0</v>
      </c>
      <c r="K338" s="40">
        <v>5475</v>
      </c>
      <c r="O338" s="34" t="s">
        <v>115</v>
      </c>
      <c r="P338" s="34">
        <v>45.2</v>
      </c>
      <c r="Q338" s="34" t="s">
        <v>115</v>
      </c>
      <c r="R338" s="34" t="s">
        <v>115</v>
      </c>
      <c r="S338" s="34" t="s">
        <v>115</v>
      </c>
      <c r="T338" s="34" t="s">
        <v>115</v>
      </c>
      <c r="U338" s="34" t="s">
        <v>115</v>
      </c>
      <c r="V338" s="34" t="s">
        <v>115</v>
      </c>
      <c r="W338" s="34">
        <v>7.9</v>
      </c>
      <c r="X338" s="34">
        <v>13</v>
      </c>
      <c r="Y338" s="34" t="s">
        <v>115</v>
      </c>
      <c r="Z338" s="34">
        <v>0.46</v>
      </c>
      <c r="AA338" s="34" t="s">
        <v>115</v>
      </c>
      <c r="AB338" s="34">
        <v>14</v>
      </c>
      <c r="AC338" s="34" t="s">
        <v>115</v>
      </c>
      <c r="AD338" s="34">
        <v>157</v>
      </c>
      <c r="AE338" s="34" t="s">
        <v>115</v>
      </c>
    </row>
    <row r="339" spans="1:31" x14ac:dyDescent="0.35">
      <c r="A339" s="44">
        <v>37872</v>
      </c>
      <c r="B339" s="29">
        <v>105242</v>
      </c>
      <c r="C339" s="285">
        <v>354.5</v>
      </c>
      <c r="D339" s="29">
        <v>0.22689999999999999</v>
      </c>
      <c r="E339" s="29">
        <v>9.2100000000000009</v>
      </c>
      <c r="F339" s="29">
        <v>7.9</v>
      </c>
      <c r="G339" s="29">
        <v>21.68</v>
      </c>
      <c r="H339" s="38" t="s">
        <v>112</v>
      </c>
      <c r="I339" s="29">
        <v>0.33</v>
      </c>
      <c r="J339" s="29">
        <v>80.8</v>
      </c>
      <c r="K339" s="40">
        <v>609</v>
      </c>
    </row>
    <row r="340" spans="1:31" x14ac:dyDescent="0.35">
      <c r="A340" s="44">
        <v>37880</v>
      </c>
      <c r="B340" s="29">
        <v>100618</v>
      </c>
      <c r="C340" s="285">
        <v>506.3</v>
      </c>
      <c r="D340" s="29">
        <v>0.3241</v>
      </c>
      <c r="E340" s="29">
        <v>8.2899999999999991</v>
      </c>
      <c r="F340" s="29">
        <v>7.38</v>
      </c>
      <c r="G340" s="29">
        <v>19.850000000000001</v>
      </c>
      <c r="H340" s="38" t="s">
        <v>112</v>
      </c>
      <c r="I340" s="29">
        <v>0.83</v>
      </c>
      <c r="J340" s="29">
        <v>0</v>
      </c>
      <c r="K340" s="40">
        <v>145</v>
      </c>
    </row>
    <row r="341" spans="1:31" x14ac:dyDescent="0.35">
      <c r="A341" s="44">
        <v>37889</v>
      </c>
      <c r="B341" s="29">
        <v>102959</v>
      </c>
      <c r="C341" s="285">
        <v>491</v>
      </c>
      <c r="D341" s="29">
        <v>0.31399999999999995</v>
      </c>
      <c r="E341" s="29">
        <v>10.1</v>
      </c>
      <c r="F341" s="29">
        <v>7.89</v>
      </c>
      <c r="G341" s="29">
        <v>18.66</v>
      </c>
      <c r="H341" s="38" t="s">
        <v>112</v>
      </c>
      <c r="I341" s="29">
        <v>0.4</v>
      </c>
      <c r="J341" s="29">
        <v>7.9</v>
      </c>
      <c r="K341" s="40">
        <v>4884</v>
      </c>
    </row>
    <row r="342" spans="1:31" x14ac:dyDescent="0.35">
      <c r="A342" s="44">
        <v>37894</v>
      </c>
      <c r="B342" s="29">
        <v>100855</v>
      </c>
      <c r="C342" s="285">
        <v>429</v>
      </c>
      <c r="D342" s="29">
        <v>0.27449999999999997</v>
      </c>
      <c r="E342" s="29">
        <v>12.15</v>
      </c>
      <c r="F342" s="29">
        <v>8.02</v>
      </c>
      <c r="G342" s="29">
        <v>16.010000000000002</v>
      </c>
      <c r="H342" s="38" t="s">
        <v>112</v>
      </c>
      <c r="I342" s="29">
        <v>0.78</v>
      </c>
      <c r="J342" s="29">
        <v>38.700000000000003</v>
      </c>
      <c r="K342" s="40">
        <v>862</v>
      </c>
      <c r="L342" s="257">
        <f>AVERAGE(K338:K342)</f>
        <v>2395</v>
      </c>
      <c r="M342" s="46">
        <f>GEOMEAN(K338:K342)</f>
        <v>1152.7376230531859</v>
      </c>
      <c r="N342" s="276" t="s">
        <v>430</v>
      </c>
    </row>
    <row r="343" spans="1:31" x14ac:dyDescent="0.35">
      <c r="A343" s="44">
        <v>37896</v>
      </c>
      <c r="B343" s="29">
        <v>103439</v>
      </c>
      <c r="C343" s="285">
        <v>515.6</v>
      </c>
      <c r="D343" s="29">
        <v>0.33</v>
      </c>
      <c r="E343" s="29">
        <v>9.5299999999999994</v>
      </c>
      <c r="F343" s="29">
        <v>8.01</v>
      </c>
      <c r="G343" s="29">
        <v>14.33</v>
      </c>
      <c r="H343" s="38" t="s">
        <v>112</v>
      </c>
      <c r="I343" s="29">
        <v>1.02</v>
      </c>
      <c r="J343" s="29">
        <v>0</v>
      </c>
      <c r="K343" s="40">
        <v>292</v>
      </c>
    </row>
    <row r="344" spans="1:31" x14ac:dyDescent="0.35">
      <c r="A344" s="44">
        <v>37901</v>
      </c>
      <c r="B344" s="29">
        <v>100212</v>
      </c>
      <c r="C344" s="285">
        <v>563</v>
      </c>
      <c r="D344" s="29">
        <v>0.36030000000000001</v>
      </c>
      <c r="E344" s="29">
        <v>10.15</v>
      </c>
      <c r="F344" s="29">
        <v>7.38</v>
      </c>
      <c r="G344" s="29">
        <v>14.57</v>
      </c>
      <c r="H344" s="38" t="s">
        <v>112</v>
      </c>
      <c r="I344" s="29">
        <v>0.51</v>
      </c>
      <c r="J344" s="29">
        <v>0</v>
      </c>
      <c r="K344" s="40">
        <v>345</v>
      </c>
    </row>
    <row r="345" spans="1:31" x14ac:dyDescent="0.35">
      <c r="A345" s="44">
        <v>37907</v>
      </c>
      <c r="B345" s="29">
        <v>110239</v>
      </c>
      <c r="C345" s="285">
        <v>555</v>
      </c>
      <c r="D345" s="29">
        <v>0.35499999999999998</v>
      </c>
      <c r="E345" s="29">
        <v>9.1300000000000008</v>
      </c>
      <c r="F345" s="29">
        <v>7.45</v>
      </c>
      <c r="G345" s="29">
        <v>16.8</v>
      </c>
      <c r="H345" s="38" t="s">
        <v>112</v>
      </c>
      <c r="I345" s="29">
        <v>2.8</v>
      </c>
      <c r="J345" s="29">
        <v>8</v>
      </c>
      <c r="K345" s="40">
        <v>110</v>
      </c>
    </row>
    <row r="346" spans="1:31" x14ac:dyDescent="0.35">
      <c r="A346" s="44">
        <v>37915</v>
      </c>
      <c r="B346" s="29">
        <v>104007</v>
      </c>
      <c r="C346" s="285">
        <v>554</v>
      </c>
      <c r="D346" s="29">
        <v>0.35499999999999998</v>
      </c>
      <c r="E346" s="29">
        <v>9.64</v>
      </c>
      <c r="F346" s="29">
        <v>7.91</v>
      </c>
      <c r="G346" s="29">
        <v>15.21</v>
      </c>
      <c r="H346" s="38" t="s">
        <v>112</v>
      </c>
      <c r="I346" s="29">
        <v>0.6</v>
      </c>
      <c r="J346" s="29">
        <v>7.9</v>
      </c>
      <c r="K346" s="40">
        <v>364</v>
      </c>
    </row>
    <row r="347" spans="1:31" x14ac:dyDescent="0.35">
      <c r="A347" s="44">
        <v>37924</v>
      </c>
      <c r="B347" s="29">
        <v>101324</v>
      </c>
      <c r="C347" s="285">
        <v>607.5</v>
      </c>
      <c r="D347" s="29">
        <v>0.38879999999999998</v>
      </c>
      <c r="E347" s="29">
        <v>10.76</v>
      </c>
      <c r="F347" s="29">
        <v>7.93</v>
      </c>
      <c r="G347" s="29">
        <v>11.06</v>
      </c>
      <c r="H347" s="38" t="s">
        <v>112</v>
      </c>
      <c r="I347" s="29">
        <v>0.48</v>
      </c>
      <c r="J347" s="29">
        <v>0</v>
      </c>
      <c r="K347" s="40">
        <v>327</v>
      </c>
      <c r="L347" s="257">
        <f>AVERAGE(K343:K347)</f>
        <v>287.60000000000002</v>
      </c>
      <c r="M347" s="46">
        <f>GEOMEAN(K343:K347)</f>
        <v>265.49035828854915</v>
      </c>
      <c r="N347" s="276" t="s">
        <v>431</v>
      </c>
    </row>
    <row r="348" spans="1:31" x14ac:dyDescent="0.35">
      <c r="A348" s="44">
        <v>37929</v>
      </c>
      <c r="B348" s="29">
        <v>102026</v>
      </c>
      <c r="C348" s="285">
        <v>607</v>
      </c>
      <c r="D348" s="29">
        <v>0.38899999999999996</v>
      </c>
      <c r="E348" s="29">
        <v>9.5399999999999991</v>
      </c>
      <c r="F348" s="29">
        <v>7.91</v>
      </c>
      <c r="G348" s="29">
        <v>14.43</v>
      </c>
      <c r="H348" s="38" t="s">
        <v>112</v>
      </c>
      <c r="I348" s="29">
        <v>0.8</v>
      </c>
      <c r="J348" s="29">
        <v>7.8</v>
      </c>
      <c r="K348" s="40">
        <v>413</v>
      </c>
    </row>
    <row r="349" spans="1:31" x14ac:dyDescent="0.35">
      <c r="A349" s="44">
        <v>37935</v>
      </c>
      <c r="B349" s="29">
        <v>111828</v>
      </c>
      <c r="C349" s="285">
        <v>656.9</v>
      </c>
      <c r="D349" s="29">
        <v>0.4204</v>
      </c>
      <c r="E349" s="29">
        <v>11.02</v>
      </c>
      <c r="F349" s="29">
        <v>7.93</v>
      </c>
      <c r="G349" s="29">
        <v>8.42</v>
      </c>
      <c r="H349" s="38" t="s">
        <v>112</v>
      </c>
      <c r="I349" s="29">
        <v>0.91</v>
      </c>
      <c r="J349" s="29">
        <v>56.6</v>
      </c>
      <c r="K349" s="40">
        <v>31</v>
      </c>
    </row>
    <row r="350" spans="1:31" x14ac:dyDescent="0.35">
      <c r="A350" s="44">
        <v>37937</v>
      </c>
      <c r="B350" s="29">
        <v>94424</v>
      </c>
      <c r="C350" s="285">
        <v>629.79999999999995</v>
      </c>
      <c r="D350" s="29">
        <v>0.40310000000000001</v>
      </c>
      <c r="E350" s="29">
        <v>8.64</v>
      </c>
      <c r="F350" s="29">
        <v>7.77</v>
      </c>
      <c r="G350" s="29">
        <v>12.13</v>
      </c>
      <c r="H350" s="38" t="s">
        <v>112</v>
      </c>
      <c r="I350" s="29">
        <v>0.46</v>
      </c>
      <c r="J350" s="29">
        <v>0</v>
      </c>
      <c r="K350" s="40">
        <v>24192</v>
      </c>
    </row>
    <row r="351" spans="1:31" x14ac:dyDescent="0.35">
      <c r="A351" s="44">
        <v>37943</v>
      </c>
      <c r="B351" s="29">
        <v>104202</v>
      </c>
      <c r="C351" s="285">
        <v>627</v>
      </c>
      <c r="D351" s="29">
        <v>0.40200000000000002</v>
      </c>
      <c r="E351" s="29">
        <v>9.77</v>
      </c>
      <c r="F351" s="29">
        <v>7.39</v>
      </c>
      <c r="G351" s="29">
        <v>10.82</v>
      </c>
      <c r="H351" s="38" t="s">
        <v>112</v>
      </c>
      <c r="I351" s="29">
        <v>2</v>
      </c>
      <c r="J351" s="29">
        <v>7.7</v>
      </c>
      <c r="K351" s="40">
        <v>369</v>
      </c>
    </row>
    <row r="352" spans="1:31" x14ac:dyDescent="0.35">
      <c r="A352" s="44">
        <v>37945</v>
      </c>
      <c r="B352" s="29">
        <v>104120</v>
      </c>
      <c r="C352" s="39" t="s">
        <v>119</v>
      </c>
      <c r="D352" s="39" t="s">
        <v>119</v>
      </c>
      <c r="E352" s="39" t="s">
        <v>119</v>
      </c>
      <c r="F352" s="39" t="s">
        <v>119</v>
      </c>
      <c r="G352" s="39" t="s">
        <v>119</v>
      </c>
      <c r="H352" s="38" t="s">
        <v>112</v>
      </c>
      <c r="I352" s="39" t="s">
        <v>119</v>
      </c>
      <c r="J352" s="29">
        <v>7.9</v>
      </c>
      <c r="K352" s="40">
        <v>933</v>
      </c>
      <c r="L352" s="257">
        <f>AVERAGE(K348:K352)</f>
        <v>5187.6000000000004</v>
      </c>
      <c r="M352" s="46">
        <f>GEOMEAN(K348:K352)</f>
        <v>639.1139629577948</v>
      </c>
      <c r="N352" s="276" t="s">
        <v>432</v>
      </c>
    </row>
    <row r="353" spans="1:31" x14ac:dyDescent="0.35">
      <c r="A353" s="44">
        <v>37957</v>
      </c>
      <c r="B353" s="29">
        <v>102002</v>
      </c>
      <c r="C353" s="285">
        <v>620.70000000000005</v>
      </c>
      <c r="D353" s="29">
        <v>0.3972</v>
      </c>
      <c r="E353" s="29">
        <v>12.8</v>
      </c>
      <c r="F353" s="29">
        <v>8.07</v>
      </c>
      <c r="G353" s="29">
        <v>4.8499999999999996</v>
      </c>
      <c r="H353" s="38" t="s">
        <v>112</v>
      </c>
      <c r="I353" s="29">
        <v>0.55000000000000004</v>
      </c>
      <c r="J353" s="29">
        <v>0</v>
      </c>
      <c r="K353" s="40">
        <v>98</v>
      </c>
    </row>
    <row r="354" spans="1:31" x14ac:dyDescent="0.35">
      <c r="A354" s="44">
        <v>37959</v>
      </c>
      <c r="B354" s="29">
        <v>104247</v>
      </c>
      <c r="C354" s="285">
        <v>649</v>
      </c>
      <c r="D354" s="29">
        <v>0.41499999999999998</v>
      </c>
      <c r="E354" s="29">
        <v>13.71</v>
      </c>
      <c r="F354" s="29">
        <v>7.37</v>
      </c>
      <c r="G354" s="29">
        <v>5.08</v>
      </c>
      <c r="H354" s="38" t="s">
        <v>112</v>
      </c>
      <c r="I354" s="29">
        <v>0.8</v>
      </c>
      <c r="J354" s="29">
        <v>7.9</v>
      </c>
      <c r="K354" s="40">
        <v>132</v>
      </c>
    </row>
    <row r="355" spans="1:31" x14ac:dyDescent="0.35">
      <c r="A355" s="44">
        <v>37964</v>
      </c>
      <c r="B355" s="29">
        <v>101514</v>
      </c>
      <c r="C355" s="285">
        <v>635.4</v>
      </c>
      <c r="D355" s="29">
        <v>0.40669999999999995</v>
      </c>
      <c r="E355" s="29">
        <v>13.77</v>
      </c>
      <c r="F355" s="29">
        <v>8.18</v>
      </c>
      <c r="G355" s="29">
        <v>5.72</v>
      </c>
      <c r="H355" s="38" t="s">
        <v>112</v>
      </c>
      <c r="I355" s="29">
        <v>0.15</v>
      </c>
      <c r="J355" s="29">
        <v>0</v>
      </c>
      <c r="K355" s="40">
        <v>332</v>
      </c>
    </row>
    <row r="356" spans="1:31" s="34" customFormat="1" x14ac:dyDescent="0.35">
      <c r="A356" s="44">
        <v>37970</v>
      </c>
      <c r="B356" s="39">
        <v>112107</v>
      </c>
      <c r="C356" s="286">
        <v>675</v>
      </c>
      <c r="D356" s="39">
        <v>0.43200000000000005</v>
      </c>
      <c r="E356" s="39">
        <v>13.03</v>
      </c>
      <c r="F356" s="39">
        <v>8.11</v>
      </c>
      <c r="G356" s="39">
        <v>2.99</v>
      </c>
      <c r="H356" s="38" t="s">
        <v>112</v>
      </c>
      <c r="I356" s="39">
        <v>0.1</v>
      </c>
      <c r="J356" s="39">
        <v>7.7</v>
      </c>
      <c r="K356" s="34">
        <v>52</v>
      </c>
      <c r="L356" s="35"/>
      <c r="M356" s="333"/>
      <c r="N356" s="49"/>
      <c r="O356" s="34" t="s">
        <v>115</v>
      </c>
      <c r="P356" s="34">
        <v>69.2</v>
      </c>
      <c r="Q356" s="34" t="s">
        <v>115</v>
      </c>
      <c r="R356" s="34" t="s">
        <v>115</v>
      </c>
      <c r="S356" s="34" t="s">
        <v>115</v>
      </c>
      <c r="T356" s="34" t="s">
        <v>115</v>
      </c>
      <c r="U356" s="34" t="s">
        <v>115</v>
      </c>
      <c r="V356" s="34" t="s">
        <v>115</v>
      </c>
      <c r="W356" s="34" t="s">
        <v>115</v>
      </c>
      <c r="X356" s="34">
        <v>48</v>
      </c>
      <c r="Y356" s="34" t="s">
        <v>115</v>
      </c>
      <c r="Z356" s="34">
        <v>1.7</v>
      </c>
      <c r="AA356" s="34" t="s">
        <v>115</v>
      </c>
      <c r="AB356" s="34">
        <v>40</v>
      </c>
      <c r="AC356" s="34" t="s">
        <v>115</v>
      </c>
      <c r="AD356" s="34">
        <v>289</v>
      </c>
      <c r="AE356" s="34" t="s">
        <v>115</v>
      </c>
    </row>
    <row r="357" spans="1:31" x14ac:dyDescent="0.35">
      <c r="A357" s="44">
        <v>37972</v>
      </c>
      <c r="B357" s="29">
        <v>95728</v>
      </c>
      <c r="C357" s="285">
        <v>691.9</v>
      </c>
      <c r="D357" s="29">
        <v>0.44800000000000001</v>
      </c>
      <c r="E357" s="29">
        <v>14.53</v>
      </c>
      <c r="F357" s="29">
        <v>8.0399999999999991</v>
      </c>
      <c r="G357" s="29">
        <v>2.84</v>
      </c>
      <c r="H357" s="38" t="s">
        <v>112</v>
      </c>
      <c r="I357" s="29">
        <v>0.34</v>
      </c>
      <c r="J357" s="29">
        <v>73.5</v>
      </c>
      <c r="K357" s="40">
        <v>712</v>
      </c>
      <c r="L357" s="257">
        <f>AVERAGE(K353:K357)</f>
        <v>265.2</v>
      </c>
      <c r="M357" s="46">
        <f>GEOMEAN(K353:K357)</f>
        <v>173.89387511912108</v>
      </c>
      <c r="N357" s="276" t="s">
        <v>433</v>
      </c>
    </row>
    <row r="358" spans="1:31" x14ac:dyDescent="0.35">
      <c r="A358" s="44">
        <v>37992</v>
      </c>
      <c r="B358" s="29">
        <v>102404</v>
      </c>
      <c r="C358" s="285">
        <v>199</v>
      </c>
      <c r="D358" s="29">
        <v>0.128</v>
      </c>
      <c r="E358" s="29">
        <v>14.38</v>
      </c>
      <c r="F358" s="29">
        <v>7.4</v>
      </c>
      <c r="G358" s="29">
        <v>2.48</v>
      </c>
      <c r="H358" s="34" t="s">
        <v>112</v>
      </c>
      <c r="I358" s="29">
        <v>0.69</v>
      </c>
      <c r="J358" s="29">
        <v>0</v>
      </c>
      <c r="K358" s="40">
        <v>2382</v>
      </c>
    </row>
    <row r="359" spans="1:31" x14ac:dyDescent="0.35">
      <c r="A359" s="44">
        <v>37994</v>
      </c>
      <c r="B359" s="29">
        <v>113446</v>
      </c>
      <c r="C359" s="285">
        <v>493</v>
      </c>
      <c r="D359" s="29">
        <v>0.31600000000000006</v>
      </c>
      <c r="E359" s="29">
        <v>14.26</v>
      </c>
      <c r="F359" s="29">
        <v>7.28</v>
      </c>
      <c r="G359" s="29">
        <v>2.09</v>
      </c>
      <c r="H359" s="34" t="s">
        <v>112</v>
      </c>
      <c r="I359" s="29">
        <v>0.6</v>
      </c>
      <c r="J359" s="29">
        <v>7.3</v>
      </c>
      <c r="K359" s="40">
        <v>723</v>
      </c>
    </row>
    <row r="360" spans="1:31" x14ac:dyDescent="0.35">
      <c r="A360" s="44">
        <v>38001</v>
      </c>
      <c r="B360" s="29">
        <v>105640</v>
      </c>
      <c r="C360" s="39" t="s">
        <v>119</v>
      </c>
      <c r="D360" s="39" t="s">
        <v>119</v>
      </c>
      <c r="E360" s="39" t="s">
        <v>119</v>
      </c>
      <c r="F360" s="39" t="s">
        <v>119</v>
      </c>
      <c r="G360" s="39" t="s">
        <v>119</v>
      </c>
      <c r="H360" s="34" t="s">
        <v>112</v>
      </c>
      <c r="I360" s="39" t="s">
        <v>119</v>
      </c>
      <c r="J360" s="29">
        <v>68.400000000000006</v>
      </c>
      <c r="K360" s="40">
        <v>161</v>
      </c>
    </row>
    <row r="361" spans="1:31" x14ac:dyDescent="0.35">
      <c r="A361" s="44">
        <v>38007</v>
      </c>
      <c r="B361" s="29">
        <v>110242</v>
      </c>
      <c r="C361" s="285">
        <v>539</v>
      </c>
      <c r="D361" s="29">
        <v>0.34499999999999997</v>
      </c>
      <c r="E361" s="29">
        <v>13.31</v>
      </c>
      <c r="F361" s="29">
        <v>7.13</v>
      </c>
      <c r="G361" s="29">
        <v>0.65</v>
      </c>
      <c r="H361" s="34" t="s">
        <v>112</v>
      </c>
      <c r="I361" s="29">
        <v>0.4</v>
      </c>
      <c r="J361" s="29">
        <v>7.3</v>
      </c>
      <c r="K361" s="40">
        <v>135</v>
      </c>
    </row>
    <row r="362" spans="1:31" x14ac:dyDescent="0.35">
      <c r="A362" s="44">
        <v>38012</v>
      </c>
      <c r="B362" s="29">
        <v>112134</v>
      </c>
      <c r="C362" s="285">
        <v>581</v>
      </c>
      <c r="D362" s="29">
        <v>0.37190000000000001</v>
      </c>
      <c r="E362" s="29">
        <v>13.67</v>
      </c>
      <c r="F362" s="29">
        <v>7.74</v>
      </c>
      <c r="G362" s="29">
        <v>0.32</v>
      </c>
      <c r="H362" s="34" t="s">
        <v>112</v>
      </c>
      <c r="I362" s="29">
        <v>0.05</v>
      </c>
      <c r="J362" s="29">
        <v>45.4</v>
      </c>
      <c r="K362" s="40">
        <v>41</v>
      </c>
      <c r="L362" s="257">
        <f>AVERAGE(K358:K362)</f>
        <v>688.4</v>
      </c>
      <c r="M362" s="46">
        <f>GEOMEAN(K358:K362)</f>
        <v>273.6558339655752</v>
      </c>
      <c r="N362" s="276" t="s">
        <v>434</v>
      </c>
    </row>
    <row r="363" spans="1:31" x14ac:dyDescent="0.35">
      <c r="A363" s="44">
        <v>38019</v>
      </c>
      <c r="B363" s="29">
        <v>113156</v>
      </c>
      <c r="C363" s="285">
        <v>634</v>
      </c>
      <c r="D363" s="29">
        <v>0.40599999999999997</v>
      </c>
      <c r="E363" s="29">
        <v>12.48</v>
      </c>
      <c r="F363" s="29">
        <v>7</v>
      </c>
      <c r="G363" s="29">
        <v>0.52</v>
      </c>
      <c r="H363" s="34" t="s">
        <v>112</v>
      </c>
      <c r="I363" s="29">
        <v>0.8</v>
      </c>
      <c r="J363" s="29">
        <v>7.7</v>
      </c>
      <c r="K363" s="40">
        <v>15531</v>
      </c>
    </row>
    <row r="364" spans="1:31" x14ac:dyDescent="0.35">
      <c r="A364" s="44">
        <v>38022</v>
      </c>
      <c r="B364" s="29">
        <v>105813</v>
      </c>
      <c r="C364" s="285">
        <v>672</v>
      </c>
      <c r="D364" s="29">
        <v>0.43009999999999998</v>
      </c>
      <c r="E364" s="29">
        <v>13.39</v>
      </c>
      <c r="F364" s="29">
        <v>7.14</v>
      </c>
      <c r="G364" s="29">
        <v>0.91</v>
      </c>
      <c r="H364" s="34" t="s">
        <v>112</v>
      </c>
      <c r="I364" s="29">
        <v>0.35</v>
      </c>
      <c r="J364" s="29">
        <v>0</v>
      </c>
      <c r="K364" s="40">
        <v>278</v>
      </c>
    </row>
    <row r="365" spans="1:31" x14ac:dyDescent="0.35">
      <c r="A365" s="44">
        <v>38027</v>
      </c>
      <c r="B365" s="29">
        <v>102527</v>
      </c>
      <c r="C365" s="285">
        <v>730</v>
      </c>
      <c r="D365" s="29">
        <v>0.46699999999999997</v>
      </c>
      <c r="E365" s="29">
        <v>13.55</v>
      </c>
      <c r="F365" s="29">
        <v>7.2</v>
      </c>
      <c r="G365" s="29">
        <v>1.87</v>
      </c>
      <c r="H365" s="34" t="s">
        <v>112</v>
      </c>
      <c r="I365" s="29">
        <v>0.6</v>
      </c>
      <c r="J365" s="29">
        <v>7.8</v>
      </c>
      <c r="K365" s="40">
        <v>301</v>
      </c>
    </row>
    <row r="366" spans="1:31" x14ac:dyDescent="0.35">
      <c r="A366" s="44">
        <v>38035</v>
      </c>
      <c r="B366" s="39">
        <v>100600</v>
      </c>
      <c r="C366" s="39" t="s">
        <v>119</v>
      </c>
      <c r="D366" s="39" t="s">
        <v>119</v>
      </c>
      <c r="E366" s="39" t="s">
        <v>119</v>
      </c>
      <c r="F366" s="39" t="s">
        <v>119</v>
      </c>
      <c r="G366" s="39" t="s">
        <v>119</v>
      </c>
      <c r="H366" s="34" t="s">
        <v>112</v>
      </c>
      <c r="I366" s="39" t="s">
        <v>119</v>
      </c>
      <c r="J366" s="39" t="s">
        <v>119</v>
      </c>
      <c r="K366" s="40">
        <v>86</v>
      </c>
    </row>
    <row r="367" spans="1:31" x14ac:dyDescent="0.35">
      <c r="A367" s="44">
        <v>38043</v>
      </c>
      <c r="B367" s="29">
        <v>104531</v>
      </c>
      <c r="C367" s="285">
        <v>667.9</v>
      </c>
      <c r="D367" s="29">
        <v>0.4274</v>
      </c>
      <c r="E367" s="29">
        <v>18.79</v>
      </c>
      <c r="F367" s="29">
        <v>7.95</v>
      </c>
      <c r="G367" s="29">
        <v>3.84</v>
      </c>
      <c r="H367" s="34" t="s">
        <v>112</v>
      </c>
      <c r="I367" s="29">
        <v>0.17</v>
      </c>
      <c r="J367" s="29">
        <v>56.9</v>
      </c>
      <c r="K367" s="40">
        <v>98</v>
      </c>
      <c r="L367" s="257">
        <f>AVERAGE(K363:K367)</f>
        <v>3258.8</v>
      </c>
      <c r="M367" s="46">
        <f>GEOMEAN(K363:K367)</f>
        <v>405.4217534430955</v>
      </c>
      <c r="N367" s="276" t="s">
        <v>435</v>
      </c>
    </row>
    <row r="368" spans="1:31" x14ac:dyDescent="0.35">
      <c r="A368" s="44">
        <v>38048</v>
      </c>
      <c r="B368" s="29">
        <v>111433</v>
      </c>
      <c r="C368" s="285">
        <v>666</v>
      </c>
      <c r="D368" s="29">
        <v>0.42599999999999999</v>
      </c>
      <c r="E368" s="29">
        <v>15.21</v>
      </c>
      <c r="F368" s="29">
        <v>7.94</v>
      </c>
      <c r="G368" s="29">
        <v>6.44</v>
      </c>
      <c r="H368" s="34" t="s">
        <v>112</v>
      </c>
      <c r="I368" s="29">
        <v>0.4</v>
      </c>
      <c r="J368" s="29">
        <v>7.7</v>
      </c>
      <c r="K368" s="40">
        <v>907</v>
      </c>
    </row>
    <row r="369" spans="1:31" x14ac:dyDescent="0.35">
      <c r="A369" s="44">
        <v>38054</v>
      </c>
      <c r="B369" s="29">
        <v>111414</v>
      </c>
      <c r="C369" s="285">
        <v>663</v>
      </c>
      <c r="D369" s="29">
        <v>0.42399999999999999</v>
      </c>
      <c r="E369" s="29">
        <v>12.27</v>
      </c>
      <c r="F369" s="29">
        <v>7.51</v>
      </c>
      <c r="G369" s="29">
        <v>6.53</v>
      </c>
      <c r="H369" s="34" t="s">
        <v>112</v>
      </c>
      <c r="I369" s="29">
        <v>0.6</v>
      </c>
      <c r="J369" s="29">
        <v>7.8</v>
      </c>
      <c r="K369" s="40">
        <v>86</v>
      </c>
    </row>
    <row r="370" spans="1:31" s="34" customFormat="1" x14ac:dyDescent="0.35">
      <c r="A370" s="44">
        <v>38056</v>
      </c>
      <c r="B370" s="39">
        <v>110113</v>
      </c>
      <c r="C370" s="286">
        <v>678</v>
      </c>
      <c r="D370" s="39">
        <v>0.434</v>
      </c>
      <c r="E370" s="39">
        <v>13.25</v>
      </c>
      <c r="F370" s="39">
        <v>8.0299999999999994</v>
      </c>
      <c r="G370" s="39">
        <v>6.09</v>
      </c>
      <c r="H370" s="34" t="s">
        <v>112</v>
      </c>
      <c r="I370" s="39">
        <v>0.6</v>
      </c>
      <c r="J370" s="39">
        <v>7.8</v>
      </c>
      <c r="K370" s="34">
        <v>63</v>
      </c>
      <c r="L370" s="35"/>
      <c r="M370" s="333"/>
      <c r="N370" s="49"/>
      <c r="O370" s="34" t="s">
        <v>115</v>
      </c>
      <c r="P370" s="34">
        <v>65.099999999999994</v>
      </c>
      <c r="Q370" s="34" t="s">
        <v>115</v>
      </c>
      <c r="R370" s="34" t="s">
        <v>115</v>
      </c>
      <c r="S370" s="34" t="s">
        <v>115</v>
      </c>
      <c r="T370" s="34" t="s">
        <v>115</v>
      </c>
      <c r="U370" s="34" t="s">
        <v>115</v>
      </c>
      <c r="V370" s="34" t="s">
        <v>115</v>
      </c>
      <c r="W370" s="34" t="s">
        <v>115</v>
      </c>
      <c r="X370" s="34">
        <v>48.2</v>
      </c>
      <c r="Y370" s="34" t="s">
        <v>115</v>
      </c>
      <c r="Z370" s="34">
        <v>1.6</v>
      </c>
      <c r="AA370" s="34" t="s">
        <v>115</v>
      </c>
      <c r="AB370" s="34">
        <v>38.5</v>
      </c>
      <c r="AC370" s="34" t="s">
        <v>115</v>
      </c>
      <c r="AD370" s="34">
        <v>360</v>
      </c>
      <c r="AE370" s="34" t="s">
        <v>115</v>
      </c>
    </row>
    <row r="371" spans="1:31" x14ac:dyDescent="0.35">
      <c r="A371" s="44">
        <v>38068</v>
      </c>
      <c r="B371" s="29">
        <v>111515</v>
      </c>
      <c r="C371" s="285">
        <v>695</v>
      </c>
      <c r="D371" s="29">
        <v>0.44500000000000001</v>
      </c>
      <c r="E371" s="29">
        <v>13.55</v>
      </c>
      <c r="F371" s="29">
        <v>7.57</v>
      </c>
      <c r="G371" s="29">
        <v>5.09</v>
      </c>
      <c r="H371" s="34" t="s">
        <v>112</v>
      </c>
      <c r="I371" s="29">
        <v>1.3</v>
      </c>
      <c r="J371" s="29">
        <v>8</v>
      </c>
      <c r="K371" s="40">
        <v>31</v>
      </c>
    </row>
    <row r="372" spans="1:31" x14ac:dyDescent="0.35">
      <c r="A372" s="44">
        <v>38069</v>
      </c>
      <c r="B372" s="29">
        <v>105052</v>
      </c>
      <c r="C372" s="285">
        <v>683</v>
      </c>
      <c r="D372" s="29">
        <v>0.43709999999999999</v>
      </c>
      <c r="E372" s="29">
        <v>12.85</v>
      </c>
      <c r="F372" s="29">
        <v>7.41</v>
      </c>
      <c r="G372" s="29">
        <v>5.75</v>
      </c>
      <c r="H372" s="34" t="s">
        <v>112</v>
      </c>
      <c r="I372" s="29">
        <v>1.31</v>
      </c>
      <c r="J372" s="29">
        <v>0</v>
      </c>
      <c r="K372" s="40">
        <v>20</v>
      </c>
      <c r="L372" s="257">
        <f>AVERAGE(K368:K372)</f>
        <v>221.4</v>
      </c>
      <c r="M372" s="46">
        <f>GEOMEAN(K368:K372)</f>
        <v>78.843808684886071</v>
      </c>
      <c r="N372" s="276" t="s">
        <v>436</v>
      </c>
    </row>
    <row r="373" spans="1:31" x14ac:dyDescent="0.35">
      <c r="A373" s="44">
        <v>38078</v>
      </c>
      <c r="B373" s="29">
        <v>104611</v>
      </c>
      <c r="C373" s="285">
        <v>615</v>
      </c>
      <c r="D373" s="29">
        <v>0.39360000000000001</v>
      </c>
      <c r="E373" s="29">
        <v>11.79</v>
      </c>
      <c r="F373" s="29">
        <v>7.5</v>
      </c>
      <c r="G373" s="29">
        <v>9.49</v>
      </c>
      <c r="H373" s="34" t="s">
        <v>112</v>
      </c>
      <c r="I373" s="29">
        <v>1.26</v>
      </c>
      <c r="J373" s="29">
        <v>0</v>
      </c>
      <c r="K373" s="40">
        <v>4106</v>
      </c>
    </row>
    <row r="374" spans="1:31" x14ac:dyDescent="0.35">
      <c r="A374" s="44">
        <v>38083</v>
      </c>
      <c r="B374" s="29">
        <v>105727</v>
      </c>
      <c r="C374" s="285">
        <v>678.9</v>
      </c>
      <c r="D374" s="29">
        <v>0.4345</v>
      </c>
      <c r="E374" s="29">
        <v>11.31</v>
      </c>
      <c r="F374" s="29">
        <v>7.53</v>
      </c>
      <c r="G374" s="29">
        <v>10.51</v>
      </c>
      <c r="H374" s="34" t="s">
        <v>112</v>
      </c>
      <c r="I374" s="29">
        <v>0.4</v>
      </c>
      <c r="J374" s="29">
        <v>0</v>
      </c>
      <c r="K374" s="40">
        <v>161</v>
      </c>
    </row>
    <row r="375" spans="1:31" x14ac:dyDescent="0.35">
      <c r="A375" s="44">
        <v>38085</v>
      </c>
      <c r="B375" s="29">
        <v>101043</v>
      </c>
      <c r="C375" s="285">
        <v>699.1</v>
      </c>
      <c r="D375" s="29">
        <v>0.44750000000000001</v>
      </c>
      <c r="E375" s="29">
        <v>10.65</v>
      </c>
      <c r="F375" s="29">
        <v>7.55</v>
      </c>
      <c r="G375" s="29">
        <v>13.03</v>
      </c>
      <c r="H375" s="34" t="s">
        <v>112</v>
      </c>
      <c r="I375" s="29">
        <v>0.02</v>
      </c>
      <c r="J375" s="29">
        <v>0</v>
      </c>
      <c r="K375" s="40">
        <v>278</v>
      </c>
    </row>
    <row r="376" spans="1:31" x14ac:dyDescent="0.35">
      <c r="A376" s="44">
        <v>38089</v>
      </c>
      <c r="B376" s="29">
        <v>111525</v>
      </c>
      <c r="C376" s="285">
        <v>708</v>
      </c>
      <c r="D376" s="29">
        <v>0.45300000000000001</v>
      </c>
      <c r="E376" s="29">
        <v>11.27</v>
      </c>
      <c r="F376" s="29">
        <v>7.43</v>
      </c>
      <c r="G376" s="29">
        <v>11.78</v>
      </c>
      <c r="H376" s="34" t="s">
        <v>112</v>
      </c>
      <c r="I376" s="29">
        <v>0.5</v>
      </c>
      <c r="J376" s="29">
        <v>7.4</v>
      </c>
      <c r="K376" s="40">
        <v>213</v>
      </c>
    </row>
    <row r="377" spans="1:31" x14ac:dyDescent="0.35">
      <c r="A377" s="44">
        <v>38097</v>
      </c>
      <c r="B377" s="29">
        <v>101443</v>
      </c>
      <c r="C377" s="285">
        <v>735.1</v>
      </c>
      <c r="D377" s="29">
        <v>0.47050000000000003</v>
      </c>
      <c r="E377" s="29">
        <v>10.16</v>
      </c>
      <c r="F377" s="29">
        <v>7.39</v>
      </c>
      <c r="G377" s="29">
        <v>16.66</v>
      </c>
      <c r="H377" s="34" t="s">
        <v>112</v>
      </c>
      <c r="I377" s="29">
        <v>0.52</v>
      </c>
      <c r="J377" s="29">
        <v>44.5</v>
      </c>
      <c r="K377" s="40">
        <v>265</v>
      </c>
      <c r="L377" s="257">
        <f>AVERAGE(K373:K377)</f>
        <v>1004.6</v>
      </c>
      <c r="M377" s="46">
        <f>GEOMEAN(K373:K377)</f>
        <v>401.03568508734389</v>
      </c>
      <c r="N377" s="276" t="s">
        <v>437</v>
      </c>
    </row>
    <row r="378" spans="1:31" x14ac:dyDescent="0.35">
      <c r="A378" s="44">
        <v>38112</v>
      </c>
      <c r="B378" s="29">
        <v>104654</v>
      </c>
      <c r="C378" s="285">
        <v>700.5</v>
      </c>
      <c r="D378" s="29">
        <v>0.44830000000000003</v>
      </c>
      <c r="E378" s="29">
        <v>9.73</v>
      </c>
      <c r="F378" s="29">
        <v>8.02</v>
      </c>
      <c r="G378" s="29">
        <v>14.74</v>
      </c>
      <c r="H378" s="34" t="s">
        <v>112</v>
      </c>
      <c r="I378" s="29">
        <v>0.88</v>
      </c>
      <c r="J378" s="29">
        <v>82.9</v>
      </c>
      <c r="K378" s="40">
        <v>216</v>
      </c>
    </row>
    <row r="379" spans="1:31" x14ac:dyDescent="0.35">
      <c r="A379" s="44">
        <v>38118</v>
      </c>
      <c r="B379" s="29">
        <v>102714</v>
      </c>
      <c r="C379" s="285">
        <v>735.8</v>
      </c>
      <c r="D379" s="29">
        <v>0.47089999999999999</v>
      </c>
      <c r="E379" s="29">
        <v>8.4</v>
      </c>
      <c r="F379" s="29">
        <v>7.52</v>
      </c>
      <c r="G379" s="29">
        <v>21.3</v>
      </c>
      <c r="H379" s="34" t="s">
        <v>112</v>
      </c>
      <c r="I379" s="29">
        <v>1.51</v>
      </c>
      <c r="J379" s="29">
        <v>47.6</v>
      </c>
      <c r="K379" s="40">
        <v>107</v>
      </c>
    </row>
    <row r="380" spans="1:31" x14ac:dyDescent="0.35">
      <c r="A380" s="44">
        <v>38119</v>
      </c>
      <c r="B380" s="29">
        <v>105504</v>
      </c>
      <c r="C380" s="285">
        <v>740</v>
      </c>
      <c r="D380" s="29">
        <v>0.47360000000000002</v>
      </c>
      <c r="E380" s="29">
        <v>8.39</v>
      </c>
      <c r="F380" s="29">
        <v>7.94</v>
      </c>
      <c r="G380" s="29">
        <v>22.4</v>
      </c>
      <c r="H380" s="34" t="s">
        <v>112</v>
      </c>
      <c r="I380" s="29">
        <v>2.06</v>
      </c>
      <c r="J380" s="29">
        <v>63.6</v>
      </c>
      <c r="K380" s="40">
        <v>146</v>
      </c>
    </row>
    <row r="381" spans="1:31" x14ac:dyDescent="0.35">
      <c r="A381" s="44">
        <v>38127</v>
      </c>
      <c r="B381" s="29">
        <v>103843</v>
      </c>
      <c r="C381" s="285">
        <v>557.6</v>
      </c>
      <c r="D381" s="29">
        <v>0.3569</v>
      </c>
      <c r="E381" s="29">
        <v>8.76</v>
      </c>
      <c r="F381" s="29">
        <v>7.52</v>
      </c>
      <c r="G381" s="29">
        <v>21.58</v>
      </c>
      <c r="H381" s="34" t="s">
        <v>112</v>
      </c>
      <c r="I381" s="29">
        <v>0.09</v>
      </c>
      <c r="J381" s="29">
        <v>0</v>
      </c>
      <c r="K381" s="40">
        <v>2613</v>
      </c>
    </row>
    <row r="382" spans="1:31" x14ac:dyDescent="0.35">
      <c r="A382" s="44">
        <v>38133</v>
      </c>
      <c r="B382" s="29">
        <v>103721</v>
      </c>
      <c r="C382" s="285">
        <v>609</v>
      </c>
      <c r="D382" s="29">
        <v>0.39</v>
      </c>
      <c r="E382" s="29">
        <v>7.83</v>
      </c>
      <c r="F382" s="29">
        <v>7.71</v>
      </c>
      <c r="G382" s="29">
        <v>21.78</v>
      </c>
      <c r="H382" s="34" t="s">
        <v>112</v>
      </c>
      <c r="I382" s="29">
        <v>0.6</v>
      </c>
      <c r="J382" s="29">
        <v>7.7</v>
      </c>
      <c r="K382" s="40">
        <v>2282</v>
      </c>
      <c r="L382" s="257">
        <f>AVERAGE(K378:K382)</f>
        <v>1072.8</v>
      </c>
      <c r="M382" s="46">
        <f>GEOMEAN(K378:K382)</f>
        <v>457.85618669673318</v>
      </c>
      <c r="N382" s="276" t="s">
        <v>438</v>
      </c>
    </row>
    <row r="383" spans="1:31" x14ac:dyDescent="0.35">
      <c r="A383" s="44">
        <v>38139</v>
      </c>
      <c r="B383" s="29">
        <v>105448</v>
      </c>
      <c r="C383" s="285">
        <v>555</v>
      </c>
      <c r="D383" s="29">
        <v>0.35520000000000002</v>
      </c>
      <c r="E383" s="29">
        <v>9.68</v>
      </c>
      <c r="F383" s="29">
        <v>7.62</v>
      </c>
      <c r="G383" s="29">
        <v>21.73</v>
      </c>
      <c r="H383" s="34" t="s">
        <v>112</v>
      </c>
      <c r="I383" s="29">
        <v>0.14000000000000001</v>
      </c>
      <c r="J383" s="29">
        <v>0</v>
      </c>
      <c r="K383" s="40">
        <v>1296</v>
      </c>
    </row>
    <row r="384" spans="1:31" x14ac:dyDescent="0.35">
      <c r="A384" s="44">
        <v>38145</v>
      </c>
      <c r="B384" s="29">
        <v>115450</v>
      </c>
      <c r="C384" s="285">
        <v>602.29999999999995</v>
      </c>
      <c r="D384" s="29">
        <v>0.38550000000000001</v>
      </c>
      <c r="E384" s="29">
        <v>9.76</v>
      </c>
      <c r="F384" s="29">
        <v>7.77</v>
      </c>
      <c r="G384" s="29">
        <v>22.26</v>
      </c>
      <c r="H384" s="34" t="s">
        <v>112</v>
      </c>
      <c r="I384" s="29">
        <v>0.64</v>
      </c>
      <c r="J384" s="29">
        <v>42.3</v>
      </c>
      <c r="K384" s="40">
        <v>262</v>
      </c>
    </row>
    <row r="385" spans="1:31" x14ac:dyDescent="0.35">
      <c r="A385" s="44">
        <v>38155</v>
      </c>
      <c r="B385" s="29">
        <v>105325</v>
      </c>
      <c r="C385" s="285">
        <v>358.4</v>
      </c>
      <c r="D385" s="29">
        <v>0.22970000000000002</v>
      </c>
      <c r="E385" s="29">
        <v>9.41</v>
      </c>
      <c r="F385" s="29">
        <v>7.76</v>
      </c>
      <c r="G385" s="29">
        <v>23.68</v>
      </c>
      <c r="H385" s="34" t="s">
        <v>112</v>
      </c>
      <c r="I385" s="29">
        <v>0.61</v>
      </c>
      <c r="J385" s="29">
        <v>64</v>
      </c>
      <c r="K385" s="40">
        <v>6131</v>
      </c>
    </row>
    <row r="386" spans="1:31" x14ac:dyDescent="0.35">
      <c r="A386" s="44">
        <v>38160</v>
      </c>
      <c r="B386" s="29">
        <v>103316</v>
      </c>
      <c r="C386" s="285">
        <v>438</v>
      </c>
      <c r="D386" s="29">
        <v>0.28100000000000003</v>
      </c>
      <c r="E386" s="29">
        <v>9.15</v>
      </c>
      <c r="F386" s="29">
        <v>7.87</v>
      </c>
      <c r="G386" s="29">
        <v>22.67</v>
      </c>
      <c r="H386" s="34" t="s">
        <v>112</v>
      </c>
      <c r="I386" s="29">
        <v>1</v>
      </c>
      <c r="J386" s="29">
        <v>7.4</v>
      </c>
      <c r="K386" s="40">
        <v>341</v>
      </c>
    </row>
    <row r="387" spans="1:31" x14ac:dyDescent="0.35">
      <c r="A387" s="44">
        <v>38166</v>
      </c>
      <c r="B387" s="29">
        <v>102626</v>
      </c>
      <c r="C387" s="285">
        <v>505</v>
      </c>
      <c r="D387" s="29">
        <v>0.32300000000000001</v>
      </c>
      <c r="E387" s="29">
        <v>8.82</v>
      </c>
      <c r="F387" s="29">
        <v>7.65</v>
      </c>
      <c r="G387" s="29">
        <v>22.1</v>
      </c>
      <c r="H387" s="34" t="s">
        <v>112</v>
      </c>
      <c r="I387" s="29">
        <v>0.7</v>
      </c>
      <c r="J387" s="29">
        <v>7.4</v>
      </c>
      <c r="K387" s="40">
        <v>332</v>
      </c>
      <c r="L387" s="257">
        <f>AVERAGE(K383:K387)</f>
        <v>1672.4</v>
      </c>
      <c r="M387" s="46">
        <f>GEOMEAN(K383:K387)</f>
        <v>748.97274544195739</v>
      </c>
      <c r="N387" s="276" t="s">
        <v>439</v>
      </c>
    </row>
    <row r="388" spans="1:31" x14ac:dyDescent="0.35">
      <c r="A388" s="44">
        <v>38182</v>
      </c>
      <c r="B388" s="29">
        <v>95901</v>
      </c>
      <c r="C388" s="285">
        <v>570.5</v>
      </c>
      <c r="D388" s="29">
        <v>0.36509999999999998</v>
      </c>
      <c r="E388" s="29">
        <v>7.14</v>
      </c>
      <c r="F388" s="29">
        <v>7.73</v>
      </c>
      <c r="G388" s="29">
        <v>24.45</v>
      </c>
      <c r="H388" s="34" t="s">
        <v>112</v>
      </c>
      <c r="I388" s="29">
        <v>2.74</v>
      </c>
      <c r="J388" s="29">
        <v>64.5</v>
      </c>
      <c r="K388" s="40">
        <v>9208</v>
      </c>
    </row>
    <row r="389" spans="1:31" s="34" customFormat="1" x14ac:dyDescent="0.35">
      <c r="A389" s="44">
        <v>38187</v>
      </c>
      <c r="B389" s="39">
        <v>113936</v>
      </c>
      <c r="C389" s="286">
        <v>606.5</v>
      </c>
      <c r="D389" s="39">
        <v>0.3881</v>
      </c>
      <c r="E389" s="39">
        <v>9.11</v>
      </c>
      <c r="F389" s="39">
        <v>7.89</v>
      </c>
      <c r="G389" s="39">
        <v>23.81</v>
      </c>
      <c r="H389" s="34" t="s">
        <v>112</v>
      </c>
      <c r="I389" s="39">
        <v>1.77</v>
      </c>
      <c r="J389" s="39">
        <v>0</v>
      </c>
      <c r="K389" s="34">
        <v>246</v>
      </c>
      <c r="L389" s="35"/>
      <c r="M389" s="333"/>
      <c r="N389" s="49"/>
      <c r="O389" s="34">
        <v>2.8</v>
      </c>
      <c r="P389" s="34">
        <v>67.2</v>
      </c>
      <c r="Q389" s="34" t="s">
        <v>115</v>
      </c>
      <c r="R389" s="34" t="s">
        <v>115</v>
      </c>
      <c r="S389" s="34" t="s">
        <v>115</v>
      </c>
      <c r="T389" s="34" t="s">
        <v>115</v>
      </c>
      <c r="U389" s="34" t="s">
        <v>115</v>
      </c>
      <c r="V389" s="34" t="s">
        <v>115</v>
      </c>
      <c r="W389" s="34">
        <v>14.1</v>
      </c>
      <c r="X389" s="34">
        <v>43</v>
      </c>
      <c r="Y389" s="34" t="s">
        <v>115</v>
      </c>
      <c r="Z389" s="34">
        <v>0.4</v>
      </c>
      <c r="AA389" s="34" t="s">
        <v>115</v>
      </c>
      <c r="AB389" s="34">
        <v>36</v>
      </c>
      <c r="AC389" s="34" t="s">
        <v>115</v>
      </c>
      <c r="AD389" s="34">
        <v>284</v>
      </c>
      <c r="AE389" s="34" t="s">
        <v>115</v>
      </c>
    </row>
    <row r="390" spans="1:31" x14ac:dyDescent="0.35">
      <c r="A390" s="44">
        <v>38188</v>
      </c>
      <c r="B390" s="29">
        <v>102619</v>
      </c>
      <c r="C390" s="285">
        <v>632.29999999999995</v>
      </c>
      <c r="D390" s="29">
        <v>0.40460000000000002</v>
      </c>
      <c r="E390" s="29">
        <v>8.6999999999999993</v>
      </c>
      <c r="F390" s="29">
        <v>7.9</v>
      </c>
      <c r="G390" s="29">
        <v>24.08</v>
      </c>
      <c r="H390" s="34" t="s">
        <v>112</v>
      </c>
      <c r="I390" s="29">
        <v>0.81</v>
      </c>
      <c r="J390" s="29">
        <v>67.2</v>
      </c>
      <c r="K390" s="40">
        <v>110</v>
      </c>
    </row>
    <row r="391" spans="1:31" x14ac:dyDescent="0.35">
      <c r="A391" s="44">
        <v>38189</v>
      </c>
      <c r="B391" s="29">
        <v>110011</v>
      </c>
      <c r="C391" s="285">
        <v>659</v>
      </c>
      <c r="D391" s="29">
        <v>0.42180000000000001</v>
      </c>
      <c r="E391" s="29">
        <v>9.4600000000000009</v>
      </c>
      <c r="F391" s="29">
        <v>7.96</v>
      </c>
      <c r="G391" s="29">
        <v>24.52</v>
      </c>
      <c r="H391" s="34" t="s">
        <v>112</v>
      </c>
      <c r="I391" s="29">
        <v>0.94</v>
      </c>
      <c r="J391" s="29">
        <v>0</v>
      </c>
      <c r="K391" s="40">
        <v>216</v>
      </c>
    </row>
    <row r="392" spans="1:31" x14ac:dyDescent="0.35">
      <c r="A392" s="44">
        <v>38195</v>
      </c>
      <c r="B392" s="29">
        <v>101813</v>
      </c>
      <c r="C392" s="285">
        <v>629</v>
      </c>
      <c r="D392" s="29">
        <v>0.40300000000000002</v>
      </c>
      <c r="E392" s="29">
        <v>8.06</v>
      </c>
      <c r="F392" s="29">
        <v>7.88</v>
      </c>
      <c r="G392" s="29">
        <v>19.95</v>
      </c>
      <c r="H392" s="34" t="s">
        <v>112</v>
      </c>
      <c r="I392" s="29">
        <v>0.9</v>
      </c>
      <c r="J392" s="29">
        <v>7.7</v>
      </c>
      <c r="K392" s="40">
        <v>288</v>
      </c>
    </row>
    <row r="393" spans="1:31" x14ac:dyDescent="0.35">
      <c r="A393" s="44">
        <v>38197</v>
      </c>
      <c r="B393" s="29">
        <v>105556</v>
      </c>
      <c r="C393" s="285">
        <v>688</v>
      </c>
      <c r="D393" s="29">
        <v>0.44</v>
      </c>
      <c r="E393" s="29">
        <v>7.86</v>
      </c>
      <c r="F393" s="29">
        <v>7.9</v>
      </c>
      <c r="G393" s="29">
        <v>22.04</v>
      </c>
      <c r="H393" s="34" t="s">
        <v>112</v>
      </c>
      <c r="I393" s="29">
        <v>1.2</v>
      </c>
      <c r="J393" s="29">
        <v>7.6</v>
      </c>
      <c r="K393" s="40">
        <v>161</v>
      </c>
      <c r="L393" s="257">
        <f>AVERAGE(K388:K393)</f>
        <v>1704.8333333333333</v>
      </c>
      <c r="M393" s="46">
        <f>GEOMEAN(K389:K393)</f>
        <v>193.46391918168089</v>
      </c>
      <c r="N393" s="276" t="s">
        <v>440</v>
      </c>
    </row>
    <row r="394" spans="1:31" x14ac:dyDescent="0.35">
      <c r="A394" s="44">
        <v>38203</v>
      </c>
      <c r="B394" s="29">
        <v>111327</v>
      </c>
      <c r="C394" s="285">
        <v>579.20000000000005</v>
      </c>
      <c r="D394" s="29">
        <v>0.37069999999999997</v>
      </c>
      <c r="E394" s="29">
        <v>5.97</v>
      </c>
      <c r="F394" s="29">
        <v>7.77</v>
      </c>
      <c r="G394" s="29">
        <v>24.67</v>
      </c>
      <c r="H394" s="34" t="s">
        <v>112</v>
      </c>
      <c r="I394" s="29">
        <v>2.37</v>
      </c>
      <c r="J394" s="29">
        <v>0</v>
      </c>
      <c r="K394" s="257">
        <v>24192</v>
      </c>
    </row>
    <row r="395" spans="1:31" x14ac:dyDescent="0.35">
      <c r="A395" s="44">
        <v>38208</v>
      </c>
      <c r="B395" s="29">
        <v>121827</v>
      </c>
      <c r="C395" s="285">
        <v>676</v>
      </c>
      <c r="D395" s="29">
        <v>0.43200000000000005</v>
      </c>
      <c r="E395" s="29">
        <v>8.91</v>
      </c>
      <c r="F395" s="29">
        <v>7.76</v>
      </c>
      <c r="G395" s="29">
        <v>23.57</v>
      </c>
      <c r="H395" s="34" t="s">
        <v>112</v>
      </c>
      <c r="I395" s="29">
        <v>5.6</v>
      </c>
      <c r="J395" s="29">
        <v>8.1</v>
      </c>
      <c r="K395" s="40">
        <v>209</v>
      </c>
    </row>
    <row r="396" spans="1:31" x14ac:dyDescent="0.35">
      <c r="A396" s="44">
        <v>38215</v>
      </c>
      <c r="B396" s="29">
        <v>105905</v>
      </c>
      <c r="C396" s="285">
        <v>737.8</v>
      </c>
      <c r="D396" s="29">
        <v>0.47219999999999995</v>
      </c>
      <c r="E396" s="29">
        <v>8.98</v>
      </c>
      <c r="F396" s="29">
        <v>7.79</v>
      </c>
      <c r="G396" s="29">
        <v>19.96</v>
      </c>
      <c r="H396" s="34" t="s">
        <v>112</v>
      </c>
      <c r="I396" s="29">
        <v>0.8</v>
      </c>
      <c r="J396" s="29">
        <v>0</v>
      </c>
      <c r="K396" s="40">
        <v>2602</v>
      </c>
    </row>
    <row r="397" spans="1:31" x14ac:dyDescent="0.35">
      <c r="A397" s="44">
        <v>38225</v>
      </c>
      <c r="B397" s="29">
        <v>112434</v>
      </c>
      <c r="C397" s="285">
        <v>461.5</v>
      </c>
      <c r="D397" s="29">
        <v>0.2954</v>
      </c>
      <c r="E397" s="29">
        <v>6.33</v>
      </c>
      <c r="F397" s="29">
        <v>7.63</v>
      </c>
      <c r="G397" s="29">
        <v>22.89</v>
      </c>
      <c r="H397" s="34" t="s">
        <v>112</v>
      </c>
      <c r="I397" s="29">
        <v>0.53</v>
      </c>
      <c r="J397" s="29">
        <v>50.8</v>
      </c>
      <c r="K397" s="257">
        <v>24192</v>
      </c>
    </row>
    <row r="398" spans="1:31" x14ac:dyDescent="0.35">
      <c r="A398" s="44">
        <v>38230</v>
      </c>
      <c r="B398" s="29">
        <v>105706</v>
      </c>
      <c r="C398" s="285">
        <v>652</v>
      </c>
      <c r="D398" s="29">
        <v>0.4173</v>
      </c>
      <c r="E398" s="29">
        <v>9.5500000000000007</v>
      </c>
      <c r="F398" s="29">
        <v>7.83</v>
      </c>
      <c r="G398" s="29">
        <v>22.89</v>
      </c>
      <c r="H398" s="34" t="s">
        <v>112</v>
      </c>
      <c r="I398" s="29">
        <v>7.0000000000000007E-2</v>
      </c>
      <c r="J398" s="29">
        <v>69.3</v>
      </c>
      <c r="K398" s="40">
        <v>481</v>
      </c>
      <c r="L398" s="257">
        <f>AVERAGE(K394:K398)</f>
        <v>10335.200000000001</v>
      </c>
      <c r="M398" s="46">
        <f>GEOMEAN(K394:K398)</f>
        <v>2735.1959231743554</v>
      </c>
      <c r="N398" s="276" t="s">
        <v>441</v>
      </c>
    </row>
    <row r="399" spans="1:31" x14ac:dyDescent="0.35">
      <c r="A399" s="44">
        <v>38244</v>
      </c>
      <c r="B399" s="29">
        <v>103216</v>
      </c>
      <c r="C399" s="285">
        <v>700.8</v>
      </c>
      <c r="D399" s="29">
        <v>0.44850000000000001</v>
      </c>
      <c r="E399" s="29">
        <v>8.61</v>
      </c>
      <c r="F399" s="29">
        <v>8.0299999999999994</v>
      </c>
      <c r="G399" s="29">
        <v>22.61</v>
      </c>
      <c r="H399" s="34" t="s">
        <v>112</v>
      </c>
      <c r="I399" s="29">
        <v>0.71</v>
      </c>
      <c r="J399" s="29">
        <v>65.400000000000006</v>
      </c>
      <c r="K399" s="40">
        <v>110</v>
      </c>
    </row>
    <row r="400" spans="1:31" x14ac:dyDescent="0.35">
      <c r="A400" s="44">
        <v>38246</v>
      </c>
      <c r="B400" s="29">
        <v>104556</v>
      </c>
      <c r="C400" s="285">
        <v>728</v>
      </c>
      <c r="D400" s="29">
        <v>0.46589999999999998</v>
      </c>
      <c r="E400" s="29">
        <v>7.36</v>
      </c>
      <c r="F400" s="29">
        <v>7.86</v>
      </c>
      <c r="G400" s="29">
        <v>22.52</v>
      </c>
      <c r="H400" s="34" t="s">
        <v>112</v>
      </c>
      <c r="I400" s="29">
        <v>0.94</v>
      </c>
      <c r="J400" s="29">
        <v>68.900000000000006</v>
      </c>
      <c r="K400" s="40">
        <v>203</v>
      </c>
    </row>
    <row r="401" spans="1:31" x14ac:dyDescent="0.35">
      <c r="A401" s="44">
        <v>38250</v>
      </c>
      <c r="B401" s="29">
        <v>104700</v>
      </c>
      <c r="C401" s="285">
        <v>714.4</v>
      </c>
      <c r="D401" s="29">
        <v>0.45719999999999994</v>
      </c>
      <c r="E401" s="29">
        <v>8.3699999999999992</v>
      </c>
      <c r="F401" s="29">
        <v>7.65</v>
      </c>
      <c r="G401" s="29">
        <v>19.309999999999999</v>
      </c>
      <c r="H401" s="34" t="s">
        <v>112</v>
      </c>
      <c r="I401" s="29">
        <v>0.76</v>
      </c>
      <c r="J401" s="29">
        <v>0</v>
      </c>
      <c r="K401" s="40">
        <v>275</v>
      </c>
    </row>
    <row r="402" spans="1:31" x14ac:dyDescent="0.35">
      <c r="A402" s="44">
        <v>38258</v>
      </c>
      <c r="B402" s="29">
        <v>102230</v>
      </c>
      <c r="C402" s="285">
        <v>748.4</v>
      </c>
      <c r="D402" s="29">
        <v>0.47899999999999998</v>
      </c>
      <c r="E402" s="29">
        <v>8.1</v>
      </c>
      <c r="F402" s="29">
        <v>7.78</v>
      </c>
      <c r="G402" s="29">
        <v>18.78</v>
      </c>
      <c r="H402" s="34" t="s">
        <v>112</v>
      </c>
      <c r="I402" s="29">
        <v>0.87</v>
      </c>
      <c r="J402" s="29">
        <v>0</v>
      </c>
      <c r="K402" s="40">
        <v>122</v>
      </c>
    </row>
    <row r="403" spans="1:31" x14ac:dyDescent="0.35">
      <c r="A403" s="44">
        <v>38260</v>
      </c>
      <c r="B403" s="29">
        <v>102248</v>
      </c>
      <c r="C403" s="285">
        <v>717</v>
      </c>
      <c r="D403" s="29">
        <v>0.45900000000000002</v>
      </c>
      <c r="E403" s="29">
        <v>9.93</v>
      </c>
      <c r="F403" s="29">
        <v>7.74</v>
      </c>
      <c r="G403" s="29">
        <v>16.78</v>
      </c>
      <c r="H403" s="34" t="s">
        <v>112</v>
      </c>
      <c r="I403" s="29">
        <v>0.9</v>
      </c>
      <c r="J403" s="29">
        <v>7.7</v>
      </c>
      <c r="K403" s="40">
        <v>134</v>
      </c>
      <c r="L403" s="257">
        <f>AVERAGE(K399:K403)</f>
        <v>168.8</v>
      </c>
      <c r="M403" s="46">
        <f>GEOMEAN(K399:K403)</f>
        <v>158.6124265170593</v>
      </c>
      <c r="N403" s="276" t="s">
        <v>442</v>
      </c>
    </row>
    <row r="404" spans="1:31" x14ac:dyDescent="0.35">
      <c r="A404" s="44">
        <v>38271</v>
      </c>
      <c r="B404" s="29">
        <v>112822</v>
      </c>
      <c r="C404" s="285">
        <v>861.7</v>
      </c>
      <c r="D404" s="29">
        <v>0.55149999999999999</v>
      </c>
      <c r="E404" s="29">
        <v>9.26</v>
      </c>
      <c r="F404" s="29">
        <v>7.85</v>
      </c>
      <c r="G404" s="29">
        <v>15.9</v>
      </c>
      <c r="H404" s="34" t="s">
        <v>112</v>
      </c>
      <c r="I404" s="29">
        <v>0.42</v>
      </c>
      <c r="J404" s="29">
        <v>0</v>
      </c>
      <c r="K404" s="40">
        <v>199</v>
      </c>
    </row>
    <row r="405" spans="1:31" s="34" customFormat="1" x14ac:dyDescent="0.35">
      <c r="A405" s="44">
        <v>38273</v>
      </c>
      <c r="B405" s="39">
        <v>105804</v>
      </c>
      <c r="C405" s="286">
        <v>843</v>
      </c>
      <c r="D405" s="39">
        <v>0.53900000000000003</v>
      </c>
      <c r="E405" s="39">
        <v>7.47</v>
      </c>
      <c r="F405" s="39">
        <v>7.66</v>
      </c>
      <c r="G405" s="39">
        <v>14.94</v>
      </c>
      <c r="H405" s="34" t="s">
        <v>112</v>
      </c>
      <c r="I405" s="39">
        <v>0.2</v>
      </c>
      <c r="J405" s="39">
        <v>7.8</v>
      </c>
      <c r="K405" s="264">
        <v>24192</v>
      </c>
      <c r="L405" s="35"/>
      <c r="M405" s="333"/>
      <c r="N405" s="49"/>
      <c r="O405" s="34">
        <v>2.2999999999999998</v>
      </c>
      <c r="P405" s="34">
        <v>64.5</v>
      </c>
      <c r="Q405" s="34" t="s">
        <v>115</v>
      </c>
      <c r="R405" s="34" t="s">
        <v>115</v>
      </c>
      <c r="S405" s="34" t="s">
        <v>115</v>
      </c>
      <c r="T405" s="34" t="s">
        <v>115</v>
      </c>
      <c r="U405" s="34" t="s">
        <v>115</v>
      </c>
      <c r="V405" s="34" t="s">
        <v>115</v>
      </c>
      <c r="W405" s="34" t="s">
        <v>115</v>
      </c>
      <c r="X405" s="34">
        <v>72</v>
      </c>
      <c r="Y405" s="34" t="s">
        <v>115</v>
      </c>
      <c r="Z405" s="34">
        <v>0.83</v>
      </c>
      <c r="AA405" s="34" t="s">
        <v>115</v>
      </c>
      <c r="AB405" s="34">
        <v>62</v>
      </c>
      <c r="AC405" s="34" t="s">
        <v>115</v>
      </c>
      <c r="AD405" s="34">
        <v>295</v>
      </c>
      <c r="AE405" s="34" t="s">
        <v>115</v>
      </c>
    </row>
    <row r="406" spans="1:31" x14ac:dyDescent="0.35">
      <c r="A406" s="44">
        <v>38281</v>
      </c>
      <c r="B406" s="29"/>
      <c r="C406" s="39" t="s">
        <v>119</v>
      </c>
      <c r="D406" s="39" t="s">
        <v>119</v>
      </c>
      <c r="E406" s="39" t="s">
        <v>119</v>
      </c>
      <c r="F406" s="39" t="s">
        <v>119</v>
      </c>
      <c r="G406" s="39" t="s">
        <v>119</v>
      </c>
      <c r="H406" s="34" t="s">
        <v>112</v>
      </c>
      <c r="I406" s="39" t="s">
        <v>119</v>
      </c>
      <c r="J406" s="39" t="s">
        <v>119</v>
      </c>
      <c r="K406" s="257">
        <v>1935</v>
      </c>
    </row>
    <row r="407" spans="1:31" x14ac:dyDescent="0.35">
      <c r="A407" s="44">
        <v>38285</v>
      </c>
      <c r="B407" s="29">
        <v>102049</v>
      </c>
      <c r="C407" s="39" t="s">
        <v>119</v>
      </c>
      <c r="D407" s="39" t="s">
        <v>119</v>
      </c>
      <c r="E407" s="39" t="s">
        <v>119</v>
      </c>
      <c r="F407" s="39" t="s">
        <v>119</v>
      </c>
      <c r="G407" s="39" t="s">
        <v>119</v>
      </c>
      <c r="H407" s="34" t="s">
        <v>112</v>
      </c>
      <c r="I407" s="39" t="s">
        <v>119</v>
      </c>
      <c r="J407" s="39" t="s">
        <v>119</v>
      </c>
      <c r="K407" s="40">
        <v>6131</v>
      </c>
    </row>
    <row r="408" spans="1:31" x14ac:dyDescent="0.35">
      <c r="A408" s="44">
        <v>38287</v>
      </c>
      <c r="B408" s="29">
        <v>105652</v>
      </c>
      <c r="C408" s="285">
        <v>637.20000000000005</v>
      </c>
      <c r="D408" s="29">
        <v>0.40789999999999998</v>
      </c>
      <c r="E408" s="29">
        <v>7.42</v>
      </c>
      <c r="F408" s="29">
        <v>7.66</v>
      </c>
      <c r="G408" s="29">
        <v>14.51</v>
      </c>
      <c r="H408" s="34" t="s">
        <v>112</v>
      </c>
      <c r="I408" s="29">
        <v>0.18</v>
      </c>
      <c r="J408" s="29">
        <v>0</v>
      </c>
      <c r="K408" s="40">
        <v>880</v>
      </c>
      <c r="L408" s="257">
        <f>AVERAGE(K404:K408)</f>
        <v>6667.4</v>
      </c>
      <c r="M408" s="46">
        <f>GEOMEAN(K404:K408)</f>
        <v>2188.9909273967014</v>
      </c>
      <c r="N408" s="276" t="s">
        <v>444</v>
      </c>
    </row>
    <row r="409" spans="1:31" x14ac:dyDescent="0.35">
      <c r="A409" s="44">
        <v>38293</v>
      </c>
      <c r="B409" s="29">
        <v>93045</v>
      </c>
      <c r="C409" s="285">
        <v>561.29999999999995</v>
      </c>
      <c r="D409" s="29">
        <v>0.35920000000000002</v>
      </c>
      <c r="E409" s="29">
        <v>8.76</v>
      </c>
      <c r="F409" s="29">
        <v>7.54</v>
      </c>
      <c r="G409" s="29">
        <v>15.97</v>
      </c>
      <c r="H409" s="34" t="s">
        <v>112</v>
      </c>
      <c r="I409" s="29">
        <v>0.11</v>
      </c>
      <c r="J409" s="29">
        <v>0</v>
      </c>
      <c r="K409" s="40">
        <v>24192</v>
      </c>
    </row>
    <row r="410" spans="1:31" x14ac:dyDescent="0.35">
      <c r="A410" s="44">
        <v>38299</v>
      </c>
      <c r="B410" s="29">
        <v>105406</v>
      </c>
      <c r="C410" s="285">
        <v>31</v>
      </c>
      <c r="D410" s="29">
        <v>0.02</v>
      </c>
      <c r="E410" s="29">
        <v>10.61</v>
      </c>
      <c r="F410" s="29">
        <v>7.74</v>
      </c>
      <c r="G410" s="29">
        <v>10.8</v>
      </c>
      <c r="H410" s="34" t="s">
        <v>112</v>
      </c>
      <c r="I410" s="29">
        <v>0.31</v>
      </c>
      <c r="J410" s="29">
        <v>45.8</v>
      </c>
      <c r="K410" s="40">
        <v>1918</v>
      </c>
    </row>
    <row r="411" spans="1:31" x14ac:dyDescent="0.35">
      <c r="A411" s="44">
        <v>38302</v>
      </c>
      <c r="B411" s="29">
        <v>103748</v>
      </c>
      <c r="C411" s="285">
        <v>671.2</v>
      </c>
      <c r="D411" s="29">
        <v>0.42949999999999999</v>
      </c>
      <c r="E411" s="29">
        <v>9.31</v>
      </c>
      <c r="F411" s="29">
        <v>7.86</v>
      </c>
      <c r="G411" s="29">
        <v>10.53</v>
      </c>
      <c r="H411" s="34" t="s">
        <v>112</v>
      </c>
      <c r="I411" s="29">
        <v>0.13</v>
      </c>
      <c r="J411" s="29">
        <v>0</v>
      </c>
      <c r="K411" s="40">
        <v>878</v>
      </c>
    </row>
    <row r="412" spans="1:31" x14ac:dyDescent="0.35">
      <c r="A412" s="44">
        <v>38306</v>
      </c>
      <c r="B412" s="29">
        <v>104448</v>
      </c>
      <c r="C412" s="285">
        <v>685.9</v>
      </c>
      <c r="D412" s="29">
        <v>0.439</v>
      </c>
      <c r="E412" s="29">
        <v>11.19</v>
      </c>
      <c r="F412" s="29">
        <v>7.78</v>
      </c>
      <c r="G412" s="29">
        <v>7.93</v>
      </c>
      <c r="H412" s="34" t="s">
        <v>112</v>
      </c>
      <c r="I412" s="29">
        <v>0.48</v>
      </c>
      <c r="J412" s="29">
        <v>0</v>
      </c>
      <c r="K412" s="40">
        <v>345</v>
      </c>
    </row>
    <row r="413" spans="1:31" x14ac:dyDescent="0.35">
      <c r="A413" s="44">
        <v>38309</v>
      </c>
      <c r="B413" s="29">
        <v>104308</v>
      </c>
      <c r="C413" s="285">
        <v>690.8</v>
      </c>
      <c r="D413" s="29">
        <v>0.44209999999999999</v>
      </c>
      <c r="E413" s="29">
        <v>9.5500000000000007</v>
      </c>
      <c r="F413" s="29">
        <v>7.83</v>
      </c>
      <c r="G413" s="29">
        <v>11.75</v>
      </c>
      <c r="H413" s="34" t="s">
        <v>112</v>
      </c>
      <c r="I413" s="29">
        <v>0.27</v>
      </c>
      <c r="J413" s="29">
        <v>0</v>
      </c>
      <c r="K413" s="40">
        <v>259</v>
      </c>
      <c r="L413" s="257">
        <f>AVERAGE(K409:K413)</f>
        <v>5518.4</v>
      </c>
      <c r="M413" s="46">
        <f>GEOMEAN(K409:K413)</f>
        <v>1294.8717330079066</v>
      </c>
      <c r="N413" s="276" t="s">
        <v>445</v>
      </c>
    </row>
    <row r="414" spans="1:31" x14ac:dyDescent="0.35">
      <c r="A414" s="44">
        <v>38323</v>
      </c>
      <c r="B414" s="29">
        <v>101954</v>
      </c>
      <c r="C414" s="285">
        <v>571.1</v>
      </c>
      <c r="D414" s="29">
        <v>0.36549999999999999</v>
      </c>
      <c r="E414" s="29">
        <v>13.2</v>
      </c>
      <c r="F414" s="29">
        <v>7.85</v>
      </c>
      <c r="G414" s="29">
        <v>5.99</v>
      </c>
      <c r="H414" s="34" t="s">
        <v>112</v>
      </c>
      <c r="I414" s="29">
        <v>0.32</v>
      </c>
      <c r="J414" s="29">
        <v>0</v>
      </c>
      <c r="K414" s="40">
        <v>546</v>
      </c>
    </row>
    <row r="415" spans="1:31" x14ac:dyDescent="0.35">
      <c r="A415" s="44">
        <v>38328</v>
      </c>
      <c r="B415" s="29">
        <v>103723</v>
      </c>
      <c r="C415" s="285">
        <v>597</v>
      </c>
      <c r="D415" s="29">
        <v>0.3821</v>
      </c>
      <c r="E415" s="29">
        <v>9.9499999999999993</v>
      </c>
      <c r="F415" s="29">
        <v>7.89</v>
      </c>
      <c r="G415" s="29">
        <v>9.76</v>
      </c>
      <c r="H415" s="34" t="s">
        <v>112</v>
      </c>
      <c r="I415" s="29">
        <v>0.31</v>
      </c>
      <c r="J415" s="29">
        <v>48.4</v>
      </c>
      <c r="K415" s="40">
        <v>19863</v>
      </c>
    </row>
    <row r="416" spans="1:31" x14ac:dyDescent="0.35">
      <c r="A416" s="44">
        <v>38330</v>
      </c>
      <c r="B416" s="29">
        <v>102244</v>
      </c>
      <c r="C416" s="285">
        <v>613.4</v>
      </c>
      <c r="D416" s="29">
        <v>0.39260000000000006</v>
      </c>
      <c r="E416" s="29">
        <v>10.16</v>
      </c>
      <c r="F416" s="29">
        <v>8.0299999999999994</v>
      </c>
      <c r="G416" s="29">
        <v>8.09</v>
      </c>
      <c r="H416" s="34" t="s">
        <v>112</v>
      </c>
      <c r="I416" s="29">
        <v>7.0000000000000007E-2</v>
      </c>
      <c r="J416" s="29">
        <v>0</v>
      </c>
      <c r="K416" s="40">
        <v>359</v>
      </c>
    </row>
    <row r="417" spans="1:31" x14ac:dyDescent="0.35">
      <c r="A417" s="44">
        <v>38334</v>
      </c>
      <c r="B417" s="29">
        <v>105104</v>
      </c>
      <c r="C417" s="285">
        <v>651.9</v>
      </c>
      <c r="D417" s="29">
        <v>0.41720000000000002</v>
      </c>
      <c r="E417" s="29">
        <v>12.35</v>
      </c>
      <c r="F417" s="29">
        <v>8</v>
      </c>
      <c r="G417" s="29">
        <v>4.91</v>
      </c>
      <c r="H417" s="34" t="s">
        <v>112</v>
      </c>
      <c r="I417" s="29">
        <v>0.31</v>
      </c>
      <c r="J417" s="29">
        <v>58.2</v>
      </c>
      <c r="K417" s="40">
        <v>135</v>
      </c>
    </row>
    <row r="418" spans="1:31" x14ac:dyDescent="0.35">
      <c r="A418" s="44">
        <v>38337</v>
      </c>
      <c r="B418" s="29">
        <v>101000</v>
      </c>
      <c r="C418" s="285">
        <v>684.2</v>
      </c>
      <c r="D418" s="29">
        <v>0.43790000000000001</v>
      </c>
      <c r="E418" s="29">
        <v>15.81</v>
      </c>
      <c r="F418" s="29">
        <v>7.73</v>
      </c>
      <c r="G418" s="29">
        <v>2.6</v>
      </c>
      <c r="H418" s="34" t="s">
        <v>112</v>
      </c>
      <c r="I418" s="29">
        <v>0.37</v>
      </c>
      <c r="J418" s="29">
        <v>59.9</v>
      </c>
      <c r="K418" s="40">
        <v>132</v>
      </c>
      <c r="L418" s="257">
        <f>AVERAGE(K414:K418)</f>
        <v>4207</v>
      </c>
      <c r="M418" s="46">
        <f>GEOMEAN(K414:K418)</f>
        <v>586.47287012085599</v>
      </c>
      <c r="N418" s="276" t="s">
        <v>446</v>
      </c>
    </row>
    <row r="419" spans="1:31" x14ac:dyDescent="0.35">
      <c r="A419" s="44">
        <v>38356</v>
      </c>
      <c r="B419" s="29">
        <v>103302</v>
      </c>
      <c r="C419" s="285">
        <v>501</v>
      </c>
      <c r="D419" s="29">
        <v>0.32099999999999995</v>
      </c>
      <c r="E419" s="29">
        <v>11.26</v>
      </c>
      <c r="F419" s="29">
        <v>8.01</v>
      </c>
      <c r="G419" s="29">
        <v>5.79</v>
      </c>
      <c r="H419" s="34" t="s">
        <v>112</v>
      </c>
      <c r="I419" s="29">
        <v>0.7</v>
      </c>
      <c r="J419" s="29">
        <v>7.9</v>
      </c>
      <c r="K419" s="40">
        <v>4786</v>
      </c>
    </row>
    <row r="420" spans="1:31" x14ac:dyDescent="0.35">
      <c r="A420" s="44">
        <v>38365</v>
      </c>
      <c r="B420" s="29">
        <v>101657</v>
      </c>
      <c r="C420" s="285">
        <v>307.8</v>
      </c>
      <c r="D420" s="29">
        <v>0.19699999999999998</v>
      </c>
      <c r="E420" s="29">
        <v>11.24</v>
      </c>
      <c r="F420" s="29">
        <v>7.76</v>
      </c>
      <c r="G420" s="29">
        <v>6.82</v>
      </c>
      <c r="H420" s="34" t="s">
        <v>112</v>
      </c>
      <c r="I420" s="29">
        <v>0.65</v>
      </c>
      <c r="J420" s="29">
        <v>62.5</v>
      </c>
      <c r="K420" s="40">
        <v>14136</v>
      </c>
    </row>
    <row r="421" spans="1:31" x14ac:dyDescent="0.35">
      <c r="A421" s="44">
        <v>38371</v>
      </c>
      <c r="B421" s="29">
        <v>103432</v>
      </c>
      <c r="C421" s="285">
        <v>404.3</v>
      </c>
      <c r="D421" s="29">
        <v>0.25880000000000003</v>
      </c>
      <c r="E421" s="29">
        <v>12.68</v>
      </c>
      <c r="F421" s="48">
        <v>7.74</v>
      </c>
      <c r="G421" s="29">
        <v>3.08</v>
      </c>
      <c r="H421" s="34" t="s">
        <v>112</v>
      </c>
      <c r="I421" s="29">
        <v>0.35</v>
      </c>
      <c r="J421" s="29">
        <v>8</v>
      </c>
      <c r="K421" s="40">
        <v>364</v>
      </c>
    </row>
    <row r="422" spans="1:31" x14ac:dyDescent="0.35">
      <c r="A422" s="44">
        <v>38376</v>
      </c>
      <c r="B422" s="29">
        <v>110634</v>
      </c>
      <c r="C422" s="285">
        <v>489</v>
      </c>
      <c r="D422" s="29">
        <v>0.313</v>
      </c>
      <c r="E422" s="29">
        <v>13.17</v>
      </c>
      <c r="F422" s="48">
        <v>7.57</v>
      </c>
      <c r="G422" s="29">
        <v>0.43</v>
      </c>
      <c r="H422" s="34" t="s">
        <v>112</v>
      </c>
      <c r="I422" s="29">
        <v>0.6</v>
      </c>
      <c r="J422" s="29">
        <v>7.9</v>
      </c>
      <c r="K422" s="40">
        <v>684</v>
      </c>
    </row>
    <row r="423" spans="1:31" x14ac:dyDescent="0.35">
      <c r="A423" s="44">
        <v>38379</v>
      </c>
      <c r="B423" s="29">
        <v>100632</v>
      </c>
      <c r="C423" s="285">
        <v>542</v>
      </c>
      <c r="D423" s="29">
        <v>0.34700000000000003</v>
      </c>
      <c r="E423" s="29">
        <v>13.05</v>
      </c>
      <c r="F423" s="48">
        <v>7.72</v>
      </c>
      <c r="G423" s="29">
        <v>1.2</v>
      </c>
      <c r="H423" s="34" t="s">
        <v>112</v>
      </c>
      <c r="I423" s="29">
        <v>0.4</v>
      </c>
      <c r="J423" s="29">
        <v>7.7</v>
      </c>
      <c r="K423" s="40">
        <v>109</v>
      </c>
      <c r="L423" s="257">
        <f>AVERAGE(K419:K423)</f>
        <v>4015.8</v>
      </c>
      <c r="M423" s="46">
        <f>GEOMEAN(K419:K423)</f>
        <v>1129.2150112463601</v>
      </c>
      <c r="N423" s="276" t="s">
        <v>447</v>
      </c>
    </row>
    <row r="424" spans="1:31" x14ac:dyDescent="0.35">
      <c r="A424" s="44">
        <v>38384</v>
      </c>
      <c r="B424" s="29">
        <v>104457</v>
      </c>
      <c r="C424" s="285">
        <v>555</v>
      </c>
      <c r="D424" s="29">
        <v>0.35499999999999998</v>
      </c>
      <c r="E424" s="29">
        <v>12.36</v>
      </c>
      <c r="F424" s="48">
        <v>7.7</v>
      </c>
      <c r="G424" s="29">
        <v>2.16</v>
      </c>
      <c r="H424" s="34" t="s">
        <v>112</v>
      </c>
      <c r="I424" s="29">
        <v>0.8</v>
      </c>
      <c r="J424" s="29">
        <v>7.7</v>
      </c>
      <c r="K424" s="40">
        <v>63</v>
      </c>
    </row>
    <row r="425" spans="1:31" x14ac:dyDescent="0.35">
      <c r="A425" s="44">
        <v>38392</v>
      </c>
      <c r="B425" s="29">
        <v>100820</v>
      </c>
      <c r="C425" s="285">
        <v>541.6</v>
      </c>
      <c r="D425" s="29">
        <v>0.34660000000000002</v>
      </c>
      <c r="E425" s="29">
        <v>13.51</v>
      </c>
      <c r="F425" s="48">
        <v>7.88</v>
      </c>
      <c r="G425" s="29">
        <v>2.86</v>
      </c>
      <c r="H425" s="34" t="s">
        <v>112</v>
      </c>
      <c r="I425" s="29">
        <v>0.38</v>
      </c>
      <c r="J425" s="29">
        <v>7.7</v>
      </c>
      <c r="K425" s="40">
        <v>278</v>
      </c>
    </row>
    <row r="426" spans="1:31" x14ac:dyDescent="0.35">
      <c r="A426" s="44">
        <v>38398</v>
      </c>
      <c r="B426" s="29">
        <v>95554</v>
      </c>
      <c r="C426" s="285">
        <v>536.1</v>
      </c>
      <c r="D426" s="29">
        <v>0.34310000000000002</v>
      </c>
      <c r="E426" s="29">
        <v>13.33</v>
      </c>
      <c r="F426" s="48">
        <v>7.94</v>
      </c>
      <c r="G426" s="29">
        <v>4.62</v>
      </c>
      <c r="H426" s="34" t="s">
        <v>112</v>
      </c>
      <c r="I426" s="29">
        <v>0.25</v>
      </c>
      <c r="J426" s="29">
        <v>87.7</v>
      </c>
      <c r="K426" s="40">
        <v>481</v>
      </c>
    </row>
    <row r="427" spans="1:31" x14ac:dyDescent="0.35">
      <c r="A427" s="44">
        <v>38407</v>
      </c>
      <c r="B427" s="29">
        <v>104206</v>
      </c>
      <c r="C427" s="285">
        <v>596</v>
      </c>
      <c r="D427" s="29">
        <v>0.38140000000000002</v>
      </c>
      <c r="E427" s="29">
        <v>10.74</v>
      </c>
      <c r="F427" s="48">
        <v>8.0399999999999991</v>
      </c>
      <c r="G427" s="29">
        <v>4.5999999999999996</v>
      </c>
      <c r="H427" s="34" t="s">
        <v>112</v>
      </c>
      <c r="I427" s="29">
        <v>0.38</v>
      </c>
      <c r="J427" s="29">
        <v>33.700000000000003</v>
      </c>
      <c r="K427" s="40">
        <v>161</v>
      </c>
    </row>
    <row r="428" spans="1:31" x14ac:dyDescent="0.35">
      <c r="A428" s="44">
        <v>38411</v>
      </c>
      <c r="B428" s="29">
        <v>103703</v>
      </c>
      <c r="C428" s="285">
        <v>601.6</v>
      </c>
      <c r="D428" s="29">
        <v>0.38500000000000001</v>
      </c>
      <c r="E428" s="29">
        <v>12.74</v>
      </c>
      <c r="F428" s="48">
        <v>7.98</v>
      </c>
      <c r="G428" s="29">
        <v>5.66</v>
      </c>
      <c r="H428" s="34" t="s">
        <v>112</v>
      </c>
      <c r="I428" s="29">
        <v>0.04</v>
      </c>
      <c r="J428" s="29">
        <v>50.3</v>
      </c>
      <c r="K428" s="40">
        <v>31</v>
      </c>
      <c r="L428" s="257">
        <f>AVERAGE(K424:K428)</f>
        <v>202.8</v>
      </c>
      <c r="M428" s="46">
        <f>GEOMEAN(K424:K428)</f>
        <v>133.2734371229169</v>
      </c>
      <c r="N428" s="276" t="s">
        <v>448</v>
      </c>
    </row>
    <row r="429" spans="1:31" x14ac:dyDescent="0.35">
      <c r="A429" s="44">
        <v>38412</v>
      </c>
      <c r="B429" s="29">
        <v>101737</v>
      </c>
      <c r="C429" s="285">
        <v>624</v>
      </c>
      <c r="D429" s="29">
        <v>0.4</v>
      </c>
      <c r="E429" s="29">
        <v>12.5</v>
      </c>
      <c r="F429" s="48">
        <v>7.91</v>
      </c>
      <c r="G429" s="29">
        <v>3.51</v>
      </c>
      <c r="H429" s="34" t="s">
        <v>112</v>
      </c>
      <c r="I429" s="29">
        <v>0.4</v>
      </c>
      <c r="J429" s="29">
        <v>7.8</v>
      </c>
      <c r="K429" s="40">
        <v>74</v>
      </c>
    </row>
    <row r="430" spans="1:31" x14ac:dyDescent="0.35">
      <c r="A430" s="44">
        <v>38420</v>
      </c>
      <c r="B430" s="29">
        <v>101451</v>
      </c>
      <c r="C430" s="285">
        <v>622</v>
      </c>
      <c r="D430" s="29">
        <v>0.39810000000000001</v>
      </c>
      <c r="E430" s="29">
        <v>14</v>
      </c>
      <c r="F430" s="48">
        <v>8.0299999999999994</v>
      </c>
      <c r="G430" s="29">
        <v>4.01</v>
      </c>
      <c r="H430" s="34" t="s">
        <v>112</v>
      </c>
      <c r="I430" s="29">
        <v>0.67</v>
      </c>
      <c r="J430" s="29">
        <v>7.9</v>
      </c>
      <c r="K430" s="40">
        <v>30</v>
      </c>
    </row>
    <row r="431" spans="1:31" x14ac:dyDescent="0.35">
      <c r="A431" s="44">
        <v>38428</v>
      </c>
      <c r="B431" s="29">
        <v>102637</v>
      </c>
      <c r="C431" s="285">
        <v>664</v>
      </c>
      <c r="D431" s="29">
        <v>0.42499999999999999</v>
      </c>
      <c r="E431" s="29">
        <v>12.07</v>
      </c>
      <c r="F431" s="48">
        <v>7.86</v>
      </c>
      <c r="G431" s="29">
        <v>5.99</v>
      </c>
      <c r="H431" s="34" t="s">
        <v>112</v>
      </c>
      <c r="I431" s="29">
        <v>0.61</v>
      </c>
      <c r="J431" s="29">
        <v>7.7</v>
      </c>
      <c r="K431" s="40">
        <v>10</v>
      </c>
    </row>
    <row r="432" spans="1:31" s="34" customFormat="1" x14ac:dyDescent="0.35">
      <c r="A432" s="44">
        <v>38433</v>
      </c>
      <c r="B432" s="39">
        <v>95224</v>
      </c>
      <c r="C432" s="286">
        <v>6059</v>
      </c>
      <c r="D432" s="39">
        <v>0.42169999999999996</v>
      </c>
      <c r="E432" s="39">
        <v>11.73</v>
      </c>
      <c r="F432" s="49">
        <v>8.02</v>
      </c>
      <c r="G432" s="39">
        <v>6.29</v>
      </c>
      <c r="H432" s="34" t="s">
        <v>112</v>
      </c>
      <c r="I432" s="39">
        <v>0.69</v>
      </c>
      <c r="J432" s="39">
        <v>8</v>
      </c>
      <c r="K432" s="34">
        <v>155</v>
      </c>
      <c r="L432" s="35"/>
      <c r="M432" s="333"/>
      <c r="N432" s="49"/>
      <c r="O432" s="34">
        <v>1.2</v>
      </c>
      <c r="P432" s="34">
        <v>70.900000000000006</v>
      </c>
      <c r="Q432" s="34" t="s">
        <v>115</v>
      </c>
      <c r="R432" s="34" t="s">
        <v>115</v>
      </c>
      <c r="S432" s="34" t="s">
        <v>115</v>
      </c>
      <c r="T432" s="34" t="s">
        <v>115</v>
      </c>
      <c r="U432" s="34" t="s">
        <v>115</v>
      </c>
      <c r="V432" s="34" t="s">
        <v>115</v>
      </c>
      <c r="W432" s="34" t="s">
        <v>115</v>
      </c>
      <c r="X432" s="34">
        <v>38</v>
      </c>
      <c r="Y432" s="34" t="s">
        <v>115</v>
      </c>
      <c r="Z432" s="34">
        <v>1.4</v>
      </c>
      <c r="AA432" s="34">
        <v>0.7</v>
      </c>
      <c r="AB432" s="34">
        <v>20</v>
      </c>
      <c r="AC432" s="34" t="s">
        <v>115</v>
      </c>
      <c r="AD432" s="34">
        <v>306</v>
      </c>
      <c r="AE432" s="34" t="s">
        <v>115</v>
      </c>
    </row>
    <row r="433" spans="1:14" x14ac:dyDescent="0.35">
      <c r="A433" s="44">
        <v>38439</v>
      </c>
      <c r="B433" s="29">
        <v>105038</v>
      </c>
      <c r="C433" s="285">
        <v>603</v>
      </c>
      <c r="D433" s="29">
        <v>0.38590000000000002</v>
      </c>
      <c r="E433" s="29">
        <v>9.49</v>
      </c>
      <c r="F433" s="48">
        <v>8.11</v>
      </c>
      <c r="G433" s="29">
        <v>6.54</v>
      </c>
      <c r="H433" s="34" t="s">
        <v>112</v>
      </c>
      <c r="I433" s="29">
        <v>0.03</v>
      </c>
      <c r="J433" s="29">
        <v>50.3</v>
      </c>
      <c r="K433" s="40">
        <v>9208</v>
      </c>
      <c r="L433" s="257">
        <f>AVERAGE(K429:K433)</f>
        <v>1895.4</v>
      </c>
      <c r="M433" s="46">
        <f>GEOMEAN(K429:K433)</f>
        <v>125.94182916277929</v>
      </c>
      <c r="N433" s="276" t="s">
        <v>449</v>
      </c>
    </row>
    <row r="434" spans="1:14" x14ac:dyDescent="0.35">
      <c r="A434" s="44">
        <v>38446</v>
      </c>
      <c r="B434" s="29">
        <v>111454</v>
      </c>
      <c r="C434" s="285">
        <v>658</v>
      </c>
      <c r="D434" s="29">
        <v>0.42099999999999999</v>
      </c>
      <c r="E434" s="29">
        <v>10.59</v>
      </c>
      <c r="F434" s="48">
        <v>8.09</v>
      </c>
      <c r="G434" s="29">
        <v>11.26</v>
      </c>
      <c r="H434" s="34" t="s">
        <v>112</v>
      </c>
      <c r="I434" s="29">
        <v>1.1000000000000001</v>
      </c>
      <c r="J434" s="29">
        <v>8</v>
      </c>
      <c r="K434" s="40">
        <v>131</v>
      </c>
    </row>
    <row r="435" spans="1:14" x14ac:dyDescent="0.35">
      <c r="A435" s="44">
        <v>38454</v>
      </c>
      <c r="B435" s="29">
        <v>104100</v>
      </c>
      <c r="C435" s="285">
        <v>676</v>
      </c>
      <c r="D435" s="29">
        <v>0.43200000000000005</v>
      </c>
      <c r="E435" s="29">
        <v>7.95</v>
      </c>
      <c r="F435" s="48">
        <v>7.92</v>
      </c>
      <c r="G435" s="29">
        <v>15.58</v>
      </c>
      <c r="H435" s="34" t="s">
        <v>112</v>
      </c>
      <c r="I435" s="29">
        <v>0.1</v>
      </c>
      <c r="J435" s="29">
        <v>7.8</v>
      </c>
      <c r="K435" s="40">
        <v>52</v>
      </c>
    </row>
    <row r="436" spans="1:14" x14ac:dyDescent="0.35">
      <c r="A436" s="44">
        <v>38460</v>
      </c>
      <c r="B436" s="29">
        <v>105043</v>
      </c>
      <c r="C436" s="285">
        <v>6947</v>
      </c>
      <c r="D436" s="29">
        <v>0.4446</v>
      </c>
      <c r="E436" s="29">
        <v>9.31</v>
      </c>
      <c r="F436" s="48">
        <v>8.0399999999999991</v>
      </c>
      <c r="G436" s="29">
        <v>18.04</v>
      </c>
      <c r="H436" s="34" t="s">
        <v>112</v>
      </c>
      <c r="I436" s="29">
        <v>0.32</v>
      </c>
      <c r="J436" s="29">
        <v>75.8</v>
      </c>
      <c r="K436" s="40">
        <v>109</v>
      </c>
    </row>
    <row r="437" spans="1:14" x14ac:dyDescent="0.35">
      <c r="A437" s="44">
        <v>38463</v>
      </c>
      <c r="B437" s="29">
        <v>104153</v>
      </c>
      <c r="C437" s="285">
        <v>697</v>
      </c>
      <c r="D437" s="29">
        <v>0.44600000000000001</v>
      </c>
      <c r="E437" s="29">
        <v>6.74</v>
      </c>
      <c r="F437" s="48">
        <v>8.01</v>
      </c>
      <c r="G437" s="29">
        <v>17.11</v>
      </c>
      <c r="H437" s="34" t="s">
        <v>112</v>
      </c>
      <c r="I437" s="29">
        <v>0.1</v>
      </c>
      <c r="J437" s="29">
        <v>7.8</v>
      </c>
      <c r="K437" s="40">
        <v>2723</v>
      </c>
    </row>
    <row r="438" spans="1:14" x14ac:dyDescent="0.35">
      <c r="A438" s="44">
        <v>38469</v>
      </c>
      <c r="B438" s="29">
        <v>130718</v>
      </c>
      <c r="C438" s="285">
        <v>580</v>
      </c>
      <c r="D438" s="29">
        <v>0.371</v>
      </c>
      <c r="E438" s="29">
        <v>11.25</v>
      </c>
      <c r="F438" s="48">
        <v>8.27</v>
      </c>
      <c r="G438" s="29">
        <v>11.74</v>
      </c>
      <c r="H438" s="34" t="s">
        <v>112</v>
      </c>
      <c r="I438" s="29">
        <v>0.4</v>
      </c>
      <c r="J438" s="29">
        <v>7.4</v>
      </c>
      <c r="K438" s="40">
        <v>598</v>
      </c>
      <c r="L438" s="257">
        <f>AVERAGE(K434:K438)</f>
        <v>722.6</v>
      </c>
      <c r="M438" s="46">
        <f>GEOMEAN(K434:K438)</f>
        <v>260.90956006891537</v>
      </c>
      <c r="N438" s="276" t="s">
        <v>450</v>
      </c>
    </row>
    <row r="439" spans="1:14" x14ac:dyDescent="0.35">
      <c r="A439" s="44">
        <v>38474</v>
      </c>
      <c r="B439" s="29">
        <v>110932</v>
      </c>
      <c r="C439" s="285">
        <v>603.79999999999995</v>
      </c>
      <c r="D439" s="29">
        <v>0.38640000000000002</v>
      </c>
      <c r="E439" s="29">
        <v>11.04</v>
      </c>
      <c r="F439" s="48">
        <v>8.19</v>
      </c>
      <c r="G439" s="29">
        <v>11.22</v>
      </c>
      <c r="H439" s="34" t="s">
        <v>112</v>
      </c>
      <c r="I439" s="29">
        <v>0.68</v>
      </c>
      <c r="J439" s="29">
        <v>66.099999999999994</v>
      </c>
      <c r="K439" s="40">
        <v>288</v>
      </c>
    </row>
    <row r="440" spans="1:14" x14ac:dyDescent="0.35">
      <c r="A440" s="44">
        <v>38483</v>
      </c>
      <c r="B440" s="29">
        <v>95806</v>
      </c>
      <c r="C440" s="29">
        <v>650.5</v>
      </c>
      <c r="D440" s="29">
        <v>0.4163</v>
      </c>
      <c r="E440" s="29">
        <v>8.3800000000000008</v>
      </c>
      <c r="F440" s="48">
        <v>7.75</v>
      </c>
      <c r="G440" s="29">
        <v>18.78</v>
      </c>
      <c r="H440" s="34" t="s">
        <v>112</v>
      </c>
      <c r="I440" s="29">
        <v>0.57999999999999996</v>
      </c>
      <c r="J440" s="29">
        <v>7.7</v>
      </c>
      <c r="K440" s="40">
        <v>109</v>
      </c>
    </row>
    <row r="441" spans="1:14" x14ac:dyDescent="0.35">
      <c r="A441" s="44">
        <v>38491</v>
      </c>
      <c r="B441" s="29">
        <v>93603</v>
      </c>
      <c r="C441" s="29">
        <v>574.1</v>
      </c>
      <c r="D441" s="29">
        <v>0.3674</v>
      </c>
      <c r="E441" s="29">
        <v>9.5299999999999994</v>
      </c>
      <c r="F441" s="48">
        <v>7.79</v>
      </c>
      <c r="G441" s="29">
        <v>18.16</v>
      </c>
      <c r="H441" s="34" t="s">
        <v>112</v>
      </c>
      <c r="I441" s="29">
        <v>0.47</v>
      </c>
      <c r="J441" s="29">
        <v>7.5</v>
      </c>
      <c r="K441" s="40">
        <v>322</v>
      </c>
    </row>
    <row r="442" spans="1:14" x14ac:dyDescent="0.35">
      <c r="A442" s="44">
        <v>38497</v>
      </c>
      <c r="B442" s="29">
        <v>102119</v>
      </c>
      <c r="C442" s="29">
        <v>417.8</v>
      </c>
      <c r="D442" s="29">
        <v>0.26740000000000003</v>
      </c>
      <c r="E442" s="29">
        <v>6.76</v>
      </c>
      <c r="F442" s="48">
        <v>8.14</v>
      </c>
      <c r="G442" s="29">
        <v>17.72</v>
      </c>
      <c r="H442" s="34" t="s">
        <v>112</v>
      </c>
      <c r="I442" s="29">
        <v>0.13</v>
      </c>
      <c r="J442" s="29">
        <v>8</v>
      </c>
      <c r="K442" s="40">
        <v>146</v>
      </c>
    </row>
    <row r="443" spans="1:14" x14ac:dyDescent="0.35">
      <c r="A443" s="44">
        <v>38503</v>
      </c>
      <c r="B443" s="29">
        <v>104557</v>
      </c>
      <c r="C443" s="29">
        <v>652.20000000000005</v>
      </c>
      <c r="D443" s="29">
        <v>0.41739999999999999</v>
      </c>
      <c r="E443" s="29">
        <v>7.89</v>
      </c>
      <c r="F443" s="48">
        <v>7.93</v>
      </c>
      <c r="G443" s="29">
        <v>19.72</v>
      </c>
      <c r="H443" s="34" t="s">
        <v>112</v>
      </c>
      <c r="I443" s="29">
        <v>0.09</v>
      </c>
      <c r="J443" s="29">
        <v>7.5</v>
      </c>
      <c r="K443" s="40">
        <v>384</v>
      </c>
      <c r="L443" s="257">
        <f>AVERAGE(K439:K443)</f>
        <v>249.8</v>
      </c>
      <c r="M443" s="46">
        <f>GEOMEAN(K439:K443)</f>
        <v>224.21867793902399</v>
      </c>
      <c r="N443" s="276" t="s">
        <v>451</v>
      </c>
    </row>
    <row r="444" spans="1:14" x14ac:dyDescent="0.35">
      <c r="A444" s="44">
        <v>38510</v>
      </c>
      <c r="B444" s="29">
        <v>94947</v>
      </c>
      <c r="C444" s="29">
        <v>720.6</v>
      </c>
      <c r="D444" s="29">
        <v>0.4612</v>
      </c>
      <c r="E444" s="29">
        <v>7.13</v>
      </c>
      <c r="F444" s="48">
        <v>7.87</v>
      </c>
      <c r="G444" s="29">
        <v>24.65</v>
      </c>
      <c r="H444" s="34" t="s">
        <v>112</v>
      </c>
      <c r="I444" s="29">
        <v>0.49</v>
      </c>
      <c r="J444" s="29">
        <v>7.6</v>
      </c>
      <c r="K444" s="40">
        <v>74</v>
      </c>
    </row>
    <row r="445" spans="1:14" x14ac:dyDescent="0.35">
      <c r="A445" s="44">
        <v>38516</v>
      </c>
      <c r="B445" s="29">
        <v>105023</v>
      </c>
      <c r="C445" s="29">
        <v>533.9</v>
      </c>
      <c r="D445" s="29">
        <v>0.3417</v>
      </c>
      <c r="E445" s="29">
        <v>7.66</v>
      </c>
      <c r="F445" s="48">
        <v>8.11</v>
      </c>
      <c r="G445" s="29">
        <v>24.06</v>
      </c>
      <c r="H445" s="34" t="s">
        <v>112</v>
      </c>
      <c r="I445" s="29">
        <v>0.03</v>
      </c>
      <c r="J445" s="29">
        <v>7.5</v>
      </c>
      <c r="K445" s="40">
        <v>17329</v>
      </c>
    </row>
    <row r="446" spans="1:14" x14ac:dyDescent="0.35">
      <c r="A446" s="44">
        <v>38523</v>
      </c>
      <c r="B446" s="29">
        <v>100746</v>
      </c>
      <c r="C446" s="29">
        <v>704.6</v>
      </c>
      <c r="D446" s="29">
        <v>0.45090000000000002</v>
      </c>
      <c r="E446" s="29">
        <v>8.31</v>
      </c>
      <c r="F446" s="48">
        <v>8.1</v>
      </c>
      <c r="G446" s="29">
        <v>21.32</v>
      </c>
      <c r="H446" s="34" t="s">
        <v>112</v>
      </c>
      <c r="I446" s="29">
        <v>0.77</v>
      </c>
      <c r="J446" s="29">
        <v>7.6</v>
      </c>
      <c r="K446" s="40">
        <v>187</v>
      </c>
    </row>
    <row r="447" spans="1:14" x14ac:dyDescent="0.35">
      <c r="A447" s="44">
        <v>38526</v>
      </c>
      <c r="B447" s="29">
        <v>94159</v>
      </c>
      <c r="C447" s="29">
        <v>845.1</v>
      </c>
      <c r="D447" s="29">
        <v>0.54079999999999995</v>
      </c>
      <c r="E447" s="29">
        <v>7.94</v>
      </c>
      <c r="F447" s="48">
        <v>7.98</v>
      </c>
      <c r="G447" s="29">
        <v>23.66</v>
      </c>
      <c r="H447" s="34" t="s">
        <v>112</v>
      </c>
      <c r="I447" s="29">
        <v>0.35</v>
      </c>
      <c r="J447" s="29">
        <v>7.7</v>
      </c>
      <c r="K447" s="40">
        <v>134</v>
      </c>
    </row>
    <row r="448" spans="1:14" x14ac:dyDescent="0.35">
      <c r="A448" s="44">
        <v>38531</v>
      </c>
      <c r="B448" s="29">
        <v>101858</v>
      </c>
      <c r="C448" s="29">
        <v>861.4</v>
      </c>
      <c r="D448" s="29">
        <v>0.55130000000000001</v>
      </c>
      <c r="E448" s="29">
        <v>8.02</v>
      </c>
      <c r="F448" s="48">
        <v>8.1</v>
      </c>
      <c r="G448" s="29">
        <v>26.37</v>
      </c>
      <c r="H448" s="34" t="s">
        <v>112</v>
      </c>
      <c r="I448" s="29">
        <v>0.4</v>
      </c>
      <c r="J448" s="29">
        <v>7.7</v>
      </c>
      <c r="K448" s="40">
        <v>169</v>
      </c>
      <c r="L448" s="257">
        <f>AVERAGE(K444:K448)</f>
        <v>3578.6</v>
      </c>
      <c r="M448" s="46">
        <f>GEOMEAN(K444:K448)</f>
        <v>352.34463753509721</v>
      </c>
      <c r="N448" s="276" t="s">
        <v>452</v>
      </c>
    </row>
    <row r="449" spans="1:31" x14ac:dyDescent="0.35">
      <c r="A449" s="44">
        <v>38546</v>
      </c>
      <c r="B449" s="29">
        <v>103131</v>
      </c>
      <c r="C449" s="29">
        <v>658</v>
      </c>
      <c r="D449" s="29">
        <v>0.42099999999999999</v>
      </c>
      <c r="E449" s="29">
        <v>6.86</v>
      </c>
      <c r="F449" s="48">
        <v>7.8</v>
      </c>
      <c r="G449" s="29">
        <v>20.94</v>
      </c>
      <c r="H449" s="34" t="s">
        <v>112</v>
      </c>
      <c r="I449" s="29">
        <v>0</v>
      </c>
      <c r="J449" s="29">
        <v>7.7</v>
      </c>
      <c r="K449" s="40">
        <v>2400</v>
      </c>
    </row>
    <row r="450" spans="1:31" x14ac:dyDescent="0.35">
      <c r="A450" s="44">
        <v>38547</v>
      </c>
      <c r="B450" s="29">
        <v>94029</v>
      </c>
      <c r="C450" s="29">
        <v>590.20000000000005</v>
      </c>
      <c r="D450" s="29">
        <v>0.37769999999999998</v>
      </c>
      <c r="E450" s="29">
        <v>6.44</v>
      </c>
      <c r="F450" s="48">
        <v>7.73</v>
      </c>
      <c r="G450" s="29">
        <v>22.78</v>
      </c>
      <c r="H450" s="34" t="s">
        <v>112</v>
      </c>
      <c r="I450" s="29">
        <v>0.06</v>
      </c>
      <c r="J450" s="29">
        <v>7.7</v>
      </c>
      <c r="K450" s="40">
        <v>650</v>
      </c>
    </row>
    <row r="451" spans="1:31" x14ac:dyDescent="0.35">
      <c r="A451" s="44">
        <v>38553</v>
      </c>
      <c r="B451" s="29">
        <v>103527</v>
      </c>
      <c r="C451" s="29">
        <v>426</v>
      </c>
      <c r="D451" s="29">
        <v>0.27300000000000002</v>
      </c>
      <c r="E451" s="29">
        <v>7.81</v>
      </c>
      <c r="F451" s="48">
        <v>8.15</v>
      </c>
      <c r="G451" s="29">
        <v>26.01</v>
      </c>
      <c r="H451" s="34" t="s">
        <v>112</v>
      </c>
      <c r="I451" s="29">
        <v>0.7</v>
      </c>
      <c r="J451" s="29">
        <v>7.9</v>
      </c>
      <c r="K451" s="40">
        <v>959</v>
      </c>
      <c r="O451" s="34">
        <v>2.8</v>
      </c>
      <c r="P451" s="34">
        <v>51</v>
      </c>
      <c r="Q451" s="34" t="s">
        <v>115</v>
      </c>
      <c r="R451" s="34" t="s">
        <v>115</v>
      </c>
      <c r="S451" s="34" t="s">
        <v>115</v>
      </c>
      <c r="T451" s="34" t="s">
        <v>115</v>
      </c>
      <c r="U451" s="34" t="s">
        <v>115</v>
      </c>
      <c r="V451" s="34">
        <v>2.8</v>
      </c>
      <c r="W451" s="34" t="s">
        <v>115</v>
      </c>
      <c r="X451" s="34">
        <v>28</v>
      </c>
      <c r="Y451" s="34" t="s">
        <v>115</v>
      </c>
      <c r="Z451" s="34">
        <v>1.2</v>
      </c>
      <c r="AA451" s="34" t="s">
        <v>115</v>
      </c>
      <c r="AB451" s="34">
        <v>13</v>
      </c>
      <c r="AC451" s="34" t="s">
        <v>115</v>
      </c>
      <c r="AD451" s="34">
        <v>297</v>
      </c>
      <c r="AE451" s="34" t="s">
        <v>115</v>
      </c>
    </row>
    <row r="452" spans="1:31" x14ac:dyDescent="0.35">
      <c r="A452" s="44">
        <v>38559</v>
      </c>
      <c r="B452" s="29">
        <v>94600</v>
      </c>
      <c r="C452" s="29">
        <v>482.4</v>
      </c>
      <c r="D452" s="29">
        <v>0.30869999999999997</v>
      </c>
      <c r="E452" s="29">
        <v>7.37</v>
      </c>
      <c r="F452" s="48">
        <v>8.01</v>
      </c>
      <c r="G452" s="29">
        <v>27.32</v>
      </c>
      <c r="H452" s="34" t="s">
        <v>112</v>
      </c>
      <c r="I452" s="29">
        <v>0.3</v>
      </c>
      <c r="J452" s="29">
        <v>7.7</v>
      </c>
      <c r="K452" s="40">
        <v>305</v>
      </c>
    </row>
    <row r="453" spans="1:31" x14ac:dyDescent="0.35">
      <c r="A453" s="44">
        <v>38560</v>
      </c>
      <c r="B453" s="29">
        <v>101325</v>
      </c>
      <c r="C453" s="29">
        <v>434.6</v>
      </c>
      <c r="D453" s="29">
        <v>0.27810000000000001</v>
      </c>
      <c r="E453" s="29">
        <v>6.42</v>
      </c>
      <c r="F453" s="48">
        <v>7.66</v>
      </c>
      <c r="G453" s="29">
        <v>25.63</v>
      </c>
      <c r="H453" s="34" t="s">
        <v>112</v>
      </c>
      <c r="I453" s="29">
        <v>0.84</v>
      </c>
      <c r="J453" s="29">
        <v>7.2</v>
      </c>
      <c r="K453" s="40">
        <v>24192</v>
      </c>
      <c r="L453" s="257">
        <f>AVERAGE(K449:K453)</f>
        <v>5701.2</v>
      </c>
      <c r="M453" s="46">
        <f>GEOMEAN(K449:K453)</f>
        <v>1616.5270034921937</v>
      </c>
      <c r="N453" s="276" t="s">
        <v>453</v>
      </c>
    </row>
    <row r="454" spans="1:31" x14ac:dyDescent="0.35">
      <c r="A454" s="44">
        <v>38566</v>
      </c>
      <c r="B454" s="29">
        <v>94001</v>
      </c>
      <c r="C454" s="29">
        <v>556.79999999999995</v>
      </c>
      <c r="D454" s="29">
        <v>0.35630000000000001</v>
      </c>
      <c r="E454" s="29">
        <v>7.29</v>
      </c>
      <c r="F454" s="48">
        <v>7.92</v>
      </c>
      <c r="G454" s="29">
        <v>26.01</v>
      </c>
      <c r="H454" s="34" t="s">
        <v>112</v>
      </c>
      <c r="I454" s="29">
        <v>0.26</v>
      </c>
      <c r="J454" s="29">
        <v>8</v>
      </c>
      <c r="K454" s="40">
        <v>74</v>
      </c>
    </row>
    <row r="455" spans="1:31" x14ac:dyDescent="0.35">
      <c r="A455" s="44">
        <v>38572</v>
      </c>
      <c r="B455" s="29">
        <v>103122</v>
      </c>
      <c r="C455" s="29">
        <v>64.5</v>
      </c>
      <c r="D455" s="29">
        <v>4.1300000000000003E-2</v>
      </c>
      <c r="E455" s="29">
        <v>7.83</v>
      </c>
      <c r="F455" s="48">
        <v>8.11</v>
      </c>
      <c r="G455" s="29">
        <v>25.64</v>
      </c>
      <c r="H455" s="34" t="s">
        <v>112</v>
      </c>
      <c r="I455" s="29">
        <v>0.59</v>
      </c>
      <c r="J455" s="29">
        <v>7.8</v>
      </c>
      <c r="K455" s="40">
        <v>294</v>
      </c>
    </row>
    <row r="456" spans="1:31" x14ac:dyDescent="0.35">
      <c r="A456" s="44">
        <v>38581</v>
      </c>
      <c r="B456" s="29">
        <v>103235</v>
      </c>
      <c r="C456" s="29">
        <v>547.79999999999995</v>
      </c>
      <c r="D456" s="29">
        <v>0.35060000000000002</v>
      </c>
      <c r="E456" s="29">
        <v>7.62</v>
      </c>
      <c r="F456" s="48">
        <v>7.89</v>
      </c>
      <c r="G456" s="29">
        <v>23.44</v>
      </c>
      <c r="H456" s="34" t="s">
        <v>112</v>
      </c>
      <c r="I456" s="29">
        <v>0.74</v>
      </c>
      <c r="J456" s="29">
        <v>7.3</v>
      </c>
      <c r="K456" s="40">
        <v>226</v>
      </c>
    </row>
    <row r="457" spans="1:31" x14ac:dyDescent="0.35">
      <c r="A457" s="44">
        <v>38586</v>
      </c>
      <c r="B457" s="29">
        <v>103255</v>
      </c>
      <c r="C457" s="29">
        <v>659.5</v>
      </c>
      <c r="D457" s="29">
        <v>0.42209999999999998</v>
      </c>
      <c r="E457" s="29">
        <v>8.32</v>
      </c>
      <c r="F457" s="48">
        <v>8.08</v>
      </c>
      <c r="G457" s="29">
        <v>25.42</v>
      </c>
      <c r="H457" s="34" t="s">
        <v>112</v>
      </c>
      <c r="I457" s="29">
        <v>0.49</v>
      </c>
      <c r="J457" s="29">
        <v>7.3</v>
      </c>
      <c r="K457" s="40">
        <v>246</v>
      </c>
    </row>
    <row r="458" spans="1:31" x14ac:dyDescent="0.35">
      <c r="A458" s="44">
        <v>38595</v>
      </c>
      <c r="B458" s="29">
        <v>93309</v>
      </c>
      <c r="C458" s="29">
        <v>401.2</v>
      </c>
      <c r="D458" s="29">
        <v>0.25669999999999998</v>
      </c>
      <c r="E458" s="29">
        <v>6.65</v>
      </c>
      <c r="F458" s="48">
        <v>7.78</v>
      </c>
      <c r="G458" s="29">
        <v>22.25</v>
      </c>
      <c r="H458" s="34" t="s">
        <v>112</v>
      </c>
      <c r="I458" s="29">
        <v>0.1</v>
      </c>
      <c r="J458" s="29">
        <v>7.5</v>
      </c>
      <c r="K458" s="40">
        <v>24192</v>
      </c>
      <c r="L458" s="257">
        <f>AVERAGE(K454:K458)</f>
        <v>5006.3999999999996</v>
      </c>
      <c r="M458" s="46">
        <f>GEOMEAN(K454:K458)</f>
        <v>493.46786238791617</v>
      </c>
      <c r="N458" s="276" t="s">
        <v>454</v>
      </c>
    </row>
    <row r="459" spans="1:31" x14ac:dyDescent="0.35">
      <c r="A459" s="44">
        <v>38603</v>
      </c>
      <c r="B459" s="29">
        <v>102133</v>
      </c>
      <c r="C459" s="29">
        <v>691</v>
      </c>
      <c r="D459" s="29">
        <v>0.442</v>
      </c>
      <c r="E459" s="29">
        <v>6.94</v>
      </c>
      <c r="F459" s="29">
        <v>8.0500000000000007</v>
      </c>
      <c r="G459" s="29">
        <v>23.07</v>
      </c>
      <c r="H459" s="34" t="s">
        <v>112</v>
      </c>
      <c r="I459" s="29">
        <v>0.4</v>
      </c>
      <c r="J459" s="29">
        <v>7.8</v>
      </c>
      <c r="K459" s="40">
        <v>143</v>
      </c>
    </row>
    <row r="460" spans="1:31" x14ac:dyDescent="0.35">
      <c r="A460" s="44">
        <v>38610</v>
      </c>
      <c r="B460" s="29">
        <v>103321</v>
      </c>
      <c r="C460" s="29">
        <v>723.1</v>
      </c>
      <c r="D460" s="29">
        <v>0.46279999999999999</v>
      </c>
      <c r="E460" s="29">
        <v>8.16</v>
      </c>
      <c r="F460" s="48">
        <v>8.07</v>
      </c>
      <c r="G460" s="29">
        <v>22.63</v>
      </c>
      <c r="H460" s="34" t="s">
        <v>112</v>
      </c>
      <c r="I460" s="29">
        <v>0.18</v>
      </c>
      <c r="J460" s="29">
        <v>7.5</v>
      </c>
      <c r="K460" s="40">
        <v>216</v>
      </c>
    </row>
    <row r="461" spans="1:31" x14ac:dyDescent="0.35">
      <c r="A461" s="44">
        <v>38616</v>
      </c>
      <c r="B461" s="29">
        <v>95551</v>
      </c>
      <c r="C461" s="29">
        <v>449</v>
      </c>
      <c r="D461" s="29">
        <v>0.28699999999999998</v>
      </c>
      <c r="E461" s="29">
        <v>6.6</v>
      </c>
      <c r="F461" s="48">
        <v>7.99</v>
      </c>
      <c r="G461" s="29">
        <v>21.83</v>
      </c>
      <c r="H461" s="34" t="s">
        <v>112</v>
      </c>
      <c r="I461" s="29">
        <v>0.5</v>
      </c>
      <c r="J461" s="29">
        <v>7.7</v>
      </c>
      <c r="K461" s="40">
        <v>2247</v>
      </c>
    </row>
    <row r="462" spans="1:31" x14ac:dyDescent="0.35">
      <c r="A462" s="44">
        <v>38621</v>
      </c>
      <c r="B462" s="29">
        <v>103535</v>
      </c>
      <c r="C462" s="29">
        <v>386.5</v>
      </c>
      <c r="D462" s="29">
        <v>0.24740000000000001</v>
      </c>
      <c r="E462" s="29">
        <v>8.14</v>
      </c>
      <c r="F462" s="48">
        <v>7.99</v>
      </c>
      <c r="G462" s="29">
        <v>21.84</v>
      </c>
      <c r="H462" s="34" t="s">
        <v>112</v>
      </c>
      <c r="I462" s="29">
        <v>0.08</v>
      </c>
      <c r="J462" s="29">
        <v>8</v>
      </c>
      <c r="K462" s="40">
        <v>6488</v>
      </c>
    </row>
    <row r="463" spans="1:31" x14ac:dyDescent="0.35">
      <c r="A463" s="44">
        <v>38623</v>
      </c>
      <c r="B463" s="29">
        <v>102800</v>
      </c>
      <c r="C463" s="29">
        <v>477.4</v>
      </c>
      <c r="D463" s="29">
        <v>0.30549999999999999</v>
      </c>
      <c r="E463" s="29">
        <v>8.35</v>
      </c>
      <c r="F463" s="48">
        <v>8.25</v>
      </c>
      <c r="G463" s="29">
        <v>21.21</v>
      </c>
      <c r="H463" s="34" t="s">
        <v>112</v>
      </c>
      <c r="I463" s="29">
        <v>0</v>
      </c>
      <c r="J463" s="29">
        <v>7.5</v>
      </c>
      <c r="K463" s="40">
        <v>1162</v>
      </c>
      <c r="L463" s="257">
        <f>AVERAGE(K459:K463)</f>
        <v>2051.1999999999998</v>
      </c>
      <c r="M463" s="46">
        <f>GEOMEAN(K459:K463)</f>
        <v>878.50040502386469</v>
      </c>
      <c r="N463" s="276" t="s">
        <v>455</v>
      </c>
    </row>
    <row r="464" spans="1:31" x14ac:dyDescent="0.35">
      <c r="A464" s="44">
        <v>38628</v>
      </c>
      <c r="B464" s="29">
        <v>112930</v>
      </c>
      <c r="C464" s="29">
        <v>581.9</v>
      </c>
      <c r="D464" s="29">
        <v>0.37240000000000001</v>
      </c>
      <c r="E464" s="29">
        <v>6.7</v>
      </c>
      <c r="F464" s="48">
        <v>7.92</v>
      </c>
      <c r="G464" s="29">
        <v>20.98</v>
      </c>
      <c r="H464" s="34" t="s">
        <v>112</v>
      </c>
      <c r="I464" s="29">
        <v>0.52</v>
      </c>
      <c r="J464" s="29">
        <v>7.6</v>
      </c>
      <c r="K464" s="40">
        <v>336</v>
      </c>
    </row>
    <row r="465" spans="1:31" x14ac:dyDescent="0.35">
      <c r="A465" s="44">
        <v>38636</v>
      </c>
      <c r="B465" s="29">
        <v>103721</v>
      </c>
      <c r="C465" s="29">
        <v>718</v>
      </c>
      <c r="D465" s="29">
        <v>0.46</v>
      </c>
      <c r="E465" s="29">
        <v>8.6</v>
      </c>
      <c r="F465" s="48">
        <v>7.74</v>
      </c>
      <c r="G465" s="29">
        <v>15.71</v>
      </c>
      <c r="H465" s="34" t="s">
        <v>112</v>
      </c>
      <c r="I465" s="29">
        <v>0.2</v>
      </c>
      <c r="J465" s="29">
        <v>8.1</v>
      </c>
      <c r="K465" s="40">
        <v>145</v>
      </c>
      <c r="O465" s="34">
        <v>2.2000000000000002</v>
      </c>
      <c r="P465" s="34">
        <v>73.900000000000006</v>
      </c>
      <c r="Q465" s="34" t="s">
        <v>115</v>
      </c>
      <c r="R465" s="34">
        <v>6.7</v>
      </c>
      <c r="S465" s="34" t="s">
        <v>115</v>
      </c>
      <c r="T465" s="34" t="s">
        <v>115</v>
      </c>
      <c r="U465" s="34" t="s">
        <v>115</v>
      </c>
      <c r="V465" s="34">
        <v>4.7</v>
      </c>
      <c r="W465" s="34" t="s">
        <v>115</v>
      </c>
      <c r="X465" s="34">
        <v>52</v>
      </c>
      <c r="Y465" s="34" t="s">
        <v>115</v>
      </c>
      <c r="Z465" s="34">
        <v>0.6</v>
      </c>
      <c r="AA465" s="34" t="s">
        <v>115</v>
      </c>
      <c r="AB465" s="34">
        <v>20</v>
      </c>
      <c r="AC465" s="34" t="s">
        <v>115</v>
      </c>
      <c r="AD465" s="34">
        <v>288</v>
      </c>
      <c r="AE465" s="34" t="s">
        <v>115</v>
      </c>
    </row>
    <row r="466" spans="1:31" x14ac:dyDescent="0.35">
      <c r="A466" s="44">
        <v>38644</v>
      </c>
      <c r="B466" s="29">
        <v>100321</v>
      </c>
      <c r="C466" s="29">
        <v>792.8</v>
      </c>
      <c r="D466" s="29">
        <v>0.50739999999999996</v>
      </c>
      <c r="E466" s="29">
        <v>8.16</v>
      </c>
      <c r="F466" s="48">
        <v>7.83</v>
      </c>
      <c r="G466" s="29">
        <v>15.55</v>
      </c>
      <c r="H466" s="34" t="s">
        <v>112</v>
      </c>
      <c r="I466" s="29">
        <v>0.02</v>
      </c>
      <c r="J466" s="29">
        <v>7.5</v>
      </c>
      <c r="K466" s="40">
        <v>52</v>
      </c>
    </row>
    <row r="467" spans="1:31" x14ac:dyDescent="0.35">
      <c r="A467" s="44">
        <v>38651</v>
      </c>
      <c r="B467" s="29">
        <v>94926</v>
      </c>
      <c r="C467" s="29">
        <v>549.29999999999995</v>
      </c>
      <c r="D467" s="29">
        <v>0.35160000000000002</v>
      </c>
      <c r="E467" s="29">
        <v>11.29</v>
      </c>
      <c r="F467" s="48">
        <v>8.1999999999999993</v>
      </c>
      <c r="G467" s="29">
        <v>11.54</v>
      </c>
      <c r="H467" s="34" t="s">
        <v>112</v>
      </c>
      <c r="I467" s="29">
        <v>0.13</v>
      </c>
      <c r="J467" s="29">
        <v>7.7</v>
      </c>
      <c r="K467" s="40">
        <v>754</v>
      </c>
    </row>
    <row r="468" spans="1:31" x14ac:dyDescent="0.35">
      <c r="A468" s="44">
        <v>38656</v>
      </c>
      <c r="B468" s="29">
        <v>104215</v>
      </c>
      <c r="C468" s="29">
        <v>616.4</v>
      </c>
      <c r="D468" s="29">
        <v>0.39450000000000002</v>
      </c>
      <c r="E468" s="29">
        <v>10.44</v>
      </c>
      <c r="F468" s="29">
        <v>7.94</v>
      </c>
      <c r="G468" s="29">
        <v>11.74</v>
      </c>
      <c r="H468" s="34" t="s">
        <v>112</v>
      </c>
      <c r="I468" s="29">
        <v>0.49</v>
      </c>
      <c r="J468" s="29">
        <v>7.3</v>
      </c>
      <c r="K468" s="40">
        <v>233</v>
      </c>
      <c r="L468" s="257">
        <f>AVERAGE(K464:K468)</f>
        <v>304</v>
      </c>
      <c r="M468" s="46">
        <f>GEOMEAN(K464:K468)</f>
        <v>213.6424639320627</v>
      </c>
      <c r="N468" s="276" t="s">
        <v>456</v>
      </c>
    </row>
    <row r="469" spans="1:31" x14ac:dyDescent="0.35">
      <c r="A469" s="44">
        <v>38663</v>
      </c>
      <c r="B469" s="29">
        <v>110756</v>
      </c>
      <c r="C469" s="29">
        <v>583.20000000000005</v>
      </c>
      <c r="D469" s="29">
        <v>0.37319999999999998</v>
      </c>
      <c r="E469" s="29">
        <v>9.42</v>
      </c>
      <c r="F469" s="48">
        <v>7.66</v>
      </c>
      <c r="G469" s="29">
        <v>12.51</v>
      </c>
      <c r="H469" s="34" t="s">
        <v>112</v>
      </c>
      <c r="I469" s="29">
        <v>0.33</v>
      </c>
      <c r="J469" s="29">
        <v>8</v>
      </c>
      <c r="K469" s="40">
        <v>3076</v>
      </c>
    </row>
    <row r="470" spans="1:31" x14ac:dyDescent="0.35">
      <c r="A470" s="44">
        <v>38664</v>
      </c>
      <c r="B470" s="29">
        <v>103112</v>
      </c>
      <c r="C470" s="29">
        <v>481.2</v>
      </c>
      <c r="D470" s="29">
        <v>0.308</v>
      </c>
      <c r="E470" s="29">
        <v>7.08</v>
      </c>
      <c r="F470" s="48">
        <v>7.82</v>
      </c>
      <c r="G470" s="29">
        <v>16.78</v>
      </c>
      <c r="H470" s="34" t="s">
        <v>112</v>
      </c>
      <c r="I470" s="29">
        <v>0.11</v>
      </c>
      <c r="J470" s="29">
        <v>7.7</v>
      </c>
      <c r="K470" s="40">
        <v>6867</v>
      </c>
    </row>
    <row r="471" spans="1:31" x14ac:dyDescent="0.35">
      <c r="A471" s="44">
        <v>38670</v>
      </c>
      <c r="B471" s="29">
        <v>115804</v>
      </c>
      <c r="C471" s="29">
        <v>0.3</v>
      </c>
      <c r="D471" s="29">
        <v>2.0000000000000001E-4</v>
      </c>
      <c r="E471" s="29">
        <v>10.23</v>
      </c>
      <c r="F471" s="48">
        <v>7.68</v>
      </c>
      <c r="G471" s="29">
        <v>10.84</v>
      </c>
      <c r="H471" s="34" t="s">
        <v>112</v>
      </c>
      <c r="I471" s="29">
        <v>0.32</v>
      </c>
      <c r="J471" s="29">
        <v>7.2</v>
      </c>
      <c r="K471" s="40">
        <v>350</v>
      </c>
    </row>
    <row r="472" spans="1:31" x14ac:dyDescent="0.35">
      <c r="A472" s="44">
        <v>38672</v>
      </c>
      <c r="B472" s="29">
        <v>101150</v>
      </c>
      <c r="C472" s="39" t="s">
        <v>119</v>
      </c>
      <c r="D472" s="39" t="s">
        <v>119</v>
      </c>
      <c r="E472" s="29">
        <v>13.05</v>
      </c>
      <c r="F472" s="48">
        <v>7.81</v>
      </c>
      <c r="G472" s="29">
        <v>8.1</v>
      </c>
      <c r="H472" s="34" t="s">
        <v>112</v>
      </c>
      <c r="I472" s="29">
        <v>0.1</v>
      </c>
      <c r="J472" s="29">
        <v>7.8</v>
      </c>
      <c r="K472" s="40">
        <v>4884</v>
      </c>
    </row>
    <row r="473" spans="1:31" x14ac:dyDescent="0.35">
      <c r="A473" s="44">
        <v>38686</v>
      </c>
      <c r="B473" s="29">
        <v>110648</v>
      </c>
      <c r="C473" s="29">
        <v>588</v>
      </c>
      <c r="D473" s="29">
        <v>0.376</v>
      </c>
      <c r="E473" s="29">
        <v>12.34</v>
      </c>
      <c r="F473" s="29">
        <v>8.14</v>
      </c>
      <c r="G473" s="29">
        <v>4.91</v>
      </c>
      <c r="H473" s="34" t="s">
        <v>112</v>
      </c>
      <c r="I473" s="29">
        <v>0.1</v>
      </c>
      <c r="J473" s="29">
        <v>7.4</v>
      </c>
      <c r="K473" s="40">
        <v>798</v>
      </c>
      <c r="L473" s="257">
        <f>AVERAGE(K469:K473)</f>
        <v>3195</v>
      </c>
      <c r="M473" s="46">
        <f>GEOMEAN(K469:K473)</f>
        <v>1958.4838467035634</v>
      </c>
      <c r="N473" s="276" t="s">
        <v>457</v>
      </c>
    </row>
    <row r="474" spans="1:31" x14ac:dyDescent="0.35">
      <c r="A474" s="44">
        <v>38691</v>
      </c>
      <c r="B474" s="29">
        <v>103825</v>
      </c>
      <c r="C474" s="29">
        <v>660.7</v>
      </c>
      <c r="D474" s="29">
        <v>0.4229</v>
      </c>
      <c r="E474" s="29">
        <v>12.87</v>
      </c>
      <c r="F474" s="48">
        <v>7.75</v>
      </c>
      <c r="G474" s="29">
        <v>1.62</v>
      </c>
      <c r="H474" s="34" t="s">
        <v>112</v>
      </c>
      <c r="I474" s="29">
        <v>0.18</v>
      </c>
      <c r="J474" s="29">
        <v>7.5</v>
      </c>
      <c r="K474" s="40">
        <v>292</v>
      </c>
    </row>
    <row r="475" spans="1:31" x14ac:dyDescent="0.35">
      <c r="A475" s="44">
        <v>38698</v>
      </c>
      <c r="B475" s="29">
        <v>100127</v>
      </c>
      <c r="C475" s="29">
        <v>690.8</v>
      </c>
      <c r="D475" s="29">
        <v>0.44209999999999999</v>
      </c>
      <c r="E475" s="29">
        <v>13.58</v>
      </c>
      <c r="F475" s="48">
        <v>7.77</v>
      </c>
      <c r="G475" s="29">
        <v>0.57999999999999996</v>
      </c>
      <c r="H475" s="34" t="s">
        <v>112</v>
      </c>
      <c r="I475" s="29">
        <v>0.04</v>
      </c>
      <c r="J475" s="29">
        <v>7.5</v>
      </c>
      <c r="K475" s="40">
        <v>121</v>
      </c>
    </row>
    <row r="476" spans="1:31" x14ac:dyDescent="0.35">
      <c r="A476" s="44">
        <v>38701</v>
      </c>
      <c r="B476" s="29">
        <v>100253</v>
      </c>
      <c r="C476" s="29">
        <v>720.9</v>
      </c>
      <c r="D476" s="29">
        <v>0.46139999999999998</v>
      </c>
      <c r="E476" s="29">
        <v>12.48</v>
      </c>
      <c r="F476" s="48">
        <v>7.94</v>
      </c>
      <c r="G476" s="29">
        <v>2.0099999999999998</v>
      </c>
      <c r="H476" s="34" t="s">
        <v>112</v>
      </c>
      <c r="I476" s="29">
        <v>0.4</v>
      </c>
      <c r="J476" s="29">
        <v>7.6</v>
      </c>
      <c r="K476" s="40">
        <v>183</v>
      </c>
    </row>
    <row r="477" spans="1:31" x14ac:dyDescent="0.35">
      <c r="A477" s="44">
        <v>38706</v>
      </c>
      <c r="B477" s="29">
        <v>104758</v>
      </c>
      <c r="C477" s="29">
        <v>729</v>
      </c>
      <c r="D477" s="29">
        <v>0.46600000000000003</v>
      </c>
      <c r="E477" s="29">
        <v>14.4</v>
      </c>
      <c r="F477" s="48">
        <v>6.96</v>
      </c>
      <c r="G477" s="29">
        <v>0.1</v>
      </c>
      <c r="H477" s="34" t="s">
        <v>112</v>
      </c>
      <c r="I477" s="29">
        <v>0.6</v>
      </c>
      <c r="J477" s="29">
        <v>7.7</v>
      </c>
      <c r="K477" s="40">
        <v>74</v>
      </c>
    </row>
    <row r="478" spans="1:31" x14ac:dyDescent="0.35">
      <c r="A478" s="44">
        <v>38707</v>
      </c>
      <c r="B478" s="29">
        <v>102100</v>
      </c>
      <c r="C478" s="29">
        <v>718</v>
      </c>
      <c r="D478" s="29">
        <v>0.46</v>
      </c>
      <c r="E478" s="29">
        <v>13.79</v>
      </c>
      <c r="F478" s="48">
        <v>7.02</v>
      </c>
      <c r="G478" s="29">
        <v>0.17</v>
      </c>
      <c r="H478" s="34" t="s">
        <v>112</v>
      </c>
      <c r="I478" s="29">
        <v>0.3</v>
      </c>
      <c r="J478" s="29">
        <v>7.7</v>
      </c>
      <c r="K478" s="40">
        <v>41</v>
      </c>
      <c r="L478" s="257">
        <f>AVERAGE(K474:K478)</f>
        <v>142.19999999999999</v>
      </c>
      <c r="M478" s="46">
        <f>GEOMEAN(K474:K478)</f>
        <v>114.42659573449335</v>
      </c>
      <c r="N478" s="276" t="s">
        <v>458</v>
      </c>
    </row>
    <row r="479" spans="1:31" x14ac:dyDescent="0.35">
      <c r="A479" s="44">
        <v>38722</v>
      </c>
      <c r="B479" s="29">
        <v>102126</v>
      </c>
      <c r="C479" s="29">
        <v>570.29999999999995</v>
      </c>
      <c r="D479" s="29">
        <v>0.36499999999999999</v>
      </c>
      <c r="E479" s="29">
        <v>13.11</v>
      </c>
      <c r="F479" s="48">
        <v>7.9</v>
      </c>
      <c r="G479" s="29">
        <v>4.3499999999999996</v>
      </c>
      <c r="H479" s="34" t="s">
        <v>112</v>
      </c>
      <c r="I479" s="29">
        <v>0.51</v>
      </c>
      <c r="J479" s="29">
        <v>7.5</v>
      </c>
      <c r="K479" s="40">
        <v>359</v>
      </c>
    </row>
    <row r="480" spans="1:31" x14ac:dyDescent="0.35">
      <c r="A480" s="44">
        <v>38727</v>
      </c>
      <c r="B480" s="29">
        <v>115225</v>
      </c>
      <c r="C480" s="29">
        <v>583.29999999999995</v>
      </c>
      <c r="D480" s="29">
        <v>0.37330000000000002</v>
      </c>
      <c r="E480" s="29">
        <v>10.45</v>
      </c>
      <c r="F480" s="48">
        <v>8.07</v>
      </c>
      <c r="G480" s="29">
        <v>6.83</v>
      </c>
      <c r="H480" s="34" t="s">
        <v>112</v>
      </c>
      <c r="I480" s="29">
        <v>0.92</v>
      </c>
      <c r="J480" s="29">
        <v>7.5</v>
      </c>
      <c r="K480" s="40">
        <v>74</v>
      </c>
    </row>
    <row r="481" spans="1:31" x14ac:dyDescent="0.35">
      <c r="A481" s="44">
        <v>38729</v>
      </c>
      <c r="B481" s="29">
        <v>110104</v>
      </c>
      <c r="C481" s="29">
        <v>583.79999999999995</v>
      </c>
      <c r="D481" s="29">
        <v>0.37359999999999999</v>
      </c>
      <c r="E481" s="29">
        <v>13.32</v>
      </c>
      <c r="F481" s="48">
        <v>8.1300000000000008</v>
      </c>
      <c r="G481" s="29">
        <v>6.25</v>
      </c>
      <c r="H481" s="34" t="s">
        <v>112</v>
      </c>
      <c r="I481" s="29">
        <v>0.01</v>
      </c>
      <c r="J481" s="29">
        <v>7.5</v>
      </c>
      <c r="K481" s="40">
        <v>388</v>
      </c>
    </row>
    <row r="482" spans="1:31" x14ac:dyDescent="0.35">
      <c r="A482" s="44">
        <v>38741</v>
      </c>
      <c r="B482" s="29">
        <v>103527</v>
      </c>
      <c r="C482" s="29">
        <v>608.1</v>
      </c>
      <c r="D482" s="29">
        <v>0.38919999999999999</v>
      </c>
      <c r="E482" s="29">
        <v>11.16</v>
      </c>
      <c r="F482" s="48">
        <v>8.09</v>
      </c>
      <c r="G482" s="29">
        <v>4.34</v>
      </c>
      <c r="H482" s="34" t="s">
        <v>112</v>
      </c>
      <c r="I482" s="29">
        <v>0.41</v>
      </c>
      <c r="J482" s="29">
        <v>7.6</v>
      </c>
      <c r="K482" s="40">
        <v>153</v>
      </c>
    </row>
    <row r="483" spans="1:31" x14ac:dyDescent="0.35">
      <c r="A483" s="44">
        <v>38747</v>
      </c>
      <c r="B483" s="29">
        <v>111045</v>
      </c>
      <c r="C483" s="29">
        <v>586.29999999999995</v>
      </c>
      <c r="D483" s="29">
        <v>0.37519999999999998</v>
      </c>
      <c r="E483" s="29">
        <v>11.32</v>
      </c>
      <c r="F483" s="48">
        <v>8.11</v>
      </c>
      <c r="G483" s="29">
        <v>5.95</v>
      </c>
      <c r="H483" s="34" t="s">
        <v>112</v>
      </c>
      <c r="I483" s="29">
        <v>0.48</v>
      </c>
      <c r="J483" s="29">
        <v>7.2</v>
      </c>
      <c r="K483" s="40">
        <v>631</v>
      </c>
      <c r="L483" s="257">
        <f>AVERAGE(K479:K483)</f>
        <v>321</v>
      </c>
      <c r="M483" s="46">
        <f>GEOMEAN(K479:K483)</f>
        <v>250.94337624935187</v>
      </c>
      <c r="N483" s="276" t="s">
        <v>459</v>
      </c>
    </row>
    <row r="484" spans="1:31" x14ac:dyDescent="0.35">
      <c r="A484" s="44">
        <v>38756</v>
      </c>
      <c r="B484" s="29">
        <v>104747</v>
      </c>
      <c r="C484" s="29">
        <v>629.9</v>
      </c>
      <c r="D484" s="29">
        <v>0.40310000000000001</v>
      </c>
      <c r="E484" s="29">
        <v>10.56</v>
      </c>
      <c r="F484" s="48">
        <v>8.51</v>
      </c>
      <c r="G484" s="29">
        <v>3.44</v>
      </c>
      <c r="H484" s="34" t="s">
        <v>112</v>
      </c>
      <c r="I484" s="29">
        <v>0.11</v>
      </c>
      <c r="J484" s="29">
        <v>7.1</v>
      </c>
      <c r="K484" s="40">
        <v>250</v>
      </c>
    </row>
    <row r="485" spans="1:31" x14ac:dyDescent="0.35">
      <c r="A485" s="44">
        <v>38764</v>
      </c>
      <c r="B485" s="29">
        <v>104412</v>
      </c>
      <c r="C485" s="29">
        <v>679</v>
      </c>
      <c r="D485" s="29">
        <v>0.435</v>
      </c>
      <c r="E485" s="29">
        <v>11.49</v>
      </c>
      <c r="F485" s="48">
        <v>8.27</v>
      </c>
      <c r="G485" s="29">
        <v>6.34</v>
      </c>
      <c r="H485" s="34" t="s">
        <v>112</v>
      </c>
      <c r="I485" s="29">
        <v>0.2</v>
      </c>
      <c r="J485" s="29">
        <v>7.7</v>
      </c>
      <c r="K485" s="40">
        <v>86</v>
      </c>
    </row>
    <row r="486" spans="1:31" x14ac:dyDescent="0.35">
      <c r="A486" s="44">
        <v>38768</v>
      </c>
      <c r="B486" s="29">
        <v>113652</v>
      </c>
      <c r="C486" s="29">
        <v>628</v>
      </c>
      <c r="D486" s="29">
        <v>0.40200000000000002</v>
      </c>
      <c r="E486" s="29">
        <v>10.6</v>
      </c>
      <c r="F486" s="48">
        <v>8.73</v>
      </c>
      <c r="G486" s="29">
        <v>3.26</v>
      </c>
      <c r="H486" s="34" t="s">
        <v>112</v>
      </c>
      <c r="I486" s="29">
        <v>0.6</v>
      </c>
      <c r="J486" s="29">
        <v>7.6</v>
      </c>
      <c r="K486" s="40">
        <v>143</v>
      </c>
    </row>
    <row r="487" spans="1:31" x14ac:dyDescent="0.35">
      <c r="A487" s="44">
        <v>38770</v>
      </c>
      <c r="B487" s="29">
        <v>104837</v>
      </c>
      <c r="C487" s="29">
        <v>644.6</v>
      </c>
      <c r="D487" s="29">
        <v>0.41249999999999998</v>
      </c>
      <c r="E487" s="29">
        <v>12.47</v>
      </c>
      <c r="F487" s="48">
        <v>8.17</v>
      </c>
      <c r="G487" s="29">
        <v>3.56</v>
      </c>
      <c r="H487" s="34" t="s">
        <v>112</v>
      </c>
      <c r="I487" s="29">
        <v>0.02</v>
      </c>
      <c r="J487" s="29">
        <v>7.3</v>
      </c>
      <c r="K487" s="40">
        <v>197</v>
      </c>
    </row>
    <row r="488" spans="1:31" x14ac:dyDescent="0.35">
      <c r="A488" s="44">
        <v>38776</v>
      </c>
      <c r="B488" s="29">
        <v>103902</v>
      </c>
      <c r="C488" s="29">
        <v>666</v>
      </c>
      <c r="D488" s="29">
        <v>0.42599999999999999</v>
      </c>
      <c r="E488" s="29">
        <v>12.39</v>
      </c>
      <c r="F488" s="48">
        <v>8.6199999999999992</v>
      </c>
      <c r="G488" s="29">
        <v>4.4400000000000004</v>
      </c>
      <c r="H488" s="34" t="s">
        <v>112</v>
      </c>
      <c r="I488" s="29">
        <v>0.1</v>
      </c>
      <c r="J488" s="29">
        <v>7.7</v>
      </c>
      <c r="K488" s="40">
        <v>121</v>
      </c>
      <c r="L488" s="257">
        <f>AVERAGE(K484:K488)</f>
        <v>159.4</v>
      </c>
      <c r="M488" s="46">
        <f>GEOMEAN(K484:K488)</f>
        <v>148.93789749730973</v>
      </c>
      <c r="N488" s="276" t="s">
        <v>460</v>
      </c>
    </row>
    <row r="489" spans="1:31" x14ac:dyDescent="0.35">
      <c r="A489" s="44">
        <v>38777</v>
      </c>
      <c r="B489" s="29">
        <v>111538</v>
      </c>
      <c r="C489" s="29">
        <v>127</v>
      </c>
      <c r="D489" s="29">
        <v>8.1000000000000003E-2</v>
      </c>
      <c r="E489" s="29">
        <v>8.6</v>
      </c>
      <c r="F489" s="48">
        <v>8.27</v>
      </c>
      <c r="G489" s="29">
        <v>10.16</v>
      </c>
      <c r="H489" s="34" t="s">
        <v>112</v>
      </c>
      <c r="I489" s="29">
        <v>0.1</v>
      </c>
      <c r="J489" s="29">
        <v>7.8</v>
      </c>
      <c r="K489" s="40">
        <v>85</v>
      </c>
    </row>
    <row r="490" spans="1:31" s="34" customFormat="1" x14ac:dyDescent="0.35">
      <c r="A490" s="44">
        <v>38783</v>
      </c>
      <c r="B490" s="39">
        <v>104556</v>
      </c>
      <c r="C490" s="39" t="s">
        <v>119</v>
      </c>
      <c r="D490" s="39" t="s">
        <v>119</v>
      </c>
      <c r="E490" s="39" t="s">
        <v>119</v>
      </c>
      <c r="F490" s="39" t="s">
        <v>119</v>
      </c>
      <c r="G490" s="39" t="s">
        <v>119</v>
      </c>
      <c r="H490" s="34" t="s">
        <v>112</v>
      </c>
      <c r="I490" s="39" t="s">
        <v>119</v>
      </c>
      <c r="J490" s="39" t="s">
        <v>119</v>
      </c>
      <c r="K490" s="34">
        <v>63</v>
      </c>
      <c r="L490" s="35"/>
      <c r="M490" s="333"/>
      <c r="N490" s="49"/>
      <c r="O490" s="34" t="s">
        <v>115</v>
      </c>
      <c r="P490" s="34">
        <v>66.3</v>
      </c>
      <c r="Q490" s="34" t="s">
        <v>115</v>
      </c>
      <c r="R490" s="34" t="s">
        <v>115</v>
      </c>
      <c r="S490" s="34" t="s">
        <v>115</v>
      </c>
      <c r="T490" s="34" t="s">
        <v>115</v>
      </c>
      <c r="U490" s="34" t="s">
        <v>115</v>
      </c>
      <c r="V490" s="34" t="s">
        <v>115</v>
      </c>
      <c r="W490" s="34" t="s">
        <v>115</v>
      </c>
      <c r="X490" s="34">
        <v>44</v>
      </c>
      <c r="Y490" s="34" t="s">
        <v>115</v>
      </c>
      <c r="Z490" s="34">
        <v>2.1</v>
      </c>
      <c r="AA490" s="34" t="s">
        <v>115</v>
      </c>
      <c r="AB490" s="34">
        <v>22</v>
      </c>
      <c r="AC490" s="34" t="s">
        <v>115</v>
      </c>
      <c r="AD490" s="34">
        <v>272</v>
      </c>
      <c r="AE490" s="34" t="s">
        <v>115</v>
      </c>
    </row>
    <row r="491" spans="1:31" x14ac:dyDescent="0.35">
      <c r="A491" s="44">
        <v>38789</v>
      </c>
      <c r="B491" s="29">
        <v>113430</v>
      </c>
      <c r="C491" s="29">
        <v>486</v>
      </c>
      <c r="D491" s="29">
        <v>0.311</v>
      </c>
      <c r="E491" s="29">
        <v>9</v>
      </c>
      <c r="F491" s="48">
        <v>8.17</v>
      </c>
      <c r="G491" s="29">
        <v>10.52</v>
      </c>
      <c r="H491" s="34" t="s">
        <v>112</v>
      </c>
      <c r="I491" s="29">
        <v>0.3</v>
      </c>
      <c r="J491" s="29">
        <v>8</v>
      </c>
      <c r="K491" s="40">
        <v>5472</v>
      </c>
    </row>
    <row r="492" spans="1:31" x14ac:dyDescent="0.35">
      <c r="A492" s="44">
        <v>38798</v>
      </c>
      <c r="B492" s="29">
        <v>105418</v>
      </c>
      <c r="C492" s="29">
        <v>513</v>
      </c>
      <c r="D492" s="29">
        <v>0.32900000000000001</v>
      </c>
      <c r="E492" s="29">
        <v>12.43</v>
      </c>
      <c r="F492" s="48">
        <v>7.95</v>
      </c>
      <c r="G492" s="29">
        <v>4.82</v>
      </c>
      <c r="H492" s="34" t="s">
        <v>112</v>
      </c>
      <c r="I492" s="29">
        <v>0.2</v>
      </c>
      <c r="J492" s="29">
        <v>7.5</v>
      </c>
      <c r="K492" s="40">
        <v>74</v>
      </c>
    </row>
    <row r="493" spans="1:31" x14ac:dyDescent="0.35">
      <c r="A493" s="44">
        <v>38806</v>
      </c>
      <c r="B493" s="29">
        <v>102751</v>
      </c>
      <c r="C493" s="29">
        <v>551.9</v>
      </c>
      <c r="D493" s="29">
        <v>0.35320000000000001</v>
      </c>
      <c r="E493" s="29">
        <v>11.25</v>
      </c>
      <c r="F493" s="48">
        <v>8.14</v>
      </c>
      <c r="G493" s="29">
        <v>8.64</v>
      </c>
      <c r="H493" s="34" t="s">
        <v>112</v>
      </c>
      <c r="I493" s="29">
        <v>0.5</v>
      </c>
      <c r="J493" s="29">
        <v>7.4</v>
      </c>
      <c r="K493" s="40">
        <v>309</v>
      </c>
      <c r="L493" s="257">
        <f>AVERAGE(K489:K493)</f>
        <v>1200.5999999999999</v>
      </c>
      <c r="M493" s="46">
        <f>GEOMEAN(K489:K493)</f>
        <v>231.85643430232219</v>
      </c>
      <c r="N493" s="276" t="s">
        <v>461</v>
      </c>
    </row>
    <row r="494" spans="1:31" x14ac:dyDescent="0.35">
      <c r="A494" s="44">
        <v>38811</v>
      </c>
      <c r="B494" s="29">
        <v>121638</v>
      </c>
      <c r="C494" s="29">
        <v>510</v>
      </c>
      <c r="D494" s="29">
        <v>0.32600000000000001</v>
      </c>
      <c r="E494" s="29">
        <v>11.26</v>
      </c>
      <c r="F494" s="48">
        <v>8.26</v>
      </c>
      <c r="G494" s="29">
        <v>9.2100000000000009</v>
      </c>
      <c r="H494" s="34" t="s">
        <v>112</v>
      </c>
      <c r="I494" s="29">
        <v>0.3</v>
      </c>
      <c r="J494" s="29">
        <v>7.7</v>
      </c>
      <c r="K494" s="40">
        <v>1309</v>
      </c>
    </row>
    <row r="495" spans="1:31" x14ac:dyDescent="0.35">
      <c r="A495" s="44">
        <v>38818</v>
      </c>
      <c r="B495" s="29">
        <v>103322</v>
      </c>
      <c r="C495" s="29">
        <v>588</v>
      </c>
      <c r="D495" s="29">
        <v>0.37630000000000002</v>
      </c>
      <c r="E495" s="29">
        <v>10.06</v>
      </c>
      <c r="F495" s="48">
        <v>8.2100000000000009</v>
      </c>
      <c r="G495" s="29">
        <v>12.89</v>
      </c>
      <c r="H495" s="34" t="s">
        <v>112</v>
      </c>
      <c r="I495" s="29">
        <v>0.24</v>
      </c>
      <c r="J495" s="29">
        <v>7.5</v>
      </c>
      <c r="K495" s="40">
        <v>231</v>
      </c>
    </row>
    <row r="496" spans="1:31" x14ac:dyDescent="0.35">
      <c r="A496" s="44">
        <v>38824</v>
      </c>
      <c r="B496" s="29">
        <v>110317</v>
      </c>
      <c r="C496" s="29">
        <v>699.4</v>
      </c>
      <c r="D496" s="29">
        <v>0.4476</v>
      </c>
      <c r="E496" s="29">
        <v>6.7</v>
      </c>
      <c r="F496" s="48">
        <v>8.2899999999999991</v>
      </c>
      <c r="G496" s="29">
        <v>15.66</v>
      </c>
      <c r="H496" s="34" t="s">
        <v>112</v>
      </c>
      <c r="I496" s="29">
        <v>0.05</v>
      </c>
      <c r="J496" s="29">
        <v>7.5</v>
      </c>
      <c r="K496" s="40">
        <v>4106</v>
      </c>
    </row>
    <row r="497" spans="1:14" x14ac:dyDescent="0.35">
      <c r="A497" s="44">
        <v>38827</v>
      </c>
      <c r="B497" s="29">
        <v>93246</v>
      </c>
      <c r="C497" s="29">
        <v>583</v>
      </c>
      <c r="D497" s="29">
        <v>0.373</v>
      </c>
      <c r="E497" s="29">
        <v>7.33</v>
      </c>
      <c r="F497" s="48">
        <v>8.25</v>
      </c>
      <c r="G497" s="29">
        <v>17.079999999999998</v>
      </c>
      <c r="H497" s="34" t="s">
        <v>112</v>
      </c>
      <c r="I497" s="29">
        <v>0.1</v>
      </c>
      <c r="J497" s="29">
        <v>7.6</v>
      </c>
      <c r="K497" s="40">
        <v>199</v>
      </c>
    </row>
    <row r="498" spans="1:14" x14ac:dyDescent="0.35">
      <c r="A498" s="44">
        <v>38833</v>
      </c>
      <c r="B498" s="29">
        <v>105033</v>
      </c>
      <c r="C498" s="29">
        <v>582.79999999999995</v>
      </c>
      <c r="D498" s="29">
        <v>0.373</v>
      </c>
      <c r="E498" s="29">
        <v>8.6999999999999993</v>
      </c>
      <c r="F498" s="48">
        <v>8.1300000000000008</v>
      </c>
      <c r="G498" s="29">
        <v>13.9</v>
      </c>
      <c r="H498" s="34" t="s">
        <v>112</v>
      </c>
      <c r="I498" s="29">
        <v>0.14000000000000001</v>
      </c>
      <c r="J498" s="29">
        <v>7.4</v>
      </c>
      <c r="K498" s="40">
        <v>1187</v>
      </c>
      <c r="L498" s="257">
        <f>AVERAGE(K494:K498)</f>
        <v>1406.4</v>
      </c>
      <c r="M498" s="46">
        <f>GEOMEAN(K494:K498)</f>
        <v>782.44689842111086</v>
      </c>
      <c r="N498" s="276" t="s">
        <v>462</v>
      </c>
    </row>
    <row r="499" spans="1:14" x14ac:dyDescent="0.35">
      <c r="A499" s="44">
        <v>38838</v>
      </c>
      <c r="B499" s="29">
        <v>121522</v>
      </c>
      <c r="C499" s="29">
        <v>593.9</v>
      </c>
      <c r="D499" s="29">
        <v>0.38009999999999999</v>
      </c>
      <c r="E499" s="29">
        <v>9.34</v>
      </c>
      <c r="F499" s="48">
        <v>8.52</v>
      </c>
      <c r="G499" s="29">
        <v>14.99</v>
      </c>
      <c r="H499" s="34" t="s">
        <v>112</v>
      </c>
      <c r="I499" s="29">
        <v>0.34</v>
      </c>
      <c r="J499" s="29">
        <v>7.9</v>
      </c>
      <c r="K499" s="40">
        <v>256</v>
      </c>
    </row>
    <row r="500" spans="1:14" x14ac:dyDescent="0.35">
      <c r="A500" s="44">
        <v>38847</v>
      </c>
      <c r="B500" s="29">
        <v>104415</v>
      </c>
      <c r="C500" s="29">
        <v>604</v>
      </c>
      <c r="D500" s="29">
        <v>0.38700000000000001</v>
      </c>
      <c r="E500" s="29">
        <v>5.6</v>
      </c>
      <c r="F500" s="48">
        <v>8.01</v>
      </c>
      <c r="G500" s="29">
        <v>18.690000000000001</v>
      </c>
      <c r="H500" s="34" t="s">
        <v>112</v>
      </c>
      <c r="I500" s="29">
        <v>0.1</v>
      </c>
      <c r="J500" s="29">
        <v>7.6</v>
      </c>
      <c r="K500" s="40">
        <v>74</v>
      </c>
    </row>
    <row r="501" spans="1:14" x14ac:dyDescent="0.35">
      <c r="A501" s="44">
        <v>38855</v>
      </c>
      <c r="B501" s="29">
        <v>104454</v>
      </c>
      <c r="C501" s="29">
        <v>532.1</v>
      </c>
      <c r="D501" s="29">
        <v>0.34050000000000002</v>
      </c>
      <c r="E501" s="29">
        <v>9.25</v>
      </c>
      <c r="F501" s="48">
        <v>8.16</v>
      </c>
      <c r="G501" s="29">
        <v>14.49</v>
      </c>
      <c r="H501" s="34" t="s">
        <v>112</v>
      </c>
      <c r="I501" s="29">
        <v>0.35</v>
      </c>
      <c r="J501" s="29">
        <v>7.4</v>
      </c>
      <c r="K501" s="40">
        <v>6867</v>
      </c>
    </row>
    <row r="502" spans="1:14" x14ac:dyDescent="0.35">
      <c r="A502" s="44">
        <v>38859</v>
      </c>
      <c r="B502" s="29">
        <v>110541</v>
      </c>
      <c r="C502" s="29">
        <v>231</v>
      </c>
      <c r="D502" s="29">
        <v>0.14799999999999999</v>
      </c>
      <c r="E502" s="29">
        <v>8.64</v>
      </c>
      <c r="F502" s="48">
        <v>8.3699999999999992</v>
      </c>
      <c r="G502" s="29">
        <v>16.8</v>
      </c>
      <c r="H502" s="34" t="s">
        <v>112</v>
      </c>
      <c r="I502" s="29">
        <v>0.3</v>
      </c>
      <c r="J502" s="29">
        <v>7.6</v>
      </c>
      <c r="K502" s="40">
        <v>185</v>
      </c>
    </row>
    <row r="503" spans="1:14" x14ac:dyDescent="0.35">
      <c r="A503" s="44">
        <v>38861</v>
      </c>
      <c r="B503" s="29">
        <v>103437</v>
      </c>
      <c r="C503" s="29">
        <v>584.70000000000005</v>
      </c>
      <c r="D503" s="29">
        <v>0.37419999999999998</v>
      </c>
      <c r="E503" s="29">
        <v>8.6</v>
      </c>
      <c r="F503" s="48">
        <v>7.92</v>
      </c>
      <c r="G503" s="29">
        <v>17.29</v>
      </c>
      <c r="H503" s="34" t="s">
        <v>112</v>
      </c>
      <c r="I503" s="29">
        <v>0.15</v>
      </c>
      <c r="J503" s="29">
        <v>7.6</v>
      </c>
      <c r="K503" s="40">
        <v>134</v>
      </c>
      <c r="L503" s="257">
        <f>AVERAGE(K499:K503)</f>
        <v>1503.2</v>
      </c>
      <c r="M503" s="46">
        <f>GEOMEAN(K499:K503)</f>
        <v>317.47026305170294</v>
      </c>
      <c r="N503" s="276" t="s">
        <v>463</v>
      </c>
    </row>
    <row r="504" spans="1:14" x14ac:dyDescent="0.35">
      <c r="A504" s="44">
        <v>38876</v>
      </c>
      <c r="B504" s="29">
        <v>102028</v>
      </c>
      <c r="C504" s="29">
        <v>596.70000000000005</v>
      </c>
      <c r="D504" s="29">
        <v>0.38190000000000002</v>
      </c>
      <c r="E504" s="29">
        <v>7.64</v>
      </c>
      <c r="F504" s="48">
        <v>7.95</v>
      </c>
      <c r="G504" s="29">
        <v>21.33</v>
      </c>
      <c r="H504" s="34" t="s">
        <v>112</v>
      </c>
      <c r="I504" s="29">
        <v>0.17</v>
      </c>
      <c r="J504" s="29">
        <v>7.5</v>
      </c>
      <c r="K504" s="40">
        <v>556</v>
      </c>
    </row>
    <row r="505" spans="1:14" x14ac:dyDescent="0.35">
      <c r="A505" s="44">
        <v>38880</v>
      </c>
      <c r="B505" s="29">
        <v>103335</v>
      </c>
      <c r="C505" s="29">
        <v>575.79999999999995</v>
      </c>
      <c r="D505" s="29">
        <v>0.36849999999999999</v>
      </c>
      <c r="E505" s="29">
        <v>7.29</v>
      </c>
      <c r="F505" s="48">
        <v>8.1</v>
      </c>
      <c r="G505" s="29">
        <v>20.18</v>
      </c>
      <c r="H505" s="34" t="s">
        <v>112</v>
      </c>
      <c r="I505" s="29">
        <v>0.23</v>
      </c>
      <c r="J505" s="29">
        <v>7</v>
      </c>
      <c r="K505" s="40">
        <v>591</v>
      </c>
    </row>
    <row r="506" spans="1:14" x14ac:dyDescent="0.35">
      <c r="A506" s="44">
        <v>38889</v>
      </c>
      <c r="B506" s="29">
        <v>100811</v>
      </c>
      <c r="C506" s="29">
        <v>553.70000000000005</v>
      </c>
      <c r="D506" s="29">
        <v>0.3543</v>
      </c>
      <c r="E506" s="29">
        <v>7.01</v>
      </c>
      <c r="F506" s="48">
        <v>7.91</v>
      </c>
      <c r="G506" s="29">
        <v>23.99</v>
      </c>
      <c r="H506" s="34" t="s">
        <v>112</v>
      </c>
      <c r="I506" s="29">
        <v>0.09</v>
      </c>
      <c r="J506" s="29">
        <v>7.6</v>
      </c>
      <c r="K506" s="40">
        <v>1785</v>
      </c>
    </row>
    <row r="507" spans="1:14" x14ac:dyDescent="0.35">
      <c r="A507" s="44">
        <v>38894</v>
      </c>
      <c r="B507" s="29">
        <v>121828</v>
      </c>
      <c r="C507" s="29">
        <v>538</v>
      </c>
      <c r="D507" s="29">
        <v>0.34429999999999999</v>
      </c>
      <c r="E507" s="29">
        <v>7.43</v>
      </c>
      <c r="F507" s="48">
        <v>7.91</v>
      </c>
      <c r="G507" s="29">
        <v>23.75</v>
      </c>
      <c r="H507" s="34" t="s">
        <v>112</v>
      </c>
      <c r="I507" s="29">
        <v>0.64</v>
      </c>
      <c r="J507" s="29">
        <v>7.6</v>
      </c>
      <c r="K507" s="40">
        <v>4884</v>
      </c>
    </row>
    <row r="508" spans="1:14" x14ac:dyDescent="0.35">
      <c r="A508" s="44">
        <v>38897</v>
      </c>
      <c r="B508" s="29">
        <v>101814</v>
      </c>
      <c r="C508" s="29">
        <v>518.9</v>
      </c>
      <c r="D508" s="29">
        <v>0.33210000000000001</v>
      </c>
      <c r="E508" s="29">
        <v>5.96</v>
      </c>
      <c r="F508" s="48">
        <v>7.95</v>
      </c>
      <c r="G508" s="29">
        <v>22.65</v>
      </c>
      <c r="H508" s="34" t="s">
        <v>112</v>
      </c>
      <c r="I508" s="29">
        <v>0.67</v>
      </c>
      <c r="J508" s="29">
        <v>7.7</v>
      </c>
      <c r="K508" s="40">
        <v>1334</v>
      </c>
      <c r="L508" s="257">
        <f>AVERAGE(K504:K508)</f>
        <v>1830</v>
      </c>
      <c r="M508" s="46">
        <f>GEOMEAN(K504:K508)</f>
        <v>1307.5141440574344</v>
      </c>
      <c r="N508" s="276" t="s">
        <v>464</v>
      </c>
    </row>
    <row r="509" spans="1:14" x14ac:dyDescent="0.35">
      <c r="A509" s="44">
        <v>38909</v>
      </c>
      <c r="B509" s="29">
        <v>112025</v>
      </c>
      <c r="C509" s="29">
        <v>361.5</v>
      </c>
      <c r="D509" s="29">
        <v>0.23139999999999999</v>
      </c>
      <c r="E509" s="29">
        <v>5.12</v>
      </c>
      <c r="F509" s="48">
        <v>7.55</v>
      </c>
      <c r="G509" s="29">
        <v>23.34</v>
      </c>
      <c r="H509" s="34" t="s">
        <v>112</v>
      </c>
      <c r="I509" s="29">
        <v>0.48</v>
      </c>
      <c r="J509" s="29">
        <v>7.7</v>
      </c>
      <c r="K509" s="40">
        <v>24192</v>
      </c>
    </row>
    <row r="510" spans="1:14" x14ac:dyDescent="0.35">
      <c r="A510" s="44">
        <v>38916</v>
      </c>
      <c r="B510" s="29">
        <v>102156</v>
      </c>
      <c r="C510" s="29">
        <v>609.9</v>
      </c>
      <c r="D510" s="29">
        <v>0.39040000000000002</v>
      </c>
      <c r="E510" s="29">
        <v>7.24</v>
      </c>
      <c r="F510" s="48">
        <v>8.0500000000000007</v>
      </c>
      <c r="G510" s="29">
        <v>27</v>
      </c>
      <c r="H510" s="34" t="s">
        <v>112</v>
      </c>
      <c r="I510" s="29">
        <v>0.26</v>
      </c>
      <c r="J510" s="29">
        <v>7.3</v>
      </c>
      <c r="K510" s="40">
        <v>292</v>
      </c>
    </row>
    <row r="511" spans="1:14" x14ac:dyDescent="0.35">
      <c r="A511" s="44">
        <v>38917</v>
      </c>
      <c r="B511" s="29">
        <v>101410</v>
      </c>
      <c r="C511" s="29">
        <v>642.4</v>
      </c>
      <c r="D511" s="29">
        <v>0.41110000000000002</v>
      </c>
      <c r="E511" s="29">
        <v>7.73</v>
      </c>
      <c r="F511" s="48">
        <v>8.08</v>
      </c>
      <c r="G511" s="29">
        <v>25.93</v>
      </c>
      <c r="H511" s="34" t="s">
        <v>112</v>
      </c>
      <c r="I511" s="29">
        <v>0.3</v>
      </c>
      <c r="J511" s="29">
        <v>8</v>
      </c>
      <c r="K511" s="40">
        <v>240</v>
      </c>
    </row>
    <row r="512" spans="1:14" x14ac:dyDescent="0.35">
      <c r="A512" s="44">
        <v>38923</v>
      </c>
      <c r="B512" s="29">
        <v>104825</v>
      </c>
      <c r="C512" s="29">
        <v>567</v>
      </c>
      <c r="D512" s="29">
        <v>0.36299999999999999</v>
      </c>
      <c r="E512" s="29">
        <v>6.55</v>
      </c>
      <c r="F512" s="48">
        <v>7.84</v>
      </c>
      <c r="G512" s="29">
        <v>24.77</v>
      </c>
      <c r="H512" s="34" t="s">
        <v>112</v>
      </c>
      <c r="I512" s="29">
        <v>0.5</v>
      </c>
      <c r="J512" s="29">
        <v>7.5</v>
      </c>
      <c r="K512" s="40">
        <v>3873</v>
      </c>
    </row>
    <row r="513" spans="1:31" x14ac:dyDescent="0.35">
      <c r="A513" s="44">
        <v>38924</v>
      </c>
      <c r="B513" s="29">
        <v>100428</v>
      </c>
      <c r="C513" s="29">
        <v>597</v>
      </c>
      <c r="D513" s="29">
        <v>0.38200000000000001</v>
      </c>
      <c r="E513" s="29">
        <v>7.19</v>
      </c>
      <c r="F513" s="48">
        <v>7.91</v>
      </c>
      <c r="G513" s="29">
        <v>25.24</v>
      </c>
      <c r="H513" s="34" t="s">
        <v>112</v>
      </c>
      <c r="I513" s="29">
        <v>0.1</v>
      </c>
      <c r="J513" s="29">
        <v>7.7</v>
      </c>
      <c r="K513" s="40">
        <v>776</v>
      </c>
      <c r="L513" s="257">
        <f>AVERAGE(K509:K513)</f>
        <v>5874.6</v>
      </c>
      <c r="M513" s="46">
        <f>GEOMEAN(K509:K513)</f>
        <v>1384.9529415964198</v>
      </c>
      <c r="N513" s="276" t="s">
        <v>465</v>
      </c>
      <c r="O513" s="34">
        <v>2.6</v>
      </c>
      <c r="P513" s="34">
        <v>60.1</v>
      </c>
      <c r="Q513" s="34" t="s">
        <v>115</v>
      </c>
      <c r="R513" s="34" t="s">
        <v>115</v>
      </c>
      <c r="S513" s="34" t="s">
        <v>115</v>
      </c>
      <c r="T513" s="34" t="s">
        <v>115</v>
      </c>
      <c r="U513" s="34" t="s">
        <v>115</v>
      </c>
      <c r="V513" s="34" t="s">
        <v>115</v>
      </c>
      <c r="W513" s="34">
        <v>22.6</v>
      </c>
      <c r="X513" s="34">
        <v>46</v>
      </c>
      <c r="Y513" s="34" t="s">
        <v>115</v>
      </c>
      <c r="Z513" s="34">
        <v>0.33</v>
      </c>
      <c r="AA513" s="34" t="s">
        <v>115</v>
      </c>
      <c r="AB513" s="34">
        <v>32.200000000000003</v>
      </c>
      <c r="AC513" s="34" t="s">
        <v>115</v>
      </c>
      <c r="AD513" s="34">
        <v>252</v>
      </c>
      <c r="AE513" s="34" t="s">
        <v>115</v>
      </c>
    </row>
    <row r="514" spans="1:31" x14ac:dyDescent="0.35">
      <c r="A514" s="44">
        <v>38932</v>
      </c>
      <c r="B514" s="29">
        <v>93355</v>
      </c>
      <c r="C514" s="29">
        <v>606.29999999999995</v>
      </c>
      <c r="D514" s="29">
        <v>0.3881</v>
      </c>
      <c r="E514" s="29">
        <v>4.9400000000000004</v>
      </c>
      <c r="F514" s="48">
        <v>8.02</v>
      </c>
      <c r="G514" s="29">
        <v>27.99</v>
      </c>
      <c r="H514" s="34" t="s">
        <v>112</v>
      </c>
      <c r="I514" s="29">
        <v>0.27</v>
      </c>
      <c r="J514" s="29">
        <v>7.7</v>
      </c>
      <c r="K514" s="40">
        <v>135</v>
      </c>
    </row>
    <row r="515" spans="1:31" x14ac:dyDescent="0.35">
      <c r="A515" s="44">
        <v>38938</v>
      </c>
      <c r="B515" s="29">
        <v>104110</v>
      </c>
      <c r="C515" s="29">
        <v>660</v>
      </c>
      <c r="D515" s="29">
        <v>0.42199999999999999</v>
      </c>
      <c r="E515" s="29">
        <v>6.71</v>
      </c>
      <c r="F515" s="48">
        <v>7.87</v>
      </c>
      <c r="G515" s="29">
        <v>24.57</v>
      </c>
      <c r="H515" s="34" t="s">
        <v>112</v>
      </c>
      <c r="I515" s="29">
        <v>0.2</v>
      </c>
      <c r="J515" s="29">
        <v>7.7</v>
      </c>
      <c r="K515" s="40">
        <v>199</v>
      </c>
    </row>
    <row r="516" spans="1:31" x14ac:dyDescent="0.35">
      <c r="A516" s="44">
        <v>38943</v>
      </c>
      <c r="B516" s="29">
        <v>104054</v>
      </c>
      <c r="C516" s="29">
        <v>570.1</v>
      </c>
      <c r="D516" s="29">
        <v>0.36480000000000001</v>
      </c>
      <c r="E516" s="29">
        <v>6.96</v>
      </c>
      <c r="F516" s="48">
        <v>8.01</v>
      </c>
      <c r="G516" s="29">
        <v>23.7</v>
      </c>
      <c r="H516" s="34" t="s">
        <v>112</v>
      </c>
      <c r="I516" s="29">
        <v>0.19</v>
      </c>
      <c r="J516" s="29">
        <v>7.3</v>
      </c>
      <c r="K516" s="40">
        <v>712</v>
      </c>
    </row>
    <row r="517" spans="1:31" x14ac:dyDescent="0.35">
      <c r="A517" s="44">
        <v>38952</v>
      </c>
      <c r="B517" s="29">
        <v>100256</v>
      </c>
      <c r="C517" s="29">
        <v>647.9</v>
      </c>
      <c r="D517" s="29">
        <v>0.41460000000000002</v>
      </c>
      <c r="E517" s="29">
        <v>6.94</v>
      </c>
      <c r="F517" s="48">
        <v>7.84</v>
      </c>
      <c r="G517" s="29">
        <v>23.47</v>
      </c>
      <c r="H517" s="34" t="s">
        <v>112</v>
      </c>
      <c r="I517" s="29">
        <v>0.28999999999999998</v>
      </c>
      <c r="J517" s="29">
        <v>7.1</v>
      </c>
      <c r="K517" s="40">
        <v>323</v>
      </c>
    </row>
    <row r="518" spans="1:31" x14ac:dyDescent="0.35">
      <c r="A518" s="44">
        <v>38959</v>
      </c>
      <c r="B518" s="29">
        <v>103107</v>
      </c>
      <c r="C518" s="29">
        <v>562.5</v>
      </c>
      <c r="D518" s="29">
        <v>0.36</v>
      </c>
      <c r="E518" s="29">
        <v>5.97</v>
      </c>
      <c r="F518" s="48">
        <v>7.86</v>
      </c>
      <c r="G518" s="29">
        <v>22.49</v>
      </c>
      <c r="H518" s="34" t="s">
        <v>112</v>
      </c>
      <c r="I518" s="29">
        <v>0.04</v>
      </c>
      <c r="J518" s="29">
        <v>7.3</v>
      </c>
      <c r="K518" s="40">
        <v>910</v>
      </c>
      <c r="L518" s="257">
        <f>AVERAGE(K514:K518)</f>
        <v>455.8</v>
      </c>
      <c r="M518" s="46">
        <f>GEOMEAN(K514:K518)</f>
        <v>354.79880681892536</v>
      </c>
      <c r="N518" s="276" t="s">
        <v>466</v>
      </c>
    </row>
    <row r="519" spans="1:31" x14ac:dyDescent="0.35">
      <c r="A519" s="44">
        <v>38967</v>
      </c>
      <c r="B519" s="29">
        <v>100921</v>
      </c>
      <c r="C519" s="29">
        <v>711.8</v>
      </c>
      <c r="D519" s="29">
        <v>0.45550000000000002</v>
      </c>
      <c r="E519" s="29">
        <v>5.88</v>
      </c>
      <c r="F519" s="48">
        <v>7.87</v>
      </c>
      <c r="G519" s="29">
        <v>20.5</v>
      </c>
      <c r="H519" s="34" t="s">
        <v>112</v>
      </c>
      <c r="I519" s="29">
        <v>0.39</v>
      </c>
      <c r="J519" s="29">
        <v>7.8</v>
      </c>
      <c r="K519" s="40">
        <v>3654</v>
      </c>
    </row>
    <row r="520" spans="1:31" x14ac:dyDescent="0.35">
      <c r="A520" s="44">
        <v>38971</v>
      </c>
      <c r="B520" s="29">
        <v>113007</v>
      </c>
      <c r="C520" s="29">
        <v>672.5</v>
      </c>
      <c r="D520" s="29">
        <v>0.4304</v>
      </c>
      <c r="E520" s="29">
        <v>8.31</v>
      </c>
      <c r="F520" s="48">
        <v>8.01</v>
      </c>
      <c r="G520" s="29">
        <v>21.91</v>
      </c>
      <c r="H520" s="34" t="s">
        <v>112</v>
      </c>
      <c r="I520" s="29">
        <v>0.36</v>
      </c>
      <c r="J520" s="29">
        <v>7.4</v>
      </c>
      <c r="K520" s="40">
        <v>3654</v>
      </c>
    </row>
    <row r="521" spans="1:31" x14ac:dyDescent="0.35">
      <c r="A521" s="44">
        <v>38973</v>
      </c>
      <c r="B521" s="29">
        <v>110119</v>
      </c>
      <c r="C521" s="29">
        <v>513.20000000000005</v>
      </c>
      <c r="D521" s="29">
        <v>0.32840000000000003</v>
      </c>
      <c r="E521" s="29">
        <v>5.26</v>
      </c>
      <c r="F521" s="48">
        <v>7.84</v>
      </c>
      <c r="G521" s="29">
        <v>20.38</v>
      </c>
      <c r="H521" s="34" t="s">
        <v>112</v>
      </c>
      <c r="I521" s="29">
        <v>0.1</v>
      </c>
      <c r="J521" s="29">
        <v>7.5</v>
      </c>
      <c r="K521" s="40">
        <v>24192</v>
      </c>
    </row>
    <row r="522" spans="1:31" x14ac:dyDescent="0.35">
      <c r="A522" s="44">
        <v>38987</v>
      </c>
      <c r="B522" s="29">
        <v>102457</v>
      </c>
      <c r="C522" s="29">
        <v>648</v>
      </c>
      <c r="D522" s="29">
        <v>0.41499999999999998</v>
      </c>
      <c r="E522" s="29">
        <v>7.78</v>
      </c>
      <c r="F522" s="48">
        <v>7.86</v>
      </c>
      <c r="G522" s="29">
        <v>17.09</v>
      </c>
      <c r="H522" s="34" t="s">
        <v>112</v>
      </c>
      <c r="I522" s="29">
        <v>0</v>
      </c>
      <c r="J522" s="29">
        <v>7.7</v>
      </c>
      <c r="K522" s="40">
        <v>471</v>
      </c>
    </row>
    <row r="523" spans="1:31" x14ac:dyDescent="0.35">
      <c r="A523" s="44">
        <v>38988</v>
      </c>
      <c r="B523" s="29">
        <v>103123</v>
      </c>
      <c r="C523" s="29">
        <v>661</v>
      </c>
      <c r="D523" s="29">
        <v>0.42299999999999999</v>
      </c>
      <c r="E523" s="29">
        <v>6.69</v>
      </c>
      <c r="F523" s="48">
        <v>7.74</v>
      </c>
      <c r="G523" s="29">
        <v>17.149999999999999</v>
      </c>
      <c r="H523" s="34" t="s">
        <v>112</v>
      </c>
      <c r="I523" s="29">
        <v>0</v>
      </c>
      <c r="J523" s="29">
        <v>7.6</v>
      </c>
      <c r="K523" s="40">
        <v>11199</v>
      </c>
      <c r="L523" s="257">
        <f>AVERAGE(K519:K523)</f>
        <v>8634</v>
      </c>
      <c r="M523" s="46">
        <f>GEOMEAN(K519:K523)</f>
        <v>4428.7564957018722</v>
      </c>
      <c r="N523" s="276" t="s">
        <v>467</v>
      </c>
    </row>
    <row r="524" spans="1:31" x14ac:dyDescent="0.35">
      <c r="A524" s="44">
        <v>38995</v>
      </c>
      <c r="B524" s="29">
        <v>103104</v>
      </c>
      <c r="C524" s="29">
        <v>552.20000000000005</v>
      </c>
      <c r="D524" s="29">
        <v>0.35339999999999999</v>
      </c>
      <c r="E524" s="29">
        <v>7.1</v>
      </c>
      <c r="F524" s="48">
        <v>7.76</v>
      </c>
      <c r="G524" s="29">
        <v>18.329999999999998</v>
      </c>
      <c r="H524" s="34" t="s">
        <v>112</v>
      </c>
      <c r="I524" s="29">
        <v>0.96</v>
      </c>
      <c r="J524" s="29">
        <v>7.4</v>
      </c>
      <c r="K524" s="40">
        <v>1119</v>
      </c>
    </row>
    <row r="525" spans="1:31" x14ac:dyDescent="0.35">
      <c r="A525" s="44">
        <v>38999</v>
      </c>
      <c r="B525" s="29">
        <v>114010</v>
      </c>
      <c r="C525" s="29">
        <v>584</v>
      </c>
      <c r="D525" s="29">
        <v>0.374</v>
      </c>
      <c r="E525" s="29">
        <v>8.89</v>
      </c>
      <c r="F525" s="48">
        <v>7.87</v>
      </c>
      <c r="G525" s="29">
        <v>16.5</v>
      </c>
      <c r="H525" s="34" t="s">
        <v>112</v>
      </c>
      <c r="I525" s="29">
        <v>0.4</v>
      </c>
      <c r="J525" s="29">
        <v>7.6</v>
      </c>
      <c r="K525" s="40">
        <v>216</v>
      </c>
    </row>
    <row r="526" spans="1:31" x14ac:dyDescent="0.35">
      <c r="A526" s="44">
        <v>39008</v>
      </c>
      <c r="B526" s="29">
        <v>105302</v>
      </c>
      <c r="C526" s="29">
        <v>460.8</v>
      </c>
      <c r="D526" s="29">
        <v>0.2949</v>
      </c>
      <c r="E526" s="29">
        <v>8.24</v>
      </c>
      <c r="F526" s="48">
        <v>7.86</v>
      </c>
      <c r="G526" s="29">
        <v>13.55</v>
      </c>
      <c r="H526" s="34" t="s">
        <v>112</v>
      </c>
      <c r="I526" s="29">
        <v>7.0000000000000007E-2</v>
      </c>
      <c r="J526" s="29">
        <v>7.3</v>
      </c>
      <c r="K526" s="40">
        <v>4352</v>
      </c>
    </row>
    <row r="527" spans="1:31" x14ac:dyDescent="0.35">
      <c r="A527" s="44">
        <v>39014</v>
      </c>
      <c r="B527" s="29">
        <v>104937</v>
      </c>
      <c r="C527" s="29">
        <v>574.9</v>
      </c>
      <c r="D527" s="29">
        <v>0.36799999999999999</v>
      </c>
      <c r="E527" s="29">
        <v>9.27</v>
      </c>
      <c r="F527" s="48">
        <v>8.02</v>
      </c>
      <c r="G527" s="29">
        <v>9.02</v>
      </c>
      <c r="H527" s="34" t="s">
        <v>112</v>
      </c>
      <c r="I527" s="29">
        <v>0.35</v>
      </c>
      <c r="J527" s="29">
        <v>7.3</v>
      </c>
      <c r="K527" s="40">
        <v>161</v>
      </c>
      <c r="O527" s="34">
        <v>1.5</v>
      </c>
      <c r="P527" s="34">
        <v>62.1</v>
      </c>
      <c r="Q527" s="34" t="s">
        <v>115</v>
      </c>
      <c r="R527" s="34" t="s">
        <v>115</v>
      </c>
      <c r="S527" s="34" t="s">
        <v>115</v>
      </c>
      <c r="T527" s="34" t="s">
        <v>115</v>
      </c>
      <c r="U527" s="34" t="s">
        <v>115</v>
      </c>
      <c r="V527" s="34" t="s">
        <v>115</v>
      </c>
      <c r="W527" s="34" t="s">
        <v>115</v>
      </c>
      <c r="X527" s="34">
        <v>42.4</v>
      </c>
      <c r="Y527" s="34" t="s">
        <v>115</v>
      </c>
      <c r="Z527" s="34">
        <v>0.8</v>
      </c>
      <c r="AA527" s="34" t="s">
        <v>115</v>
      </c>
      <c r="AB527" s="34">
        <v>35.4</v>
      </c>
      <c r="AC527" s="34" t="s">
        <v>115</v>
      </c>
      <c r="AD527" s="34">
        <v>266</v>
      </c>
      <c r="AE527" s="34" t="s">
        <v>115</v>
      </c>
    </row>
    <row r="528" spans="1:31" x14ac:dyDescent="0.35">
      <c r="A528" s="44">
        <v>39020</v>
      </c>
      <c r="B528" s="29">
        <v>95751</v>
      </c>
      <c r="C528" s="29">
        <v>1</v>
      </c>
      <c r="D528" s="29">
        <v>1E-3</v>
      </c>
      <c r="E528" s="29">
        <v>10.76</v>
      </c>
      <c r="F528" s="48">
        <v>8.1999999999999993</v>
      </c>
      <c r="G528" s="29">
        <v>9.74</v>
      </c>
      <c r="H528" s="34" t="s">
        <v>112</v>
      </c>
      <c r="I528" s="29">
        <v>0.1</v>
      </c>
      <c r="J528" s="29">
        <v>7.4</v>
      </c>
      <c r="K528" s="40">
        <v>546</v>
      </c>
      <c r="L528" s="257">
        <f>AVERAGE(K524:K528)</f>
        <v>1278.8</v>
      </c>
      <c r="M528" s="46">
        <f>GEOMEAN(K524:K528)</f>
        <v>621.1525159064347</v>
      </c>
      <c r="N528" s="276" t="s">
        <v>468</v>
      </c>
    </row>
    <row r="529" spans="1:14" x14ac:dyDescent="0.35">
      <c r="A529" s="44">
        <v>39023</v>
      </c>
      <c r="B529" s="29">
        <v>115001</v>
      </c>
      <c r="C529" s="29">
        <v>578.1</v>
      </c>
      <c r="D529" s="29">
        <v>0.37</v>
      </c>
      <c r="E529" s="29">
        <v>11.88</v>
      </c>
      <c r="F529" s="48">
        <v>8.08</v>
      </c>
      <c r="G529" s="29">
        <v>8.0299999999999994</v>
      </c>
      <c r="H529" s="34" t="s">
        <v>112</v>
      </c>
      <c r="I529" s="29">
        <v>0.39</v>
      </c>
      <c r="J529" s="29">
        <v>7.5</v>
      </c>
      <c r="K529" s="40">
        <v>84</v>
      </c>
    </row>
    <row r="530" spans="1:14" x14ac:dyDescent="0.35">
      <c r="A530" s="44">
        <v>39028</v>
      </c>
      <c r="B530" s="29">
        <v>103714</v>
      </c>
      <c r="C530" s="29">
        <v>519.79999999999995</v>
      </c>
      <c r="D530" s="29">
        <v>0.3327</v>
      </c>
      <c r="E530" s="29">
        <v>8.14</v>
      </c>
      <c r="F530" s="48">
        <v>7.93</v>
      </c>
      <c r="G530" s="29">
        <v>13.92</v>
      </c>
      <c r="H530" s="34" t="s">
        <v>112</v>
      </c>
      <c r="I530" s="29">
        <v>0.01</v>
      </c>
      <c r="J530" s="29">
        <v>7.8</v>
      </c>
      <c r="K530" s="40">
        <v>8164</v>
      </c>
    </row>
    <row r="531" spans="1:14" x14ac:dyDescent="0.35">
      <c r="A531" s="44">
        <v>39034</v>
      </c>
      <c r="B531" s="29">
        <v>110645</v>
      </c>
      <c r="C531" s="29">
        <v>569</v>
      </c>
      <c r="D531" s="29">
        <v>0.36399999999999999</v>
      </c>
      <c r="E531" s="29">
        <v>9.0500000000000007</v>
      </c>
      <c r="F531" s="48">
        <v>8.18</v>
      </c>
      <c r="G531" s="29">
        <v>8.35</v>
      </c>
      <c r="H531" s="34" t="s">
        <v>112</v>
      </c>
      <c r="I531" s="29">
        <v>0.1</v>
      </c>
      <c r="J531" s="29">
        <v>7.6</v>
      </c>
      <c r="K531" s="40">
        <v>369</v>
      </c>
    </row>
    <row r="532" spans="1:14" x14ac:dyDescent="0.35">
      <c r="A532" s="44">
        <v>39036</v>
      </c>
      <c r="B532" s="29">
        <v>101327</v>
      </c>
      <c r="C532" s="29">
        <v>609.70000000000005</v>
      </c>
      <c r="D532" s="29">
        <v>0.39019999999999999</v>
      </c>
      <c r="E532" s="29">
        <v>11.07</v>
      </c>
      <c r="F532" s="48">
        <v>7.72</v>
      </c>
      <c r="G532" s="29">
        <v>8.6999999999999993</v>
      </c>
      <c r="H532" s="34" t="s">
        <v>112</v>
      </c>
      <c r="I532" s="29">
        <v>0.17</v>
      </c>
      <c r="J532" s="29">
        <v>7.6</v>
      </c>
      <c r="K532" s="40">
        <v>294</v>
      </c>
    </row>
    <row r="533" spans="1:14" x14ac:dyDescent="0.35">
      <c r="A533" s="44">
        <v>39050</v>
      </c>
      <c r="B533" s="29">
        <v>101517</v>
      </c>
      <c r="C533" s="29">
        <v>647.1</v>
      </c>
      <c r="D533" s="29">
        <v>0.41410000000000002</v>
      </c>
      <c r="E533" s="29">
        <v>8.91</v>
      </c>
      <c r="F533" s="48">
        <v>8.0399999999999991</v>
      </c>
      <c r="G533" s="29">
        <v>10.81</v>
      </c>
      <c r="H533" s="34" t="s">
        <v>112</v>
      </c>
      <c r="I533" s="29">
        <v>0.08</v>
      </c>
      <c r="J533" s="29">
        <v>7.7</v>
      </c>
      <c r="K533" s="40">
        <v>31</v>
      </c>
      <c r="L533" s="257">
        <f>AVERAGE(K529:K533)</f>
        <v>1788.4</v>
      </c>
      <c r="M533" s="46">
        <f>GEOMEAN(K529:K533)</f>
        <v>296.88177266839142</v>
      </c>
      <c r="N533" s="276" t="s">
        <v>469</v>
      </c>
    </row>
    <row r="534" spans="1:14" x14ac:dyDescent="0.35">
      <c r="A534" s="44">
        <v>39055</v>
      </c>
      <c r="B534" s="29">
        <v>103921</v>
      </c>
      <c r="C534" s="29">
        <v>490.7</v>
      </c>
      <c r="D534" s="29">
        <v>0.31409999999999999</v>
      </c>
      <c r="E534" s="29">
        <v>10.09</v>
      </c>
      <c r="F534" s="48">
        <v>8.01</v>
      </c>
      <c r="G534" s="29">
        <v>4.3499999999999996</v>
      </c>
      <c r="H534" s="34" t="s">
        <v>112</v>
      </c>
      <c r="I534" s="29">
        <v>0.51</v>
      </c>
      <c r="J534" s="29">
        <v>7.4</v>
      </c>
      <c r="K534" s="40">
        <v>1236</v>
      </c>
    </row>
    <row r="535" spans="1:14" x14ac:dyDescent="0.35">
      <c r="A535" s="44">
        <v>39057</v>
      </c>
      <c r="B535" s="29">
        <v>103135</v>
      </c>
      <c r="C535" s="29">
        <v>482.8</v>
      </c>
      <c r="D535" s="29">
        <v>0.309</v>
      </c>
      <c r="E535" s="29">
        <v>11.88</v>
      </c>
      <c r="F535" s="48">
        <v>8.01</v>
      </c>
      <c r="G535" s="29">
        <v>4.09</v>
      </c>
      <c r="H535" s="34" t="s">
        <v>112</v>
      </c>
      <c r="I535" s="29">
        <v>0.46</v>
      </c>
      <c r="J535" s="29">
        <v>7</v>
      </c>
      <c r="K535" s="40">
        <v>1259</v>
      </c>
    </row>
    <row r="536" spans="1:14" x14ac:dyDescent="0.35">
      <c r="A536" s="44">
        <v>39065</v>
      </c>
      <c r="B536" s="29">
        <v>94252</v>
      </c>
      <c r="C536" s="29">
        <v>435.8</v>
      </c>
      <c r="D536" s="29">
        <v>0.27889999999999998</v>
      </c>
      <c r="E536" s="29">
        <v>11.59</v>
      </c>
      <c r="F536" s="48">
        <v>8.15</v>
      </c>
      <c r="G536" s="29">
        <v>4.43</v>
      </c>
      <c r="H536" s="34" t="s">
        <v>112</v>
      </c>
      <c r="I536" s="29">
        <v>0.04</v>
      </c>
      <c r="J536" s="29">
        <v>7.3</v>
      </c>
      <c r="K536" s="40">
        <v>399</v>
      </c>
    </row>
    <row r="537" spans="1:14" x14ac:dyDescent="0.35">
      <c r="A537" s="44">
        <v>39070</v>
      </c>
      <c r="B537" s="29">
        <v>104738</v>
      </c>
      <c r="C537" s="29">
        <v>140</v>
      </c>
      <c r="D537" s="29">
        <v>0.09</v>
      </c>
      <c r="E537" s="29">
        <v>8.7200000000000006</v>
      </c>
      <c r="F537" s="48">
        <v>8.09</v>
      </c>
      <c r="G537" s="29">
        <v>7.53</v>
      </c>
      <c r="H537" s="34" t="s">
        <v>112</v>
      </c>
      <c r="I537" s="29">
        <v>0.7</v>
      </c>
      <c r="J537" s="29">
        <v>7.7</v>
      </c>
      <c r="K537" s="40">
        <v>86</v>
      </c>
    </row>
    <row r="538" spans="1:14" x14ac:dyDescent="0.35">
      <c r="A538" s="44">
        <v>39071</v>
      </c>
      <c r="B538" s="29">
        <v>102106</v>
      </c>
      <c r="C538" s="29">
        <v>530</v>
      </c>
      <c r="D538" s="29">
        <v>0.3392</v>
      </c>
      <c r="E538" s="29">
        <v>11.84</v>
      </c>
      <c r="F538" s="48">
        <v>8.0399999999999991</v>
      </c>
      <c r="G538" s="29">
        <v>4.25</v>
      </c>
      <c r="H538" s="34" t="s">
        <v>112</v>
      </c>
      <c r="I538" s="29">
        <v>7.0000000000000007E-2</v>
      </c>
      <c r="J538" s="29">
        <v>7.2</v>
      </c>
      <c r="K538" s="40">
        <v>98</v>
      </c>
      <c r="L538" s="257">
        <f>AVERAGE(K534:K538)</f>
        <v>615.6</v>
      </c>
      <c r="M538" s="46">
        <f>GEOMEAN(K534:K538)</f>
        <v>349.74243122244815</v>
      </c>
      <c r="N538" s="276" t="s">
        <v>470</v>
      </c>
    </row>
    <row r="539" spans="1:14" x14ac:dyDescent="0.35">
      <c r="A539" s="44">
        <v>39086</v>
      </c>
      <c r="B539" s="29">
        <v>114821</v>
      </c>
      <c r="C539" s="29">
        <v>541.79999999999995</v>
      </c>
      <c r="D539" s="29">
        <v>0.34860000000000002</v>
      </c>
      <c r="E539" s="29">
        <v>11.23</v>
      </c>
      <c r="F539" s="48">
        <v>8.15</v>
      </c>
      <c r="G539" s="29">
        <v>6.22</v>
      </c>
      <c r="H539" s="34" t="s">
        <v>112</v>
      </c>
      <c r="I539" s="29">
        <v>0.36</v>
      </c>
      <c r="J539" s="29">
        <v>7.5</v>
      </c>
      <c r="K539" s="40">
        <v>189</v>
      </c>
    </row>
    <row r="540" spans="1:14" x14ac:dyDescent="0.35">
      <c r="A540" s="44">
        <v>39091</v>
      </c>
      <c r="B540" s="29">
        <v>102934</v>
      </c>
      <c r="C540" s="29">
        <v>503.4</v>
      </c>
      <c r="D540" s="29">
        <v>0.32219999999999999</v>
      </c>
      <c r="E540" s="29">
        <v>11.82</v>
      </c>
      <c r="F540" s="48">
        <v>8.24</v>
      </c>
      <c r="G540" s="29">
        <v>5.48</v>
      </c>
      <c r="H540" s="34" t="s">
        <v>112</v>
      </c>
      <c r="I540" s="29">
        <v>0.16</v>
      </c>
      <c r="J540" s="29">
        <v>7.4</v>
      </c>
      <c r="K540" s="40">
        <v>168</v>
      </c>
    </row>
    <row r="541" spans="1:14" x14ac:dyDescent="0.35">
      <c r="A541" s="44">
        <v>39093</v>
      </c>
      <c r="B541" s="29">
        <v>110109</v>
      </c>
      <c r="C541" s="29">
        <v>520</v>
      </c>
      <c r="D541" s="29">
        <v>0.33300000000000002</v>
      </c>
      <c r="E541" s="29">
        <v>9.86</v>
      </c>
      <c r="F541" s="48">
        <v>8.23</v>
      </c>
      <c r="G541" s="29">
        <v>5.29</v>
      </c>
      <c r="H541" s="34" t="s">
        <v>112</v>
      </c>
      <c r="I541" s="29">
        <v>0.3</v>
      </c>
      <c r="J541" s="29">
        <v>7.7</v>
      </c>
      <c r="K541" s="40">
        <v>86</v>
      </c>
    </row>
    <row r="542" spans="1:14" x14ac:dyDescent="0.35">
      <c r="A542" s="44">
        <v>39100</v>
      </c>
      <c r="B542" s="29">
        <v>104911</v>
      </c>
      <c r="C542" s="29">
        <v>400.8</v>
      </c>
      <c r="D542" s="29">
        <v>0.25650000000000001</v>
      </c>
      <c r="E542" s="29">
        <v>10.52</v>
      </c>
      <c r="F542" s="48">
        <v>8.17</v>
      </c>
      <c r="G542" s="29">
        <v>4.88</v>
      </c>
      <c r="H542" s="34" t="s">
        <v>112</v>
      </c>
      <c r="I542" s="29">
        <v>0.55000000000000004</v>
      </c>
      <c r="J542" s="29">
        <v>7.4</v>
      </c>
      <c r="K542" s="40">
        <v>669</v>
      </c>
    </row>
    <row r="543" spans="1:14" x14ac:dyDescent="0.35">
      <c r="A543" s="44">
        <v>39105</v>
      </c>
      <c r="B543" s="29">
        <v>102314</v>
      </c>
      <c r="C543" s="29">
        <v>470</v>
      </c>
      <c r="D543" s="29">
        <v>0.30099999999999999</v>
      </c>
      <c r="E543" s="29">
        <v>12.56</v>
      </c>
      <c r="F543" s="48">
        <v>8.09</v>
      </c>
      <c r="G543" s="29">
        <v>3.06</v>
      </c>
      <c r="H543" s="34" t="s">
        <v>112</v>
      </c>
      <c r="I543" s="29">
        <v>0.1</v>
      </c>
      <c r="J543" s="29">
        <v>7.4</v>
      </c>
      <c r="K543" s="40">
        <v>173</v>
      </c>
      <c r="L543" s="257">
        <f>AVERAGE(K539:K543)</f>
        <v>257</v>
      </c>
      <c r="M543" s="46">
        <f>GEOMEAN(K539:K543)</f>
        <v>199.50250428706156</v>
      </c>
      <c r="N543" s="276" t="s">
        <v>471</v>
      </c>
    </row>
    <row r="544" spans="1:14" x14ac:dyDescent="0.35">
      <c r="A544" s="44">
        <v>39120</v>
      </c>
      <c r="B544" s="29"/>
      <c r="C544" s="29"/>
      <c r="F544" s="29" t="s">
        <v>472</v>
      </c>
      <c r="G544" s="29"/>
    </row>
    <row r="545" spans="1:31" x14ac:dyDescent="0.35">
      <c r="A545" s="44">
        <v>39128</v>
      </c>
      <c r="F545" s="29" t="s">
        <v>472</v>
      </c>
    </row>
    <row r="546" spans="1:31" x14ac:dyDescent="0.35">
      <c r="A546" s="44">
        <v>39132</v>
      </c>
      <c r="F546" s="29" t="s">
        <v>472</v>
      </c>
    </row>
    <row r="547" spans="1:31" x14ac:dyDescent="0.35">
      <c r="A547" s="44">
        <v>39134</v>
      </c>
      <c r="F547" s="29" t="s">
        <v>472</v>
      </c>
    </row>
    <row r="548" spans="1:31" x14ac:dyDescent="0.35">
      <c r="A548" s="44">
        <v>39140</v>
      </c>
      <c r="B548" s="29">
        <v>103854</v>
      </c>
      <c r="C548" s="29">
        <v>534</v>
      </c>
      <c r="D548" s="29">
        <v>0.34200000000000003</v>
      </c>
      <c r="E548" s="29">
        <v>13.51</v>
      </c>
      <c r="F548" s="48">
        <v>7.99</v>
      </c>
      <c r="G548" s="29">
        <v>1.54</v>
      </c>
      <c r="H548" s="34" t="s">
        <v>112</v>
      </c>
      <c r="I548" s="29">
        <v>0.2</v>
      </c>
      <c r="J548" s="29">
        <v>7.7</v>
      </c>
      <c r="K548" s="40">
        <v>384</v>
      </c>
      <c r="L548" s="257">
        <f>AVERAGE(K544:K548)</f>
        <v>384</v>
      </c>
      <c r="M548" s="46">
        <f>GEOMEAN(K544:K548)</f>
        <v>384</v>
      </c>
      <c r="N548" s="276" t="s">
        <v>473</v>
      </c>
    </row>
    <row r="549" spans="1:31" x14ac:dyDescent="0.35">
      <c r="A549" s="44">
        <v>39147</v>
      </c>
      <c r="B549" s="29">
        <v>101253</v>
      </c>
      <c r="C549" s="29">
        <v>368.4</v>
      </c>
      <c r="D549" s="29">
        <v>0.23580000000000001</v>
      </c>
      <c r="E549" s="29">
        <v>13.93</v>
      </c>
      <c r="F549" s="48">
        <v>7.82</v>
      </c>
      <c r="G549" s="29">
        <v>0.84</v>
      </c>
      <c r="H549" s="34" t="s">
        <v>112</v>
      </c>
      <c r="I549" s="29">
        <v>0.82</v>
      </c>
      <c r="J549" s="29">
        <v>7.2</v>
      </c>
      <c r="K549" s="40">
        <v>327</v>
      </c>
      <c r="O549" s="34">
        <v>1</v>
      </c>
      <c r="P549" s="34">
        <v>39.6</v>
      </c>
      <c r="Q549" s="34" t="s">
        <v>115</v>
      </c>
      <c r="R549" s="34" t="s">
        <v>115</v>
      </c>
      <c r="S549" s="34" t="s">
        <v>115</v>
      </c>
      <c r="T549" s="34" t="s">
        <v>115</v>
      </c>
      <c r="U549" s="34" t="s">
        <v>115</v>
      </c>
      <c r="V549" s="34" t="s">
        <v>115</v>
      </c>
      <c r="W549" s="34" t="s">
        <v>115</v>
      </c>
      <c r="X549" s="34">
        <v>28.3</v>
      </c>
      <c r="Y549" s="34" t="s">
        <v>115</v>
      </c>
      <c r="Z549" s="34">
        <v>3.4</v>
      </c>
      <c r="AA549" s="34" t="s">
        <v>115</v>
      </c>
      <c r="AB549" s="34">
        <v>17.2</v>
      </c>
      <c r="AC549" s="34" t="s">
        <v>115</v>
      </c>
      <c r="AD549" s="34">
        <v>175</v>
      </c>
      <c r="AE549" s="34" t="s">
        <v>115</v>
      </c>
    </row>
    <row r="550" spans="1:31" x14ac:dyDescent="0.35">
      <c r="A550" s="44">
        <v>39153</v>
      </c>
      <c r="B550" s="29">
        <v>110756</v>
      </c>
      <c r="C550" s="29">
        <v>428.5</v>
      </c>
      <c r="D550" s="29">
        <v>0.2742</v>
      </c>
      <c r="E550" s="29">
        <v>12.63</v>
      </c>
      <c r="F550" s="48">
        <v>7.84</v>
      </c>
      <c r="G550" s="29">
        <v>4.55</v>
      </c>
      <c r="H550" s="34" t="s">
        <v>112</v>
      </c>
      <c r="I550" s="29">
        <v>0.48</v>
      </c>
      <c r="J550" s="29">
        <v>7.1</v>
      </c>
      <c r="K550" s="40">
        <v>10</v>
      </c>
    </row>
    <row r="551" spans="1:31" x14ac:dyDescent="0.35">
      <c r="A551" s="44">
        <v>39160</v>
      </c>
      <c r="B551" s="29">
        <v>120834</v>
      </c>
      <c r="C551" s="29">
        <v>434.5</v>
      </c>
      <c r="D551" s="29">
        <v>0.27810000000000001</v>
      </c>
      <c r="E551" s="29">
        <v>11.41</v>
      </c>
      <c r="F551" s="48">
        <v>7.78</v>
      </c>
      <c r="G551" s="29">
        <v>6.45</v>
      </c>
      <c r="H551" s="34" t="s">
        <v>112</v>
      </c>
      <c r="I551" s="29">
        <v>0.5</v>
      </c>
      <c r="J551" s="29">
        <v>7.2</v>
      </c>
      <c r="K551" s="40">
        <v>24192</v>
      </c>
    </row>
    <row r="552" spans="1:31" x14ac:dyDescent="0.35">
      <c r="A552" s="44">
        <v>39162</v>
      </c>
      <c r="B552" s="29">
        <v>103951</v>
      </c>
      <c r="C552" s="29">
        <v>428.1</v>
      </c>
      <c r="D552" s="29">
        <v>0.27400000000000002</v>
      </c>
      <c r="E552" s="29">
        <v>9.4700000000000006</v>
      </c>
      <c r="F552" s="48">
        <v>7.95</v>
      </c>
      <c r="G552" s="29">
        <v>8.84</v>
      </c>
      <c r="H552" s="34" t="s">
        <v>112</v>
      </c>
      <c r="I552" s="29">
        <v>0.03</v>
      </c>
      <c r="J552" s="29">
        <v>7</v>
      </c>
      <c r="K552" s="40">
        <v>335</v>
      </c>
    </row>
    <row r="553" spans="1:31" x14ac:dyDescent="0.35">
      <c r="A553" s="44">
        <v>39170</v>
      </c>
      <c r="B553" s="29">
        <v>100029</v>
      </c>
      <c r="C553" s="29">
        <v>408.2</v>
      </c>
      <c r="D553" s="29">
        <v>0.26129999999999998</v>
      </c>
      <c r="E553" s="29">
        <v>9.16</v>
      </c>
      <c r="F553" s="48">
        <v>7.79</v>
      </c>
      <c r="G553" s="29">
        <v>13.78</v>
      </c>
      <c r="H553" s="34" t="s">
        <v>112</v>
      </c>
      <c r="I553" s="29">
        <v>0.12</v>
      </c>
      <c r="J553" s="29">
        <v>7.6</v>
      </c>
      <c r="K553" s="40">
        <v>388</v>
      </c>
      <c r="L553" s="257">
        <f>AVERAGE(K549:K553)</f>
        <v>5050.3999999999996</v>
      </c>
      <c r="M553" s="46">
        <f>GEOMEAN(K549:K553)</f>
        <v>400.33099117076449</v>
      </c>
      <c r="N553" s="276" t="s">
        <v>474</v>
      </c>
    </row>
    <row r="554" spans="1:31" x14ac:dyDescent="0.35">
      <c r="A554" s="44">
        <v>39175</v>
      </c>
      <c r="B554" s="29">
        <v>105956</v>
      </c>
      <c r="C554" s="29">
        <v>456.2</v>
      </c>
      <c r="D554" s="29">
        <v>0.29189999999999999</v>
      </c>
      <c r="E554" s="29">
        <v>9.3000000000000007</v>
      </c>
      <c r="F554" s="48">
        <v>7.93</v>
      </c>
      <c r="G554" s="29">
        <v>15.23</v>
      </c>
      <c r="H554" s="34" t="s">
        <v>112</v>
      </c>
      <c r="I554" s="29">
        <v>0.02</v>
      </c>
      <c r="J554" s="29">
        <v>7.2</v>
      </c>
      <c r="K554" s="40">
        <v>223</v>
      </c>
    </row>
    <row r="555" spans="1:31" x14ac:dyDescent="0.35">
      <c r="A555" s="44">
        <v>39182</v>
      </c>
      <c r="B555" s="29">
        <v>105549</v>
      </c>
      <c r="C555" s="29">
        <v>510.2</v>
      </c>
      <c r="D555" s="29">
        <v>0.32650000000000001</v>
      </c>
      <c r="E555" s="29">
        <v>11.03</v>
      </c>
      <c r="F555" s="48">
        <v>7.92</v>
      </c>
      <c r="G555" s="29">
        <v>8.41</v>
      </c>
      <c r="H555" s="34" t="s">
        <v>112</v>
      </c>
      <c r="I555" s="29">
        <v>0.45</v>
      </c>
      <c r="J555" s="29">
        <v>7.1</v>
      </c>
      <c r="K555" s="40">
        <v>52</v>
      </c>
    </row>
    <row r="556" spans="1:31" x14ac:dyDescent="0.35">
      <c r="A556" s="44">
        <v>39191</v>
      </c>
      <c r="B556" s="29">
        <v>94240</v>
      </c>
      <c r="C556" s="29">
        <v>532.1</v>
      </c>
      <c r="D556" s="29">
        <v>0.34050000000000002</v>
      </c>
      <c r="E556" s="29">
        <v>6.85</v>
      </c>
      <c r="F556" s="48">
        <v>8.19</v>
      </c>
      <c r="G556" s="29">
        <v>9.82</v>
      </c>
      <c r="H556" s="34" t="s">
        <v>112</v>
      </c>
      <c r="I556" s="29">
        <v>0.24</v>
      </c>
      <c r="J556" s="29">
        <v>7.8</v>
      </c>
      <c r="K556" s="40">
        <v>132</v>
      </c>
    </row>
    <row r="557" spans="1:31" x14ac:dyDescent="0.35">
      <c r="A557" s="44">
        <v>39197</v>
      </c>
      <c r="B557" s="29">
        <v>104507</v>
      </c>
      <c r="C557" s="29">
        <v>581.1</v>
      </c>
      <c r="D557" s="29">
        <v>0.37190000000000001</v>
      </c>
      <c r="E557" s="29">
        <v>8.48</v>
      </c>
      <c r="F557" s="48">
        <v>7.8</v>
      </c>
      <c r="G557" s="29">
        <v>16.649999999999999</v>
      </c>
      <c r="H557" s="34" t="s">
        <v>112</v>
      </c>
      <c r="I557" s="29">
        <v>7.0000000000000007E-2</v>
      </c>
      <c r="J557" s="29">
        <v>7.2</v>
      </c>
      <c r="K557" s="40">
        <v>1046</v>
      </c>
    </row>
    <row r="558" spans="1:31" x14ac:dyDescent="0.35">
      <c r="A558" s="44">
        <v>39202</v>
      </c>
      <c r="B558" s="29">
        <v>111738</v>
      </c>
      <c r="C558" s="29">
        <v>551.6</v>
      </c>
      <c r="D558" s="29">
        <v>0.35299999999999998</v>
      </c>
      <c r="E558" s="29">
        <v>7.2</v>
      </c>
      <c r="F558" s="48">
        <v>8.18</v>
      </c>
      <c r="G558" s="29">
        <v>16.91</v>
      </c>
      <c r="H558" s="34" t="s">
        <v>112</v>
      </c>
      <c r="I558" s="29">
        <v>0.28999999999999998</v>
      </c>
      <c r="J558" s="29">
        <v>7.7</v>
      </c>
      <c r="K558" s="40">
        <v>199</v>
      </c>
      <c r="L558" s="257">
        <f>AVERAGE(K554:K558)</f>
        <v>330.4</v>
      </c>
      <c r="M558" s="46">
        <f>GEOMEAN(K554:K558)</f>
        <v>199.82663714962644</v>
      </c>
      <c r="N558" s="276" t="s">
        <v>475</v>
      </c>
    </row>
    <row r="559" spans="1:31" x14ac:dyDescent="0.35">
      <c r="A559" s="44">
        <v>39211</v>
      </c>
      <c r="B559" s="29">
        <v>101709</v>
      </c>
      <c r="C559" s="29">
        <v>616</v>
      </c>
      <c r="D559" s="29">
        <v>0.39400000000000002</v>
      </c>
      <c r="E559" s="29">
        <v>6.12</v>
      </c>
      <c r="F559" s="48">
        <v>7.79</v>
      </c>
      <c r="G559" s="29">
        <v>20.11</v>
      </c>
      <c r="H559" s="34" t="s">
        <v>112</v>
      </c>
      <c r="I559" s="29">
        <v>0.4</v>
      </c>
      <c r="J559" s="29">
        <v>7.8</v>
      </c>
      <c r="K559" s="40">
        <v>11299</v>
      </c>
    </row>
    <row r="560" spans="1:31" x14ac:dyDescent="0.35">
      <c r="A560" s="44">
        <v>39219</v>
      </c>
      <c r="B560" s="29">
        <v>105320</v>
      </c>
      <c r="C560" s="29">
        <v>604.29999999999995</v>
      </c>
      <c r="D560" s="29">
        <v>0.38679999999999998</v>
      </c>
      <c r="E560" s="29">
        <v>7.84</v>
      </c>
      <c r="F560" s="48">
        <v>7.65</v>
      </c>
      <c r="G560" s="29">
        <v>17.16</v>
      </c>
      <c r="H560" s="34" t="s">
        <v>112</v>
      </c>
      <c r="I560" s="29">
        <v>0.19</v>
      </c>
      <c r="J560" s="29">
        <v>7.4</v>
      </c>
      <c r="K560" s="40">
        <v>2909</v>
      </c>
    </row>
    <row r="561" spans="1:31" x14ac:dyDescent="0.35">
      <c r="A561" s="44">
        <v>39223</v>
      </c>
      <c r="B561" s="29">
        <v>113055</v>
      </c>
      <c r="C561" s="29">
        <v>677.5</v>
      </c>
      <c r="D561" s="29">
        <v>0.43359999999999999</v>
      </c>
      <c r="E561" s="29">
        <v>7.71</v>
      </c>
      <c r="F561" s="48">
        <v>7.79</v>
      </c>
      <c r="G561" s="29">
        <v>19.72</v>
      </c>
      <c r="H561" s="34" t="s">
        <v>112</v>
      </c>
      <c r="I561" s="29">
        <v>0.2</v>
      </c>
      <c r="J561" s="29">
        <v>7.7</v>
      </c>
      <c r="K561" s="40">
        <v>345</v>
      </c>
    </row>
    <row r="562" spans="1:31" x14ac:dyDescent="0.35">
      <c r="A562" s="44">
        <v>39225</v>
      </c>
      <c r="B562" s="29">
        <v>110556</v>
      </c>
      <c r="C562" s="29">
        <v>459.9</v>
      </c>
      <c r="D562" s="29">
        <v>0.2944</v>
      </c>
      <c r="E562" s="29">
        <v>6.77</v>
      </c>
      <c r="F562" s="48">
        <v>7.63</v>
      </c>
      <c r="G562" s="29">
        <v>21.56</v>
      </c>
      <c r="H562" s="34" t="s">
        <v>112</v>
      </c>
      <c r="I562" s="29">
        <v>0.61</v>
      </c>
      <c r="J562" s="29">
        <v>7.6</v>
      </c>
      <c r="K562" s="40">
        <v>213</v>
      </c>
    </row>
    <row r="563" spans="1:31" x14ac:dyDescent="0.35">
      <c r="A563" s="44">
        <v>39240</v>
      </c>
      <c r="B563" s="29">
        <v>110328</v>
      </c>
      <c r="C563" s="29">
        <v>695.8</v>
      </c>
      <c r="D563" s="29">
        <v>0.44529999999999997</v>
      </c>
      <c r="E563" s="29">
        <v>7.53</v>
      </c>
      <c r="F563" s="48">
        <v>7.81</v>
      </c>
      <c r="G563" s="29">
        <v>22.01</v>
      </c>
      <c r="H563" s="34" t="s">
        <v>112</v>
      </c>
      <c r="I563" s="29">
        <v>0.03</v>
      </c>
      <c r="J563" s="29">
        <v>7.2</v>
      </c>
      <c r="K563" s="40">
        <v>143</v>
      </c>
      <c r="L563" s="257">
        <f>AVERAGE(K559:K563)</f>
        <v>2981.8</v>
      </c>
      <c r="M563" s="46">
        <f>GEOMEAN(K559:K563)</f>
        <v>808.46959799946308</v>
      </c>
      <c r="N563" s="276" t="s">
        <v>476</v>
      </c>
    </row>
    <row r="564" spans="1:31" x14ac:dyDescent="0.35">
      <c r="A564" s="44">
        <v>39244</v>
      </c>
      <c r="B564" s="29">
        <v>121824</v>
      </c>
      <c r="C564" s="29">
        <v>729</v>
      </c>
      <c r="D564" s="29">
        <v>0.46660000000000001</v>
      </c>
      <c r="E564" s="29">
        <v>9.07</v>
      </c>
      <c r="F564" s="48">
        <v>7.69</v>
      </c>
      <c r="G564" s="29">
        <v>23.15</v>
      </c>
      <c r="H564" s="34" t="s">
        <v>112</v>
      </c>
      <c r="I564" s="29">
        <v>0.61</v>
      </c>
      <c r="J564" s="29">
        <v>7.7</v>
      </c>
      <c r="K564" s="40">
        <v>97</v>
      </c>
    </row>
    <row r="565" spans="1:31" x14ac:dyDescent="0.35">
      <c r="A565" s="44">
        <v>39253</v>
      </c>
      <c r="B565" s="29">
        <v>105301</v>
      </c>
      <c r="C565" s="29">
        <v>828.8</v>
      </c>
      <c r="D565" s="29">
        <v>0.53039999999999998</v>
      </c>
      <c r="E565" s="29">
        <v>6.25</v>
      </c>
      <c r="F565" s="48">
        <v>7.68</v>
      </c>
      <c r="G565" s="29">
        <v>23.13</v>
      </c>
      <c r="H565" s="34" t="s">
        <v>112</v>
      </c>
      <c r="I565" s="29">
        <v>0.7</v>
      </c>
      <c r="J565" s="29">
        <v>7.3</v>
      </c>
      <c r="K565" s="40">
        <v>2187</v>
      </c>
    </row>
    <row r="566" spans="1:31" x14ac:dyDescent="0.35">
      <c r="A566" s="44">
        <v>39258</v>
      </c>
      <c r="B566" s="29">
        <v>122148</v>
      </c>
      <c r="C566" s="39" t="s">
        <v>119</v>
      </c>
      <c r="D566" s="39" t="s">
        <v>119</v>
      </c>
      <c r="E566" s="29">
        <v>7.6</v>
      </c>
      <c r="F566" s="48">
        <v>7.38</v>
      </c>
      <c r="G566" s="29">
        <v>23.28</v>
      </c>
      <c r="H566" s="34" t="s">
        <v>112</v>
      </c>
      <c r="I566" s="29">
        <v>0.5</v>
      </c>
      <c r="J566" s="29">
        <v>7.7</v>
      </c>
      <c r="K566" s="40">
        <v>1145</v>
      </c>
    </row>
    <row r="567" spans="1:31" x14ac:dyDescent="0.35">
      <c r="A567" s="44">
        <v>39261</v>
      </c>
      <c r="B567" s="29">
        <v>105442</v>
      </c>
      <c r="C567" s="29">
        <v>518</v>
      </c>
      <c r="D567" s="29">
        <v>0.33100000000000002</v>
      </c>
      <c r="E567" s="29">
        <v>6.91</v>
      </c>
      <c r="F567" s="48">
        <v>7.67</v>
      </c>
      <c r="G567" s="29">
        <v>24.69</v>
      </c>
      <c r="H567" s="34" t="s">
        <v>112</v>
      </c>
      <c r="I567" s="29">
        <v>0.6</v>
      </c>
      <c r="J567" s="29">
        <v>7.7</v>
      </c>
      <c r="K567" s="40">
        <v>2602</v>
      </c>
    </row>
    <row r="568" spans="1:31" x14ac:dyDescent="0.35">
      <c r="A568" s="44">
        <v>39268</v>
      </c>
      <c r="B568" s="29">
        <v>95018</v>
      </c>
      <c r="C568" s="29">
        <v>725.8</v>
      </c>
      <c r="D568" s="29">
        <v>0.46450000000000002</v>
      </c>
      <c r="E568" s="29">
        <v>5.71</v>
      </c>
      <c r="F568" s="48">
        <v>7.84</v>
      </c>
      <c r="G568" s="29">
        <v>23.74</v>
      </c>
      <c r="H568" s="34" t="s">
        <v>112</v>
      </c>
      <c r="I568" s="29">
        <v>0.04</v>
      </c>
      <c r="J568" s="29">
        <v>7.2</v>
      </c>
      <c r="K568" s="40">
        <v>9208</v>
      </c>
      <c r="L568" s="257">
        <f>AVERAGE(K563:K567)</f>
        <v>1234.8</v>
      </c>
      <c r="M568" s="46">
        <f>GEOMEAN(K563:K567)</f>
        <v>618.3208150090901</v>
      </c>
      <c r="N568" s="276" t="s">
        <v>477</v>
      </c>
    </row>
    <row r="569" spans="1:31" x14ac:dyDescent="0.35">
      <c r="A569" s="44">
        <v>39273</v>
      </c>
      <c r="B569" s="29">
        <v>95121</v>
      </c>
      <c r="C569" s="29">
        <v>742.2</v>
      </c>
      <c r="D569" s="29">
        <v>0.47499999999999998</v>
      </c>
      <c r="E569" s="29">
        <v>7.03</v>
      </c>
      <c r="F569" s="48">
        <v>7.78</v>
      </c>
      <c r="G569" s="29">
        <v>25.22</v>
      </c>
      <c r="H569" s="34" t="s">
        <v>112</v>
      </c>
      <c r="I569" s="29">
        <v>0.4</v>
      </c>
      <c r="J569" s="29">
        <v>7.1</v>
      </c>
      <c r="K569" s="40">
        <v>121</v>
      </c>
    </row>
    <row r="570" spans="1:31" x14ac:dyDescent="0.35">
      <c r="A570" s="44">
        <v>39281</v>
      </c>
      <c r="B570" s="29">
        <v>103201</v>
      </c>
      <c r="C570" s="29">
        <v>670.1</v>
      </c>
      <c r="D570" s="29">
        <v>0.4289</v>
      </c>
      <c r="E570" s="29">
        <v>4.91</v>
      </c>
      <c r="F570" s="48">
        <v>7.67</v>
      </c>
      <c r="G570" s="29">
        <v>23.05</v>
      </c>
      <c r="H570" s="34" t="s">
        <v>112</v>
      </c>
      <c r="I570" s="29">
        <v>0.09</v>
      </c>
      <c r="J570" s="29">
        <v>7.3</v>
      </c>
      <c r="K570" s="40">
        <v>24192</v>
      </c>
    </row>
    <row r="571" spans="1:31" x14ac:dyDescent="0.35">
      <c r="A571" s="44">
        <v>39287</v>
      </c>
      <c r="B571" s="29">
        <v>105825</v>
      </c>
      <c r="C571" s="29">
        <v>759.8</v>
      </c>
      <c r="D571" s="29">
        <v>0.48630000000000001</v>
      </c>
      <c r="E571" s="29">
        <v>8.01</v>
      </c>
      <c r="F571" s="48">
        <v>7.73</v>
      </c>
      <c r="G571" s="29">
        <v>21.74</v>
      </c>
      <c r="H571" s="34" t="s">
        <v>112</v>
      </c>
      <c r="I571" s="29">
        <v>0.2</v>
      </c>
      <c r="J571" s="29">
        <v>7.5</v>
      </c>
      <c r="K571" s="40">
        <v>98</v>
      </c>
    </row>
    <row r="572" spans="1:31" x14ac:dyDescent="0.35">
      <c r="A572" s="44">
        <v>39288</v>
      </c>
      <c r="B572" s="29">
        <v>105549</v>
      </c>
      <c r="C572" s="29">
        <v>771</v>
      </c>
      <c r="D572" s="29">
        <v>0.49299999999999999</v>
      </c>
      <c r="E572" s="29">
        <v>7.89</v>
      </c>
      <c r="F572" s="48">
        <v>7.74</v>
      </c>
      <c r="G572" s="29">
        <v>22.3</v>
      </c>
      <c r="H572" s="34" t="s">
        <v>112</v>
      </c>
      <c r="I572" s="29">
        <v>0.5</v>
      </c>
      <c r="J572" s="29">
        <v>7.6</v>
      </c>
      <c r="K572" s="40">
        <v>52</v>
      </c>
      <c r="L572" s="257">
        <f>AVERAGE(K568:K572)</f>
        <v>6734.2</v>
      </c>
      <c r="M572" s="46">
        <f>GEOMEAN(K568:K572)</f>
        <v>672.31124429200145</v>
      </c>
      <c r="N572" s="276" t="s">
        <v>478</v>
      </c>
      <c r="O572" s="34">
        <v>2.5</v>
      </c>
      <c r="P572" s="34">
        <v>71.7</v>
      </c>
      <c r="Q572" s="34" t="s">
        <v>115</v>
      </c>
      <c r="R572" s="34" t="s">
        <v>115</v>
      </c>
      <c r="S572" s="34" t="s">
        <v>115</v>
      </c>
      <c r="T572" s="34">
        <v>2</v>
      </c>
      <c r="U572" s="34" t="s">
        <v>115</v>
      </c>
      <c r="V572" s="34" t="s">
        <v>115</v>
      </c>
      <c r="W572" s="34">
        <v>10</v>
      </c>
      <c r="X572" s="34">
        <v>65.8</v>
      </c>
      <c r="Y572" s="34" t="s">
        <v>115</v>
      </c>
      <c r="Z572" s="34">
        <v>0.42</v>
      </c>
      <c r="AA572" s="34" t="s">
        <v>115</v>
      </c>
      <c r="AB572" s="34">
        <v>54.2</v>
      </c>
      <c r="AC572" s="34" t="s">
        <v>115</v>
      </c>
      <c r="AD572" s="34">
        <v>333</v>
      </c>
      <c r="AE572" s="34" t="s">
        <v>115</v>
      </c>
    </row>
    <row r="573" spans="1:31" x14ac:dyDescent="0.35">
      <c r="A573" s="44">
        <v>39296</v>
      </c>
      <c r="B573" s="29">
        <v>104909</v>
      </c>
      <c r="C573" s="29">
        <v>787.3</v>
      </c>
      <c r="D573" s="29">
        <v>0.50390000000000001</v>
      </c>
      <c r="E573" s="29">
        <v>8.09</v>
      </c>
      <c r="F573" s="48">
        <v>7.89</v>
      </c>
      <c r="G573" s="29">
        <v>25.43</v>
      </c>
      <c r="H573" s="34" t="s">
        <v>112</v>
      </c>
      <c r="I573" s="29">
        <v>0.25</v>
      </c>
      <c r="J573" s="29">
        <v>7.3</v>
      </c>
      <c r="K573" s="40">
        <v>278</v>
      </c>
    </row>
    <row r="574" spans="1:31" x14ac:dyDescent="0.35">
      <c r="A574" s="44">
        <v>39302</v>
      </c>
      <c r="B574" s="29">
        <v>105012</v>
      </c>
      <c r="C574" s="29">
        <v>733.8</v>
      </c>
      <c r="D574" s="29">
        <v>0.46960000000000002</v>
      </c>
      <c r="E574" s="29">
        <v>6.66</v>
      </c>
      <c r="F574" s="48">
        <v>7.9</v>
      </c>
      <c r="G574" s="29">
        <v>27.68</v>
      </c>
      <c r="H574" s="34" t="s">
        <v>112</v>
      </c>
      <c r="I574" s="29">
        <v>0.13</v>
      </c>
      <c r="J574" s="29">
        <v>7.2</v>
      </c>
      <c r="K574" s="40">
        <v>591</v>
      </c>
    </row>
    <row r="575" spans="1:31" x14ac:dyDescent="0.35">
      <c r="A575" s="44">
        <v>39307</v>
      </c>
      <c r="B575" s="29">
        <v>95423</v>
      </c>
      <c r="C575" s="29">
        <v>801.7</v>
      </c>
      <c r="D575" s="29">
        <v>0.5131</v>
      </c>
      <c r="E575" s="29">
        <v>6.91</v>
      </c>
      <c r="F575" s="48">
        <v>7.71</v>
      </c>
      <c r="G575" s="29">
        <v>25.54</v>
      </c>
      <c r="H575" s="34" t="s">
        <v>112</v>
      </c>
      <c r="I575" s="29">
        <v>0.34</v>
      </c>
      <c r="J575" s="29">
        <v>7.1</v>
      </c>
      <c r="K575" s="40">
        <v>189</v>
      </c>
    </row>
    <row r="576" spans="1:31" x14ac:dyDescent="0.35">
      <c r="A576" s="44">
        <v>39316</v>
      </c>
      <c r="B576" s="29">
        <v>101512</v>
      </c>
      <c r="C576" s="29">
        <v>422.7</v>
      </c>
      <c r="D576" s="29">
        <v>0.27050000000000002</v>
      </c>
      <c r="E576" s="29">
        <v>6.22</v>
      </c>
      <c r="F576" s="48">
        <v>7.78</v>
      </c>
      <c r="G576" s="29">
        <v>24.72</v>
      </c>
      <c r="H576" s="34" t="s">
        <v>112</v>
      </c>
      <c r="I576" s="29">
        <v>0.51</v>
      </c>
      <c r="J576" s="29">
        <v>7.2</v>
      </c>
      <c r="K576" s="40">
        <v>2489</v>
      </c>
    </row>
    <row r="577" spans="1:31" x14ac:dyDescent="0.35">
      <c r="A577" s="44">
        <v>39323</v>
      </c>
      <c r="B577" s="29">
        <v>101520</v>
      </c>
      <c r="C577" s="29">
        <v>650</v>
      </c>
      <c r="D577" s="29">
        <v>0.41599999999999998</v>
      </c>
      <c r="E577" s="29">
        <v>6.36</v>
      </c>
      <c r="F577" s="48">
        <v>7.92</v>
      </c>
      <c r="G577" s="29">
        <v>24.95</v>
      </c>
      <c r="H577" s="34" t="s">
        <v>112</v>
      </c>
      <c r="I577" s="29">
        <v>0.46</v>
      </c>
      <c r="J577" s="29">
        <v>7.6</v>
      </c>
      <c r="K577" s="40">
        <v>443</v>
      </c>
      <c r="L577" s="257">
        <f>AVERAGE(K573:K577)</f>
        <v>798</v>
      </c>
      <c r="M577" s="46">
        <f>GEOMEAN(K573:K577)</f>
        <v>509.21893089586115</v>
      </c>
      <c r="N577" s="276" t="s">
        <v>479</v>
      </c>
    </row>
    <row r="578" spans="1:31" x14ac:dyDescent="0.35">
      <c r="A578" s="44">
        <v>39331</v>
      </c>
      <c r="B578" s="29">
        <v>103614</v>
      </c>
      <c r="C578" s="29">
        <v>727.3</v>
      </c>
      <c r="D578" s="29">
        <v>0.46550000000000002</v>
      </c>
      <c r="E578" s="29">
        <v>6.46</v>
      </c>
      <c r="F578" s="48">
        <v>7.93</v>
      </c>
      <c r="G578" s="29">
        <v>23.71</v>
      </c>
      <c r="H578" s="34" t="s">
        <v>112</v>
      </c>
      <c r="I578" s="29">
        <v>0.34</v>
      </c>
      <c r="J578" s="29">
        <v>7.3</v>
      </c>
      <c r="K578" s="40">
        <v>173</v>
      </c>
    </row>
    <row r="579" spans="1:31" x14ac:dyDescent="0.35">
      <c r="A579" s="44">
        <v>39335</v>
      </c>
      <c r="B579" s="29">
        <v>105306</v>
      </c>
      <c r="C579" s="29">
        <v>657</v>
      </c>
      <c r="D579" s="29">
        <v>0.42099999999999999</v>
      </c>
      <c r="E579" s="29">
        <v>5.19</v>
      </c>
      <c r="F579" s="48">
        <v>7.82</v>
      </c>
      <c r="G579" s="29">
        <v>23.54</v>
      </c>
      <c r="H579" s="34" t="s">
        <v>112</v>
      </c>
      <c r="I579" s="29">
        <v>0.4</v>
      </c>
      <c r="J579" s="29">
        <v>7.6</v>
      </c>
      <c r="K579" s="40">
        <v>1039</v>
      </c>
    </row>
    <row r="580" spans="1:31" x14ac:dyDescent="0.35">
      <c r="A580" s="44">
        <v>39337</v>
      </c>
      <c r="B580" s="29">
        <v>94454</v>
      </c>
      <c r="C580" s="29">
        <v>675</v>
      </c>
      <c r="D580" s="29">
        <v>0.432</v>
      </c>
      <c r="E580" s="29">
        <v>7.48</v>
      </c>
      <c r="F580" s="48">
        <v>7.7</v>
      </c>
      <c r="G580" s="29">
        <v>20.34</v>
      </c>
      <c r="H580" s="34" t="s">
        <v>112</v>
      </c>
      <c r="I580" s="29">
        <v>0.4</v>
      </c>
      <c r="J580" s="29">
        <v>7.7</v>
      </c>
      <c r="K580" s="40">
        <v>419</v>
      </c>
    </row>
    <row r="581" spans="1:31" x14ac:dyDescent="0.35">
      <c r="A581" s="44">
        <v>39351</v>
      </c>
      <c r="B581" s="29">
        <v>102835</v>
      </c>
      <c r="C581" s="29">
        <v>609.1</v>
      </c>
      <c r="D581" s="29">
        <v>0.38979999999999998</v>
      </c>
      <c r="E581" s="29">
        <v>6.18</v>
      </c>
      <c r="F581" s="48">
        <v>7.65</v>
      </c>
      <c r="G581" s="29">
        <v>23.01</v>
      </c>
      <c r="H581" s="34" t="s">
        <v>112</v>
      </c>
      <c r="I581" s="29">
        <v>0.33</v>
      </c>
      <c r="J581" s="29">
        <v>6.8</v>
      </c>
      <c r="K581" s="40">
        <v>24192</v>
      </c>
    </row>
    <row r="582" spans="1:31" x14ac:dyDescent="0.35">
      <c r="A582" s="44">
        <v>39352</v>
      </c>
      <c r="B582" s="29"/>
      <c r="C582" s="29">
        <v>610.70000000000005</v>
      </c>
      <c r="D582" s="29">
        <v>0.39090000000000003</v>
      </c>
      <c r="E582" s="29">
        <v>4.7300000000000004</v>
      </c>
      <c r="F582" s="48">
        <v>8.06</v>
      </c>
      <c r="G582" s="29">
        <v>21.27</v>
      </c>
      <c r="H582" s="34" t="s">
        <v>112</v>
      </c>
      <c r="I582" s="29">
        <v>0.16</v>
      </c>
      <c r="J582" s="29">
        <v>7.4</v>
      </c>
      <c r="K582" s="40">
        <v>3654</v>
      </c>
      <c r="L582" s="257">
        <f>AVERAGE(K578:K582)</f>
        <v>5895.4</v>
      </c>
      <c r="M582" s="46">
        <f>GEOMEAN(K578:K582)</f>
        <v>1461.0436736486861</v>
      </c>
      <c r="N582" s="276" t="s">
        <v>480</v>
      </c>
    </row>
    <row r="583" spans="1:31" x14ac:dyDescent="0.35">
      <c r="A583" s="44">
        <v>39359</v>
      </c>
      <c r="B583" s="29">
        <v>104808</v>
      </c>
      <c r="C583" s="29">
        <v>676.3</v>
      </c>
      <c r="D583" s="29">
        <v>0.43280000000000002</v>
      </c>
      <c r="E583" s="29">
        <v>7.84</v>
      </c>
      <c r="F583" s="48">
        <v>7.81</v>
      </c>
      <c r="G583" s="29">
        <v>20.079999999999998</v>
      </c>
      <c r="H583" s="34" t="s">
        <v>112</v>
      </c>
      <c r="I583" s="29">
        <v>0.44</v>
      </c>
      <c r="J583" s="29">
        <v>7.3</v>
      </c>
      <c r="K583" s="40">
        <v>504</v>
      </c>
    </row>
    <row r="584" spans="1:31" x14ac:dyDescent="0.35">
      <c r="A584" s="44">
        <v>39363</v>
      </c>
      <c r="B584" s="29">
        <v>104731</v>
      </c>
      <c r="C584" s="29">
        <v>711.1</v>
      </c>
      <c r="D584" s="29">
        <v>0.4551</v>
      </c>
      <c r="E584" s="29">
        <v>7.19</v>
      </c>
      <c r="F584" s="48">
        <v>7.83</v>
      </c>
      <c r="G584" s="29">
        <v>22.89</v>
      </c>
      <c r="H584" s="34" t="s">
        <v>112</v>
      </c>
      <c r="I584" s="29">
        <v>0.36</v>
      </c>
      <c r="J584" s="29">
        <v>7.3</v>
      </c>
      <c r="K584" s="40">
        <v>199</v>
      </c>
    </row>
    <row r="585" spans="1:31" x14ac:dyDescent="0.35">
      <c r="A585" s="44">
        <v>39372</v>
      </c>
      <c r="B585" s="29">
        <v>102737</v>
      </c>
      <c r="C585" s="29">
        <v>666.2</v>
      </c>
      <c r="D585" s="29">
        <v>0.4264</v>
      </c>
      <c r="E585" s="29">
        <v>7.99</v>
      </c>
      <c r="F585" s="48">
        <v>7.1</v>
      </c>
      <c r="G585" s="29">
        <v>16.82</v>
      </c>
      <c r="H585" s="34" t="s">
        <v>112</v>
      </c>
      <c r="I585" s="29">
        <v>0.14000000000000001</v>
      </c>
      <c r="J585" s="29">
        <v>7.2</v>
      </c>
      <c r="K585" s="40">
        <v>11199</v>
      </c>
    </row>
    <row r="586" spans="1:31" ht="13.5" customHeight="1" x14ac:dyDescent="0.35">
      <c r="A586" s="44">
        <v>39378</v>
      </c>
      <c r="B586" s="29">
        <v>110223</v>
      </c>
      <c r="C586" s="29">
        <v>424.1</v>
      </c>
      <c r="D586" s="29">
        <v>0.27139999999999997</v>
      </c>
      <c r="E586" s="29">
        <v>6.11</v>
      </c>
      <c r="F586" s="48">
        <v>7.23</v>
      </c>
      <c r="G586" s="29">
        <v>15.55</v>
      </c>
      <c r="H586" s="34" t="s">
        <v>112</v>
      </c>
      <c r="I586" s="29">
        <v>0.3</v>
      </c>
      <c r="J586" s="29">
        <v>6.4</v>
      </c>
      <c r="K586" s="40">
        <v>19863</v>
      </c>
      <c r="O586" s="34">
        <v>2</v>
      </c>
      <c r="P586" s="34">
        <v>35.1</v>
      </c>
      <c r="Q586" s="34" t="s">
        <v>115</v>
      </c>
      <c r="R586" s="34" t="s">
        <v>115</v>
      </c>
      <c r="S586" s="34" t="s">
        <v>115</v>
      </c>
      <c r="T586" s="34" t="s">
        <v>115</v>
      </c>
      <c r="U586" s="34" t="s">
        <v>115</v>
      </c>
      <c r="V586" s="34" t="s">
        <v>115</v>
      </c>
      <c r="W586" s="34" t="s">
        <v>115</v>
      </c>
      <c r="X586" s="34">
        <v>34.4</v>
      </c>
      <c r="Y586" s="34" t="s">
        <v>115</v>
      </c>
      <c r="Z586" s="34">
        <v>0.59</v>
      </c>
      <c r="AA586" s="34" t="s">
        <v>115</v>
      </c>
      <c r="AB586" s="34">
        <v>28.4</v>
      </c>
      <c r="AC586" s="34">
        <v>0.41</v>
      </c>
      <c r="AD586" s="34">
        <v>174</v>
      </c>
      <c r="AE586" s="34">
        <v>8</v>
      </c>
    </row>
    <row r="587" spans="1:31" x14ac:dyDescent="0.35">
      <c r="A587" s="44">
        <v>39384</v>
      </c>
      <c r="B587" s="29">
        <v>105002</v>
      </c>
      <c r="C587" s="29">
        <v>664</v>
      </c>
      <c r="D587" s="29">
        <v>0.42499999999999999</v>
      </c>
      <c r="E587" s="29">
        <v>8.9</v>
      </c>
      <c r="F587" s="48">
        <v>7.54</v>
      </c>
      <c r="G587" s="29">
        <v>11.7</v>
      </c>
      <c r="H587" s="34" t="s">
        <v>112</v>
      </c>
      <c r="I587" s="29">
        <v>0</v>
      </c>
      <c r="J587" s="29">
        <v>7.6</v>
      </c>
      <c r="K587" s="40">
        <v>331</v>
      </c>
      <c r="L587" s="257">
        <f>AVERAGE(K583:K587)</f>
        <v>6419.2</v>
      </c>
      <c r="M587" s="46">
        <f>GEOMEAN(K583:K587)</f>
        <v>1491.6507086467566</v>
      </c>
      <c r="N587" s="276" t="s">
        <v>482</v>
      </c>
    </row>
    <row r="588" spans="1:31" x14ac:dyDescent="0.35">
      <c r="A588" s="44">
        <v>39387</v>
      </c>
      <c r="B588" s="29">
        <v>102405</v>
      </c>
      <c r="C588" s="29">
        <v>796.4</v>
      </c>
      <c r="D588" s="29">
        <v>0.50970000000000004</v>
      </c>
      <c r="E588" s="29">
        <v>8.68</v>
      </c>
      <c r="F588" s="48">
        <v>7.48</v>
      </c>
      <c r="G588" s="29">
        <v>11.57</v>
      </c>
      <c r="H588" s="34" t="s">
        <v>112</v>
      </c>
      <c r="I588" s="29">
        <v>0.22</v>
      </c>
      <c r="J588" s="29">
        <v>7.1</v>
      </c>
      <c r="K588" s="40">
        <v>313</v>
      </c>
    </row>
    <row r="589" spans="1:31" x14ac:dyDescent="0.35">
      <c r="A589" s="44">
        <v>39392</v>
      </c>
      <c r="B589" s="29">
        <v>104729</v>
      </c>
      <c r="C589" s="29">
        <v>837.1</v>
      </c>
      <c r="D589" s="29">
        <v>0.53569999999999995</v>
      </c>
      <c r="E589" s="29">
        <v>9.15</v>
      </c>
      <c r="F589" s="48">
        <v>7.5</v>
      </c>
      <c r="G589" s="29">
        <v>9.75</v>
      </c>
      <c r="H589" s="34" t="s">
        <v>112</v>
      </c>
      <c r="I589" s="29">
        <v>0.25</v>
      </c>
      <c r="J589" s="29">
        <v>7.5</v>
      </c>
      <c r="K589" s="40">
        <v>512</v>
      </c>
    </row>
    <row r="590" spans="1:31" x14ac:dyDescent="0.35">
      <c r="A590" s="44">
        <v>39398</v>
      </c>
      <c r="B590" s="29">
        <v>112829</v>
      </c>
      <c r="C590" s="29">
        <v>637.79999999999995</v>
      </c>
      <c r="D590" s="29">
        <v>0.40820000000000001</v>
      </c>
      <c r="E590" s="29">
        <v>9.93</v>
      </c>
      <c r="F590" s="48">
        <v>7.67</v>
      </c>
      <c r="G590" s="29">
        <v>9.58</v>
      </c>
      <c r="H590" s="34" t="s">
        <v>112</v>
      </c>
      <c r="I590" s="29">
        <v>0.28999999999999998</v>
      </c>
      <c r="J590" s="29">
        <v>7.1</v>
      </c>
      <c r="K590" s="40">
        <v>12997</v>
      </c>
    </row>
    <row r="591" spans="1:31" x14ac:dyDescent="0.35">
      <c r="A591" s="44">
        <v>39400</v>
      </c>
      <c r="B591" s="29">
        <v>105704</v>
      </c>
      <c r="C591" s="29">
        <v>519.5</v>
      </c>
      <c r="D591" s="29">
        <v>0.33250000000000002</v>
      </c>
      <c r="E591" s="29">
        <v>7.78</v>
      </c>
      <c r="F591" s="48">
        <v>7.58</v>
      </c>
      <c r="G591" s="29">
        <v>12.87</v>
      </c>
      <c r="H591" s="34" t="s">
        <v>112</v>
      </c>
      <c r="I591" s="29">
        <v>0.67</v>
      </c>
      <c r="J591" s="29">
        <v>7.3</v>
      </c>
      <c r="K591" s="40">
        <v>2359</v>
      </c>
    </row>
    <row r="592" spans="1:31" x14ac:dyDescent="0.35">
      <c r="A592" s="44">
        <v>39414</v>
      </c>
      <c r="B592" s="29">
        <v>113142</v>
      </c>
      <c r="C592" s="29">
        <v>580.4</v>
      </c>
      <c r="D592" s="29">
        <v>0.3715</v>
      </c>
      <c r="E592" s="29">
        <v>8.9499999999999993</v>
      </c>
      <c r="F592" s="48">
        <v>7.54</v>
      </c>
      <c r="G592" s="29">
        <v>9.8000000000000007</v>
      </c>
      <c r="H592" s="34" t="s">
        <v>112</v>
      </c>
      <c r="I592" s="29">
        <v>0.28000000000000003</v>
      </c>
      <c r="J592" s="29">
        <v>6.7</v>
      </c>
      <c r="K592" s="40">
        <v>201</v>
      </c>
      <c r="L592" s="257">
        <f>AVERAGE(K588:K592)</f>
        <v>3276.4</v>
      </c>
      <c r="M592" s="46">
        <f>GEOMEAN(K588:K592)</f>
        <v>997.50776054186599</v>
      </c>
      <c r="N592" s="276" t="s">
        <v>483</v>
      </c>
    </row>
    <row r="593" spans="1:32" x14ac:dyDescent="0.35">
      <c r="A593" s="44">
        <v>39419</v>
      </c>
      <c r="B593" s="29"/>
      <c r="C593" s="39" t="s">
        <v>119</v>
      </c>
      <c r="D593" s="39" t="s">
        <v>119</v>
      </c>
      <c r="E593" s="39" t="s">
        <v>119</v>
      </c>
      <c r="F593" s="39" t="s">
        <v>119</v>
      </c>
      <c r="G593" s="39" t="s">
        <v>119</v>
      </c>
      <c r="H593" s="34" t="s">
        <v>112</v>
      </c>
      <c r="I593" s="39" t="s">
        <v>119</v>
      </c>
      <c r="J593" s="39" t="s">
        <v>119</v>
      </c>
      <c r="K593" s="40">
        <v>17329</v>
      </c>
    </row>
    <row r="594" spans="1:32" x14ac:dyDescent="0.35">
      <c r="A594" s="44">
        <v>39421</v>
      </c>
      <c r="B594" s="29">
        <v>111552</v>
      </c>
      <c r="C594" s="29">
        <v>595.4</v>
      </c>
      <c r="D594" s="29">
        <v>0.38109999999999999</v>
      </c>
      <c r="E594" s="29">
        <v>12.25</v>
      </c>
      <c r="F594" s="48">
        <v>7.49</v>
      </c>
      <c r="G594" s="29">
        <v>2.65</v>
      </c>
      <c r="H594" s="34" t="s">
        <v>112</v>
      </c>
      <c r="I594" s="29">
        <v>0.78</v>
      </c>
      <c r="J594" s="29">
        <v>6.9</v>
      </c>
      <c r="K594" s="40">
        <v>988</v>
      </c>
    </row>
    <row r="595" spans="1:32" x14ac:dyDescent="0.35">
      <c r="A595" s="44">
        <v>39429</v>
      </c>
      <c r="B595" s="29">
        <v>91449</v>
      </c>
      <c r="C595" s="29">
        <v>530.70000000000005</v>
      </c>
      <c r="D595" s="29">
        <v>0.3397</v>
      </c>
      <c r="E595" s="29">
        <v>18.38</v>
      </c>
      <c r="F595" s="48">
        <v>7.86</v>
      </c>
      <c r="G595" s="29">
        <v>5.51</v>
      </c>
      <c r="H595" s="34" t="s">
        <v>112</v>
      </c>
      <c r="I595" s="29">
        <v>0.45</v>
      </c>
      <c r="J595" s="29">
        <v>7.6</v>
      </c>
      <c r="K595" s="40">
        <v>9804</v>
      </c>
    </row>
    <row r="596" spans="1:32" x14ac:dyDescent="0.35">
      <c r="A596" s="44">
        <v>39434</v>
      </c>
      <c r="B596" s="29">
        <v>110133</v>
      </c>
      <c r="C596" s="29">
        <v>628.79999999999995</v>
      </c>
      <c r="D596" s="29">
        <v>0.40239999999999998</v>
      </c>
      <c r="E596" s="29">
        <v>12.25</v>
      </c>
      <c r="F596" s="48">
        <v>8.0399999999999991</v>
      </c>
      <c r="G596" s="29">
        <v>2.58</v>
      </c>
      <c r="H596" s="34" t="s">
        <v>112</v>
      </c>
      <c r="I596" s="29">
        <v>0.05</v>
      </c>
      <c r="J596" s="29">
        <v>6.8</v>
      </c>
      <c r="K596" s="40">
        <v>132</v>
      </c>
    </row>
    <row r="597" spans="1:32" x14ac:dyDescent="0.35">
      <c r="A597" s="44">
        <v>39435</v>
      </c>
      <c r="B597" s="29">
        <v>110322</v>
      </c>
      <c r="C597" s="29">
        <v>658</v>
      </c>
      <c r="D597" s="29">
        <v>0.42109999999999997</v>
      </c>
      <c r="E597" s="29">
        <v>13.59</v>
      </c>
      <c r="F597" s="48">
        <v>8.41</v>
      </c>
      <c r="G597" s="29">
        <v>2.87</v>
      </c>
      <c r="H597" s="34" t="s">
        <v>112</v>
      </c>
      <c r="I597" s="29">
        <v>0.27</v>
      </c>
      <c r="J597" s="29">
        <v>7.3</v>
      </c>
      <c r="K597" s="40">
        <v>120</v>
      </c>
      <c r="L597" s="257">
        <f>AVERAGE(K593:K597)</f>
        <v>5674.6</v>
      </c>
      <c r="M597" s="46">
        <f>GEOMEAN(K593:K597)</f>
        <v>1216.0117886357727</v>
      </c>
      <c r="N597" s="276" t="s">
        <v>484</v>
      </c>
    </row>
    <row r="598" spans="1:32" x14ac:dyDescent="0.35">
      <c r="A598" s="44">
        <v>39450</v>
      </c>
      <c r="B598" s="29">
        <v>113022</v>
      </c>
      <c r="C598" s="29">
        <v>644.1</v>
      </c>
      <c r="D598" s="29">
        <v>0.41220000000000001</v>
      </c>
      <c r="E598" s="29">
        <v>13.02</v>
      </c>
      <c r="F598" s="48">
        <v>7.88</v>
      </c>
      <c r="G598" s="29">
        <v>-0.03</v>
      </c>
      <c r="H598" s="34" t="s">
        <v>112</v>
      </c>
      <c r="I598" s="29">
        <v>0.51</v>
      </c>
      <c r="J598" s="29">
        <v>7.5</v>
      </c>
      <c r="K598" s="40">
        <v>160</v>
      </c>
    </row>
    <row r="599" spans="1:32" x14ac:dyDescent="0.35">
      <c r="A599" s="44">
        <v>39455</v>
      </c>
      <c r="B599" s="29">
        <v>105154</v>
      </c>
      <c r="C599" s="29">
        <v>654.79999999999995</v>
      </c>
      <c r="D599" s="29">
        <v>0.41899999999999998</v>
      </c>
      <c r="E599" s="29">
        <v>11.48</v>
      </c>
      <c r="F599" s="48">
        <v>8.2799999999999994</v>
      </c>
      <c r="G599" s="29">
        <v>7.58</v>
      </c>
      <c r="H599" s="34" t="s">
        <v>112</v>
      </c>
      <c r="I599" s="29">
        <v>0.01</v>
      </c>
      <c r="J599" s="29">
        <v>7.3</v>
      </c>
      <c r="K599" s="40">
        <v>135</v>
      </c>
    </row>
    <row r="600" spans="1:32" x14ac:dyDescent="0.35">
      <c r="A600" s="44">
        <v>39457</v>
      </c>
      <c r="B600" s="29">
        <v>104518</v>
      </c>
      <c r="C600" s="29">
        <v>543</v>
      </c>
      <c r="D600" s="29">
        <v>0.34699999999999998</v>
      </c>
      <c r="E600" s="29">
        <v>12.29</v>
      </c>
      <c r="F600" s="48">
        <v>8.4</v>
      </c>
      <c r="G600" s="29">
        <v>4.7300000000000004</v>
      </c>
      <c r="H600" s="34" t="s">
        <v>112</v>
      </c>
      <c r="I600" s="29">
        <v>0.1</v>
      </c>
      <c r="J600" s="29">
        <v>7.5</v>
      </c>
      <c r="K600" s="40">
        <v>354</v>
      </c>
    </row>
    <row r="601" spans="1:32" x14ac:dyDescent="0.35">
      <c r="A601" s="44">
        <v>39464</v>
      </c>
      <c r="B601" s="29">
        <v>112700</v>
      </c>
      <c r="C601" s="29">
        <v>629.79999999999995</v>
      </c>
      <c r="D601" s="29">
        <v>0.40310000000000001</v>
      </c>
      <c r="E601" s="29">
        <v>10.86</v>
      </c>
      <c r="F601" s="48">
        <v>8.17</v>
      </c>
      <c r="G601" s="29">
        <v>4.04</v>
      </c>
      <c r="H601" s="34" t="s">
        <v>112</v>
      </c>
      <c r="I601" s="29">
        <v>0.03</v>
      </c>
      <c r="J601" s="29">
        <v>7.2</v>
      </c>
      <c r="K601" s="40">
        <v>85</v>
      </c>
    </row>
    <row r="602" spans="1:32" x14ac:dyDescent="0.35">
      <c r="A602" s="44">
        <v>39477</v>
      </c>
      <c r="B602" s="29">
        <v>113154</v>
      </c>
      <c r="C602" s="29">
        <v>658</v>
      </c>
      <c r="D602" s="29">
        <v>0.42099999999999999</v>
      </c>
      <c r="E602" s="29">
        <v>11.32</v>
      </c>
      <c r="F602" s="48">
        <v>7.91</v>
      </c>
      <c r="G602" s="29">
        <v>1.48</v>
      </c>
      <c r="H602" s="34" t="s">
        <v>112</v>
      </c>
      <c r="I602" s="29">
        <v>0.8</v>
      </c>
      <c r="J602" s="29">
        <v>7.7</v>
      </c>
      <c r="K602" s="40">
        <v>7270</v>
      </c>
      <c r="L602" s="257">
        <f>AVERAGE(K598:K602)</f>
        <v>1600.8</v>
      </c>
      <c r="M602" s="46">
        <f>GEOMEAN(K598:K602)</f>
        <v>342.67472265518865</v>
      </c>
      <c r="N602" s="276" t="s">
        <v>485</v>
      </c>
    </row>
    <row r="603" spans="1:32" x14ac:dyDescent="0.35">
      <c r="A603" s="44">
        <v>39484</v>
      </c>
      <c r="B603" s="29">
        <v>103935</v>
      </c>
      <c r="C603" s="29">
        <v>460</v>
      </c>
      <c r="D603" s="29">
        <v>0.2944</v>
      </c>
      <c r="E603" s="29">
        <v>11</v>
      </c>
      <c r="F603" s="48">
        <v>7.8</v>
      </c>
      <c r="G603" s="29">
        <v>4.37</v>
      </c>
      <c r="H603" s="34" t="s">
        <v>112</v>
      </c>
      <c r="I603" s="29">
        <v>0.27</v>
      </c>
      <c r="J603" s="29">
        <v>6.8</v>
      </c>
      <c r="K603" s="40">
        <v>5475</v>
      </c>
    </row>
    <row r="604" spans="1:32" x14ac:dyDescent="0.35">
      <c r="A604" s="44">
        <v>39492</v>
      </c>
      <c r="B604" s="29">
        <v>105630</v>
      </c>
      <c r="C604" s="29">
        <v>475.8</v>
      </c>
      <c r="D604" s="29">
        <v>0.30449999999999999</v>
      </c>
      <c r="E604" s="29">
        <v>11.62</v>
      </c>
      <c r="F604" s="48">
        <v>8.11</v>
      </c>
      <c r="G604" s="29">
        <v>0.31</v>
      </c>
      <c r="H604" s="34" t="s">
        <v>112</v>
      </c>
      <c r="I604" s="29">
        <v>0.16</v>
      </c>
      <c r="J604" s="29">
        <v>6.9</v>
      </c>
      <c r="K604" s="40">
        <v>644</v>
      </c>
    </row>
    <row r="605" spans="1:32" x14ac:dyDescent="0.35">
      <c r="A605" s="44">
        <v>39496</v>
      </c>
      <c r="B605" s="29">
        <v>111209</v>
      </c>
      <c r="C605" s="29">
        <v>524.6</v>
      </c>
      <c r="D605" s="29">
        <v>0.3357</v>
      </c>
      <c r="E605" s="29">
        <v>10.48</v>
      </c>
      <c r="F605" s="48">
        <v>8.27</v>
      </c>
      <c r="G605" s="29">
        <v>3.83</v>
      </c>
      <c r="H605" s="34" t="s">
        <v>112</v>
      </c>
      <c r="I605" s="29">
        <v>0.2</v>
      </c>
      <c r="J605" s="29">
        <v>7</v>
      </c>
      <c r="K605" s="40">
        <v>565</v>
      </c>
    </row>
    <row r="606" spans="1:32" x14ac:dyDescent="0.35">
      <c r="A606" s="44">
        <v>39498</v>
      </c>
      <c r="B606" s="29">
        <v>112232</v>
      </c>
      <c r="C606" s="29">
        <v>483.7</v>
      </c>
      <c r="D606" s="29">
        <v>0.30959999999999999</v>
      </c>
      <c r="E606" s="29">
        <v>13.14</v>
      </c>
      <c r="F606" s="48">
        <v>7.94</v>
      </c>
      <c r="G606" s="29">
        <v>0.85</v>
      </c>
      <c r="H606" s="34" t="s">
        <v>112</v>
      </c>
      <c r="I606" s="29">
        <v>0.49</v>
      </c>
      <c r="J606" s="29">
        <v>6.9</v>
      </c>
      <c r="K606" s="40">
        <v>860</v>
      </c>
    </row>
    <row r="607" spans="1:32" x14ac:dyDescent="0.35">
      <c r="A607" s="44">
        <v>39504</v>
      </c>
      <c r="B607" s="29">
        <v>103038</v>
      </c>
      <c r="C607" s="29">
        <v>603</v>
      </c>
      <c r="D607" s="29">
        <v>0.38600000000000001</v>
      </c>
      <c r="E607" s="29">
        <v>14.84</v>
      </c>
      <c r="F607" s="48">
        <v>8.0500000000000007</v>
      </c>
      <c r="G607" s="29">
        <v>2.59</v>
      </c>
      <c r="H607" s="34" t="s">
        <v>112</v>
      </c>
      <c r="I607" s="29">
        <v>0.3</v>
      </c>
      <c r="J607" s="29">
        <v>7.5</v>
      </c>
      <c r="K607" s="40">
        <v>24192</v>
      </c>
      <c r="L607" s="257">
        <f>AVERAGE(K603:K607)</f>
        <v>6347.2</v>
      </c>
      <c r="M607" s="46">
        <f>GEOMEAN(K603:K607)</f>
        <v>2106.1909035229028</v>
      </c>
      <c r="N607" s="276" t="s">
        <v>486</v>
      </c>
    </row>
    <row r="608" spans="1:32" s="34" customFormat="1" x14ac:dyDescent="0.35">
      <c r="A608" s="44">
        <v>39511</v>
      </c>
      <c r="B608" s="39">
        <v>111957</v>
      </c>
      <c r="C608" s="39" t="s">
        <v>119</v>
      </c>
      <c r="D608" s="39" t="s">
        <v>119</v>
      </c>
      <c r="E608" s="39">
        <v>11.54</v>
      </c>
      <c r="F608" s="49">
        <v>7.81</v>
      </c>
      <c r="G608" s="39">
        <v>3.75</v>
      </c>
      <c r="H608" s="34" t="s">
        <v>112</v>
      </c>
      <c r="I608" s="39">
        <v>1.55</v>
      </c>
      <c r="J608" s="39">
        <v>7.3</v>
      </c>
      <c r="K608" s="40">
        <v>12033</v>
      </c>
      <c r="L608" s="35"/>
      <c r="M608" s="333"/>
      <c r="N608" s="49"/>
      <c r="O608" s="34" t="s">
        <v>115</v>
      </c>
      <c r="P608" s="34">
        <v>36.700000000000003</v>
      </c>
      <c r="Q608" s="34" t="s">
        <v>115</v>
      </c>
      <c r="R608" s="34" t="s">
        <v>115</v>
      </c>
      <c r="S608" s="34" t="s">
        <v>115</v>
      </c>
      <c r="T608" s="34" t="s">
        <v>115</v>
      </c>
      <c r="U608" s="34" t="s">
        <v>115</v>
      </c>
      <c r="V608" s="34" t="s">
        <v>115</v>
      </c>
      <c r="W608" s="34" t="s">
        <v>115</v>
      </c>
      <c r="X608" s="34">
        <v>58.1</v>
      </c>
      <c r="Y608" s="34" t="s">
        <v>115</v>
      </c>
      <c r="Z608" s="34">
        <v>2.8</v>
      </c>
      <c r="AA608" s="34" t="s">
        <v>115</v>
      </c>
      <c r="AB608" s="34">
        <v>29.3</v>
      </c>
      <c r="AC608" s="34" t="s">
        <v>115</v>
      </c>
      <c r="AD608" s="34">
        <v>191</v>
      </c>
      <c r="AE608" s="34" t="s">
        <v>644</v>
      </c>
      <c r="AF608" s="34">
        <v>5.6</v>
      </c>
    </row>
    <row r="609" spans="1:32" x14ac:dyDescent="0.35">
      <c r="A609" s="44">
        <v>39517</v>
      </c>
      <c r="B609" s="29">
        <v>103611</v>
      </c>
      <c r="C609" s="29">
        <v>545.4</v>
      </c>
      <c r="D609" s="29">
        <v>0.34899999999999998</v>
      </c>
      <c r="E609" s="29">
        <v>12.34</v>
      </c>
      <c r="F609" s="48">
        <v>7.97</v>
      </c>
      <c r="G609" s="29">
        <v>3.6</v>
      </c>
      <c r="H609" s="34" t="s">
        <v>112</v>
      </c>
      <c r="I609" s="29">
        <v>0.09</v>
      </c>
      <c r="J609" s="29">
        <v>7.1</v>
      </c>
      <c r="K609" s="40">
        <v>839</v>
      </c>
      <c r="AE609" s="34" t="s">
        <v>645</v>
      </c>
      <c r="AF609" s="40">
        <v>0.79</v>
      </c>
    </row>
    <row r="610" spans="1:32" x14ac:dyDescent="0.35">
      <c r="A610" s="44">
        <v>39524</v>
      </c>
      <c r="B610" s="29">
        <v>111009</v>
      </c>
      <c r="C610" s="29">
        <v>554.5</v>
      </c>
      <c r="D610" s="29">
        <v>0.35489999999999999</v>
      </c>
      <c r="E610" s="29">
        <v>11.92</v>
      </c>
      <c r="F610" s="48">
        <v>7.72</v>
      </c>
      <c r="G610" s="29">
        <v>5.41</v>
      </c>
      <c r="H610" s="34" t="s">
        <v>112</v>
      </c>
      <c r="I610" s="29">
        <v>0.74</v>
      </c>
      <c r="J610" s="29">
        <v>6.6</v>
      </c>
      <c r="K610" s="40">
        <v>20</v>
      </c>
    </row>
    <row r="611" spans="1:32" x14ac:dyDescent="0.35">
      <c r="A611" s="44">
        <v>39526</v>
      </c>
      <c r="B611" s="29">
        <v>111539</v>
      </c>
      <c r="C611" s="29">
        <v>416</v>
      </c>
      <c r="D611" s="29">
        <v>0.26600000000000001</v>
      </c>
      <c r="E611" s="29">
        <v>13.32</v>
      </c>
      <c r="F611" s="48">
        <v>7.76</v>
      </c>
      <c r="G611" s="29">
        <v>6.79</v>
      </c>
      <c r="H611" s="34" t="s">
        <v>112</v>
      </c>
      <c r="I611" s="29">
        <v>0.5</v>
      </c>
      <c r="J611" s="29">
        <v>7.5</v>
      </c>
      <c r="K611" s="40">
        <v>17329</v>
      </c>
    </row>
    <row r="612" spans="1:32" x14ac:dyDescent="0.35">
      <c r="A612" s="44">
        <v>39534</v>
      </c>
      <c r="B612" s="29">
        <v>101141</v>
      </c>
      <c r="C612" s="29">
        <v>196.6</v>
      </c>
      <c r="D612" s="29">
        <v>0.1258</v>
      </c>
      <c r="E612" s="29">
        <v>11</v>
      </c>
      <c r="F612" s="48">
        <v>7.48</v>
      </c>
      <c r="G612" s="29">
        <v>8.16</v>
      </c>
      <c r="H612" s="34" t="s">
        <v>112</v>
      </c>
      <c r="I612" s="29">
        <v>0.51</v>
      </c>
      <c r="J612" s="29">
        <v>7.4</v>
      </c>
      <c r="K612" s="40">
        <v>9804</v>
      </c>
      <c r="L612" s="257">
        <f>AVERAGE(K608:K612)</f>
        <v>8005</v>
      </c>
      <c r="M612" s="46">
        <f>GEOMEAN(K608:K612)</f>
        <v>2028.0027309846112</v>
      </c>
      <c r="N612" s="276" t="s">
        <v>487</v>
      </c>
    </row>
    <row r="613" spans="1:32" x14ac:dyDescent="0.35">
      <c r="A613" s="44">
        <v>39541</v>
      </c>
      <c r="B613" s="29">
        <v>110151</v>
      </c>
      <c r="C613" s="29">
        <v>445.7</v>
      </c>
      <c r="D613" s="29">
        <v>0.2853</v>
      </c>
      <c r="E613" s="29">
        <v>9.65</v>
      </c>
      <c r="F613" s="48">
        <v>8.06</v>
      </c>
      <c r="G613" s="29">
        <v>7.62</v>
      </c>
      <c r="H613" s="34" t="s">
        <v>112</v>
      </c>
      <c r="I613" s="29">
        <v>0.4</v>
      </c>
      <c r="J613" s="29">
        <v>7.1</v>
      </c>
      <c r="K613" s="36">
        <v>201</v>
      </c>
    </row>
    <row r="614" spans="1:32" x14ac:dyDescent="0.35">
      <c r="A614" s="44">
        <v>39546</v>
      </c>
      <c r="B614" s="29">
        <v>104005</v>
      </c>
      <c r="C614" s="29">
        <v>535</v>
      </c>
      <c r="D614" s="29">
        <v>0.34200000000000003</v>
      </c>
      <c r="E614" s="29">
        <v>10.3</v>
      </c>
      <c r="F614" s="48">
        <v>8.01</v>
      </c>
      <c r="G614" s="29">
        <v>10.210000000000001</v>
      </c>
      <c r="H614" s="34" t="s">
        <v>112</v>
      </c>
      <c r="I614" s="29">
        <v>0.2</v>
      </c>
      <c r="J614" s="29">
        <v>7.7</v>
      </c>
      <c r="K614" s="36">
        <v>135</v>
      </c>
    </row>
    <row r="615" spans="1:32" x14ac:dyDescent="0.35">
      <c r="A615" s="44">
        <v>39555</v>
      </c>
      <c r="B615" s="29">
        <v>104722</v>
      </c>
      <c r="C615" s="29">
        <v>564</v>
      </c>
      <c r="D615" s="29">
        <v>0.36099999999999999</v>
      </c>
      <c r="E615" s="29">
        <v>10.08</v>
      </c>
      <c r="F615" s="48">
        <v>8.32</v>
      </c>
      <c r="G615" s="29">
        <v>12.53</v>
      </c>
      <c r="H615" s="34" t="s">
        <v>112</v>
      </c>
      <c r="I615" s="29">
        <v>0.3</v>
      </c>
      <c r="J615" s="29">
        <v>7.6</v>
      </c>
      <c r="K615" s="36">
        <v>97</v>
      </c>
    </row>
    <row r="616" spans="1:32" x14ac:dyDescent="0.35">
      <c r="A616" s="44">
        <v>39560</v>
      </c>
      <c r="B616" s="29">
        <v>112228</v>
      </c>
      <c r="C616" s="29">
        <v>611.4</v>
      </c>
      <c r="D616" s="29">
        <v>0.39129999999999998</v>
      </c>
      <c r="E616" s="29">
        <v>9.16</v>
      </c>
      <c r="F616" s="48">
        <v>8.23</v>
      </c>
      <c r="G616" s="29">
        <v>15.98</v>
      </c>
      <c r="H616" s="34" t="s">
        <v>112</v>
      </c>
      <c r="I616" s="29">
        <v>0.26</v>
      </c>
      <c r="J616" s="29">
        <v>6.9</v>
      </c>
      <c r="K616" s="36">
        <v>41</v>
      </c>
    </row>
    <row r="617" spans="1:32" x14ac:dyDescent="0.35">
      <c r="A617" s="44">
        <v>39566</v>
      </c>
      <c r="B617" s="29">
        <v>104257</v>
      </c>
      <c r="C617" s="29">
        <v>648</v>
      </c>
      <c r="D617" s="29">
        <v>0.41499999999999998</v>
      </c>
      <c r="E617" s="29">
        <v>9.3800000000000008</v>
      </c>
      <c r="F617" s="48">
        <v>8.34</v>
      </c>
      <c r="G617" s="29">
        <v>14.98</v>
      </c>
      <c r="H617" s="34" t="s">
        <v>112</v>
      </c>
      <c r="I617" s="29">
        <v>0.1</v>
      </c>
      <c r="J617" s="29">
        <v>7.4</v>
      </c>
      <c r="K617" s="36">
        <v>554</v>
      </c>
      <c r="L617" s="257">
        <f>AVERAGE(K613:K617)</f>
        <v>205.6</v>
      </c>
      <c r="M617" s="46">
        <f>GEOMEAN(K613:K617)</f>
        <v>142.9944021501432</v>
      </c>
      <c r="N617" s="276" t="s">
        <v>488</v>
      </c>
    </row>
    <row r="618" spans="1:32" x14ac:dyDescent="0.35">
      <c r="A618" s="44">
        <v>39581</v>
      </c>
      <c r="B618" s="29">
        <v>111505</v>
      </c>
      <c r="C618" s="29">
        <v>520</v>
      </c>
      <c r="D618" s="29">
        <v>0.33300000000000002</v>
      </c>
      <c r="E618" s="29">
        <v>12.13</v>
      </c>
      <c r="F618" s="48">
        <v>8.2200000000000006</v>
      </c>
      <c r="G618" s="29">
        <v>15.65</v>
      </c>
      <c r="H618" s="34" t="s">
        <v>112</v>
      </c>
      <c r="I618" s="29">
        <v>0.3</v>
      </c>
      <c r="J618" s="29">
        <v>7.7</v>
      </c>
      <c r="K618" s="36">
        <v>459</v>
      </c>
    </row>
    <row r="619" spans="1:32" x14ac:dyDescent="0.35">
      <c r="A619" s="44">
        <v>39583</v>
      </c>
      <c r="B619" s="29">
        <v>95309</v>
      </c>
      <c r="C619" s="29">
        <v>461.9</v>
      </c>
      <c r="D619" s="29">
        <v>0.29559999999999997</v>
      </c>
      <c r="E619" s="29">
        <v>8.01</v>
      </c>
      <c r="F619" s="48">
        <v>8.11</v>
      </c>
      <c r="G619" s="29">
        <v>15.45</v>
      </c>
      <c r="H619" s="34" t="s">
        <v>112</v>
      </c>
      <c r="I619" s="29">
        <v>0.1</v>
      </c>
      <c r="J619" s="29">
        <v>7.8</v>
      </c>
      <c r="K619" s="36">
        <v>1187</v>
      </c>
    </row>
    <row r="620" spans="1:32" x14ac:dyDescent="0.35">
      <c r="A620" s="44">
        <v>39587</v>
      </c>
      <c r="B620" s="29">
        <v>105030</v>
      </c>
      <c r="C620" s="29">
        <v>591</v>
      </c>
      <c r="D620" s="29">
        <v>0.378</v>
      </c>
      <c r="E620" s="29">
        <v>9.61</v>
      </c>
      <c r="F620" s="48">
        <v>8.0500000000000007</v>
      </c>
      <c r="G620" s="29">
        <v>15.15</v>
      </c>
      <c r="H620" s="34" t="s">
        <v>112</v>
      </c>
      <c r="I620" s="29">
        <v>0.3</v>
      </c>
      <c r="J620" s="29">
        <v>7.6</v>
      </c>
      <c r="K620" s="36">
        <v>197</v>
      </c>
    </row>
    <row r="621" spans="1:32" x14ac:dyDescent="0.35">
      <c r="A621" s="44">
        <v>39589</v>
      </c>
      <c r="B621" s="29">
        <v>110921</v>
      </c>
      <c r="C621" s="29">
        <v>614</v>
      </c>
      <c r="D621" s="29">
        <v>0.39300000000000002</v>
      </c>
      <c r="E621" s="29">
        <v>9.1199999999999992</v>
      </c>
      <c r="F621" s="48">
        <v>8.02</v>
      </c>
      <c r="G621" s="29">
        <v>15.18</v>
      </c>
      <c r="H621" s="34" t="s">
        <v>112</v>
      </c>
      <c r="I621" s="29">
        <v>0.1</v>
      </c>
      <c r="J621" s="29">
        <v>7.6</v>
      </c>
      <c r="K621" s="36">
        <v>298</v>
      </c>
    </row>
    <row r="622" spans="1:32" x14ac:dyDescent="0.35">
      <c r="A622" s="44">
        <v>39597</v>
      </c>
      <c r="B622" s="29">
        <v>111626</v>
      </c>
      <c r="C622" s="29">
        <v>651</v>
      </c>
      <c r="D622" s="29">
        <v>0.41660000000000003</v>
      </c>
      <c r="E622" s="29">
        <v>8.1999999999999993</v>
      </c>
      <c r="F622" s="48">
        <v>7.83</v>
      </c>
      <c r="G622" s="29">
        <v>17.62</v>
      </c>
      <c r="H622" s="34" t="s">
        <v>112</v>
      </c>
      <c r="I622" s="29">
        <v>0.52</v>
      </c>
      <c r="J622" s="29">
        <v>7</v>
      </c>
      <c r="K622" s="36">
        <v>175</v>
      </c>
      <c r="L622" s="257">
        <f>AVERAGE(K618:K622)</f>
        <v>463.2</v>
      </c>
      <c r="M622" s="46">
        <f>GEOMEAN(K618:K622)</f>
        <v>354.48412329145259</v>
      </c>
      <c r="N622" s="276" t="s">
        <v>489</v>
      </c>
    </row>
    <row r="623" spans="1:32" x14ac:dyDescent="0.35">
      <c r="A623" s="44">
        <v>39604</v>
      </c>
      <c r="B623" s="29">
        <v>105804</v>
      </c>
      <c r="C623" s="29">
        <v>448.9</v>
      </c>
      <c r="D623" s="29">
        <v>0.2873</v>
      </c>
      <c r="E623" s="29">
        <v>7.33</v>
      </c>
      <c r="F623" s="48">
        <v>7.91</v>
      </c>
      <c r="G623" s="29">
        <v>22.2</v>
      </c>
      <c r="H623" s="34" t="s">
        <v>112</v>
      </c>
      <c r="I623" s="29">
        <v>0.43</v>
      </c>
      <c r="J623" s="29">
        <v>6.8</v>
      </c>
      <c r="K623" s="36">
        <v>3255</v>
      </c>
    </row>
    <row r="624" spans="1:32" x14ac:dyDescent="0.35">
      <c r="A624" s="44">
        <v>39608</v>
      </c>
      <c r="B624" s="29">
        <v>110017</v>
      </c>
      <c r="C624" s="29">
        <v>387</v>
      </c>
      <c r="D624" s="29">
        <v>0.247</v>
      </c>
      <c r="E624" s="29">
        <v>6.85</v>
      </c>
      <c r="F624" s="48">
        <v>7.81</v>
      </c>
      <c r="G624" s="29">
        <v>24.06</v>
      </c>
      <c r="H624" s="34" t="s">
        <v>112</v>
      </c>
      <c r="I624" s="29">
        <v>0.5</v>
      </c>
      <c r="J624" s="29">
        <v>7.6</v>
      </c>
      <c r="K624" s="36">
        <v>426</v>
      </c>
    </row>
    <row r="625" spans="1:31" x14ac:dyDescent="0.35">
      <c r="A625" s="44">
        <v>39617</v>
      </c>
      <c r="B625" s="29">
        <v>101404</v>
      </c>
      <c r="C625" s="29">
        <v>509</v>
      </c>
      <c r="D625" s="29">
        <v>0.32600000000000001</v>
      </c>
      <c r="E625" s="29">
        <v>7.32</v>
      </c>
      <c r="F625" s="48">
        <v>7.96</v>
      </c>
      <c r="G625" s="29">
        <v>21.55</v>
      </c>
      <c r="H625" s="34" t="s">
        <v>112</v>
      </c>
      <c r="I625" s="29">
        <v>0.1</v>
      </c>
      <c r="J625" s="29">
        <v>7.7</v>
      </c>
      <c r="K625" s="36">
        <v>609</v>
      </c>
    </row>
    <row r="626" spans="1:31" x14ac:dyDescent="0.35">
      <c r="A626" s="44">
        <v>39622</v>
      </c>
      <c r="B626" s="29">
        <v>111730</v>
      </c>
      <c r="C626" s="29">
        <v>565.20000000000005</v>
      </c>
      <c r="D626" s="29">
        <v>0.36170000000000002</v>
      </c>
      <c r="E626" s="29">
        <v>7.01</v>
      </c>
      <c r="F626" s="48">
        <v>7.67</v>
      </c>
      <c r="G626" s="29">
        <v>21.55</v>
      </c>
      <c r="H626" s="34" t="s">
        <v>112</v>
      </c>
      <c r="I626" s="29">
        <v>0.2</v>
      </c>
      <c r="J626" s="29">
        <v>7.2</v>
      </c>
      <c r="K626" s="36">
        <v>1616</v>
      </c>
    </row>
    <row r="627" spans="1:31" x14ac:dyDescent="0.35">
      <c r="A627" s="44">
        <v>39625</v>
      </c>
      <c r="B627" s="29">
        <v>105021</v>
      </c>
      <c r="C627" s="29">
        <v>593</v>
      </c>
      <c r="D627" s="29">
        <v>0.38</v>
      </c>
      <c r="E627" s="29">
        <v>7.78</v>
      </c>
      <c r="F627" s="48">
        <v>7.75</v>
      </c>
      <c r="G627" s="29">
        <v>23.19</v>
      </c>
      <c r="H627" s="34" t="s">
        <v>112</v>
      </c>
      <c r="I627" s="29">
        <v>0.2</v>
      </c>
      <c r="J627" s="29">
        <v>7.6</v>
      </c>
      <c r="K627" s="36">
        <v>426</v>
      </c>
      <c r="L627" s="45">
        <f>AVERAGE(K623:K627)</f>
        <v>1266.4000000000001</v>
      </c>
      <c r="M627" s="46">
        <f>GEOMEAN(K623:K627)</f>
        <v>897.19277590784282</v>
      </c>
      <c r="N627" s="276" t="s">
        <v>490</v>
      </c>
    </row>
    <row r="628" spans="1:31" x14ac:dyDescent="0.35">
      <c r="A628" s="44">
        <v>39631</v>
      </c>
      <c r="B628" s="29">
        <v>115956</v>
      </c>
      <c r="C628" s="29">
        <v>493</v>
      </c>
      <c r="D628" s="29">
        <v>0.316</v>
      </c>
      <c r="E628" s="29">
        <v>7.1</v>
      </c>
      <c r="F628" s="48">
        <v>8.0299999999999994</v>
      </c>
      <c r="G628" s="29">
        <v>23.79</v>
      </c>
      <c r="H628" s="34" t="s">
        <v>112</v>
      </c>
      <c r="I628" s="29">
        <v>0.6</v>
      </c>
      <c r="J628" s="29">
        <v>7.3</v>
      </c>
      <c r="K628" s="36">
        <v>373</v>
      </c>
    </row>
    <row r="629" spans="1:31" x14ac:dyDescent="0.35">
      <c r="A629" s="44">
        <v>39637</v>
      </c>
      <c r="B629" s="29">
        <v>104705</v>
      </c>
      <c r="C629" s="29">
        <v>551.9</v>
      </c>
      <c r="D629" s="29">
        <v>0.35320000000000001</v>
      </c>
      <c r="E629" s="29">
        <v>7.38</v>
      </c>
      <c r="F629" s="48">
        <v>7.84</v>
      </c>
      <c r="G629" s="29">
        <v>23.59</v>
      </c>
      <c r="H629" s="34" t="s">
        <v>112</v>
      </c>
      <c r="I629" s="29">
        <v>0.42</v>
      </c>
      <c r="J629" s="29">
        <v>6.8</v>
      </c>
      <c r="K629" s="36">
        <v>410</v>
      </c>
    </row>
    <row r="630" spans="1:31" x14ac:dyDescent="0.35">
      <c r="A630" s="44">
        <v>39645</v>
      </c>
      <c r="B630" s="29">
        <v>105132</v>
      </c>
      <c r="C630" s="29">
        <v>536.29999999999995</v>
      </c>
      <c r="D630" s="29">
        <v>0.34320000000000001</v>
      </c>
      <c r="E630" s="29">
        <v>7.24</v>
      </c>
      <c r="F630" s="48">
        <v>7.96</v>
      </c>
      <c r="G630" s="29">
        <v>25.12</v>
      </c>
      <c r="H630" s="34" t="s">
        <v>112</v>
      </c>
      <c r="I630" s="29">
        <v>0.21</v>
      </c>
      <c r="J630" s="29">
        <v>6.9</v>
      </c>
      <c r="K630" s="36">
        <v>379</v>
      </c>
    </row>
    <row r="631" spans="1:31" x14ac:dyDescent="0.35">
      <c r="A631" s="44">
        <v>39651</v>
      </c>
      <c r="B631" s="40">
        <v>120351</v>
      </c>
      <c r="C631" s="39" t="s">
        <v>119</v>
      </c>
      <c r="D631" s="39" t="s">
        <v>119</v>
      </c>
      <c r="E631" s="39" t="s">
        <v>119</v>
      </c>
      <c r="F631" s="39" t="s">
        <v>119</v>
      </c>
      <c r="G631" s="39" t="s">
        <v>119</v>
      </c>
      <c r="H631" s="34" t="s">
        <v>112</v>
      </c>
      <c r="I631" s="39" t="s">
        <v>119</v>
      </c>
      <c r="J631" s="39" t="s">
        <v>119</v>
      </c>
      <c r="K631" s="36">
        <v>24192</v>
      </c>
    </row>
    <row r="632" spans="1:31" x14ac:dyDescent="0.35">
      <c r="A632" s="44">
        <v>39658</v>
      </c>
      <c r="B632" s="29">
        <v>104030</v>
      </c>
      <c r="C632" s="29">
        <v>573.5</v>
      </c>
      <c r="D632" s="29">
        <v>0.36699999999999999</v>
      </c>
      <c r="E632" s="29">
        <v>6.74</v>
      </c>
      <c r="F632" s="48">
        <v>7.72</v>
      </c>
      <c r="G632" s="29">
        <v>24.35</v>
      </c>
      <c r="H632" s="34" t="s">
        <v>112</v>
      </c>
      <c r="I632" s="29">
        <v>0.51</v>
      </c>
      <c r="J632" s="29">
        <v>6.7</v>
      </c>
      <c r="K632" s="36">
        <v>2247</v>
      </c>
      <c r="L632" s="257">
        <f>AVERAGE(K628:K632)</f>
        <v>5520.2</v>
      </c>
      <c r="M632" s="46">
        <f>GEOMEAN(K628:K632)</f>
        <v>1258.0020503623443</v>
      </c>
      <c r="N632" s="276" t="s">
        <v>491</v>
      </c>
      <c r="O632" s="34">
        <v>2.5</v>
      </c>
      <c r="P632" s="34">
        <v>52.9</v>
      </c>
      <c r="Q632" s="34" t="s">
        <v>115</v>
      </c>
      <c r="R632" s="34" t="s">
        <v>115</v>
      </c>
      <c r="S632" s="34" t="s">
        <v>115</v>
      </c>
      <c r="T632" s="34" t="s">
        <v>115</v>
      </c>
      <c r="U632" s="34" t="s">
        <v>115</v>
      </c>
      <c r="V632" s="34" t="s">
        <v>115</v>
      </c>
      <c r="W632" s="34">
        <v>20.5</v>
      </c>
      <c r="X632" s="34">
        <v>42.4</v>
      </c>
      <c r="Y632" s="34" t="s">
        <v>115</v>
      </c>
      <c r="Z632" s="34">
        <v>0.45</v>
      </c>
      <c r="AA632" s="34" t="s">
        <v>115</v>
      </c>
      <c r="AB632" s="34">
        <v>34.4</v>
      </c>
      <c r="AC632" s="34" t="s">
        <v>115</v>
      </c>
      <c r="AD632" s="34">
        <v>199</v>
      </c>
      <c r="AE632" s="34" t="s">
        <v>115</v>
      </c>
    </row>
    <row r="633" spans="1:31" x14ac:dyDescent="0.35">
      <c r="A633" s="44">
        <v>39666</v>
      </c>
      <c r="C633" s="39" t="s">
        <v>119</v>
      </c>
      <c r="D633" s="39" t="s">
        <v>119</v>
      </c>
      <c r="E633" s="39" t="s">
        <v>119</v>
      </c>
      <c r="F633" s="39" t="s">
        <v>119</v>
      </c>
      <c r="G633" s="39" t="s">
        <v>119</v>
      </c>
      <c r="H633" s="34" t="s">
        <v>112</v>
      </c>
      <c r="I633" s="39" t="s">
        <v>119</v>
      </c>
      <c r="J633" s="39" t="s">
        <v>119</v>
      </c>
      <c r="K633" s="36">
        <v>7701</v>
      </c>
    </row>
    <row r="634" spans="1:31" x14ac:dyDescent="0.35">
      <c r="A634" s="44">
        <v>39671</v>
      </c>
      <c r="B634" s="29">
        <v>105506</v>
      </c>
      <c r="C634" s="29">
        <v>599.29999999999995</v>
      </c>
      <c r="D634" s="29">
        <v>0.38350000000000001</v>
      </c>
      <c r="E634" s="29">
        <v>8.07</v>
      </c>
      <c r="F634" s="48">
        <v>7.81</v>
      </c>
      <c r="G634" s="29">
        <v>21.58</v>
      </c>
      <c r="H634" s="34" t="s">
        <v>112</v>
      </c>
      <c r="I634" s="29">
        <v>0.13</v>
      </c>
      <c r="J634" s="29">
        <v>6.7</v>
      </c>
      <c r="K634" s="36">
        <v>489</v>
      </c>
    </row>
    <row r="635" spans="1:31" x14ac:dyDescent="0.35">
      <c r="A635" s="44">
        <v>39673</v>
      </c>
      <c r="B635" s="29">
        <v>121435</v>
      </c>
      <c r="C635" s="29">
        <v>611</v>
      </c>
      <c r="D635" s="29">
        <v>0.39100000000000001</v>
      </c>
      <c r="E635" s="29">
        <v>6.33</v>
      </c>
      <c r="F635" s="48">
        <v>7.46</v>
      </c>
      <c r="G635" s="29">
        <v>26.74</v>
      </c>
      <c r="H635" s="34" t="s">
        <v>112</v>
      </c>
      <c r="I635" s="29">
        <v>0</v>
      </c>
      <c r="J635" s="29">
        <v>7.5</v>
      </c>
      <c r="K635" s="36">
        <v>419</v>
      </c>
    </row>
    <row r="636" spans="1:31" x14ac:dyDescent="0.35">
      <c r="A636" s="44">
        <v>39678</v>
      </c>
      <c r="B636" s="29">
        <v>111004</v>
      </c>
      <c r="C636" s="29">
        <v>643.29999999999995</v>
      </c>
      <c r="D636" s="29">
        <v>0.41170000000000001</v>
      </c>
      <c r="E636" s="29">
        <v>8.4600000000000009</v>
      </c>
      <c r="F636" s="48">
        <v>7.54</v>
      </c>
      <c r="G636" s="29">
        <v>21.91</v>
      </c>
      <c r="H636" s="34" t="s">
        <v>112</v>
      </c>
      <c r="I636" s="29">
        <v>0.23</v>
      </c>
      <c r="J636" s="29">
        <v>7.4</v>
      </c>
      <c r="K636" s="36">
        <v>256</v>
      </c>
    </row>
    <row r="637" spans="1:31" x14ac:dyDescent="0.35">
      <c r="A637" s="44">
        <v>39681</v>
      </c>
      <c r="B637" s="29">
        <v>110357</v>
      </c>
      <c r="C637" s="29">
        <v>676.9</v>
      </c>
      <c r="D637" s="29">
        <v>0.43319999999999997</v>
      </c>
      <c r="E637" s="29">
        <v>7.98</v>
      </c>
      <c r="F637" s="48">
        <v>7.89</v>
      </c>
      <c r="G637" s="29">
        <v>22.77</v>
      </c>
      <c r="H637" s="34" t="s">
        <v>112</v>
      </c>
      <c r="I637" s="29">
        <v>0.1</v>
      </c>
      <c r="J637" s="29">
        <v>7.5</v>
      </c>
      <c r="K637" s="36">
        <v>246</v>
      </c>
      <c r="L637" s="257">
        <f>AVERAGE(K633:K637)</f>
        <v>1822.2</v>
      </c>
      <c r="M637" s="46">
        <f>GEOMEAN(K633:K637)</f>
        <v>630.15736371512833</v>
      </c>
      <c r="N637" s="276" t="s">
        <v>492</v>
      </c>
    </row>
    <row r="638" spans="1:31" x14ac:dyDescent="0.35">
      <c r="A638" s="44">
        <v>39699</v>
      </c>
      <c r="B638" s="29">
        <v>113914</v>
      </c>
      <c r="C638" s="29">
        <v>753.3</v>
      </c>
      <c r="D638" s="29">
        <v>0.48209999999999997</v>
      </c>
      <c r="E638" s="29">
        <v>6.1</v>
      </c>
      <c r="F638" s="48">
        <v>7.67</v>
      </c>
      <c r="G638" s="29">
        <v>21.36</v>
      </c>
      <c r="H638" s="34" t="s">
        <v>112</v>
      </c>
      <c r="I638" s="29">
        <v>0.19</v>
      </c>
      <c r="J638" s="29">
        <v>7.5</v>
      </c>
      <c r="K638" s="36">
        <v>250</v>
      </c>
    </row>
    <row r="639" spans="1:31" x14ac:dyDescent="0.35">
      <c r="A639" s="44">
        <v>39707</v>
      </c>
      <c r="B639" s="29">
        <v>111538</v>
      </c>
      <c r="C639" s="29">
        <v>718</v>
      </c>
      <c r="D639" s="29">
        <v>0.46</v>
      </c>
      <c r="E639" s="29">
        <v>8.49</v>
      </c>
      <c r="F639" s="48">
        <v>7.61</v>
      </c>
      <c r="G639" s="29">
        <v>19.329999999999998</v>
      </c>
      <c r="H639" s="34" t="s">
        <v>112</v>
      </c>
      <c r="I639" s="29">
        <v>0.4</v>
      </c>
      <c r="J639" s="29">
        <v>7.7</v>
      </c>
      <c r="K639" s="36">
        <v>987</v>
      </c>
    </row>
    <row r="640" spans="1:31" x14ac:dyDescent="0.35">
      <c r="A640" s="44">
        <v>39709</v>
      </c>
      <c r="B640" s="29">
        <v>104047</v>
      </c>
      <c r="C640" s="29">
        <v>767.5</v>
      </c>
      <c r="D640" s="29">
        <v>0.49120000000000003</v>
      </c>
      <c r="E640" s="29">
        <v>6.11</v>
      </c>
      <c r="F640" s="48">
        <v>7.58</v>
      </c>
      <c r="G640" s="29">
        <v>19.670000000000002</v>
      </c>
      <c r="H640" s="34" t="s">
        <v>112</v>
      </c>
      <c r="I640" s="29">
        <v>0.51</v>
      </c>
      <c r="J640" s="29">
        <v>7.5</v>
      </c>
      <c r="K640" s="36">
        <v>213</v>
      </c>
    </row>
    <row r="641" spans="1:31" x14ac:dyDescent="0.35">
      <c r="A641" s="44">
        <v>39714</v>
      </c>
      <c r="B641" s="29">
        <v>121929</v>
      </c>
      <c r="C641" s="29">
        <v>733.9</v>
      </c>
      <c r="D641" s="29">
        <v>0.46970000000000001</v>
      </c>
      <c r="E641" s="29">
        <v>7.54</v>
      </c>
      <c r="F641" s="48">
        <v>7.41</v>
      </c>
      <c r="G641" s="29">
        <v>20.74</v>
      </c>
      <c r="H641" s="34" t="s">
        <v>112</v>
      </c>
      <c r="I641" s="29">
        <v>0.71</v>
      </c>
      <c r="J641" s="29">
        <v>7.3</v>
      </c>
      <c r="K641" s="36">
        <v>933</v>
      </c>
    </row>
    <row r="642" spans="1:31" x14ac:dyDescent="0.35">
      <c r="A642" s="44">
        <v>39720</v>
      </c>
      <c r="B642" s="29">
        <v>104839</v>
      </c>
      <c r="C642" s="29">
        <v>764</v>
      </c>
      <c r="D642" s="29">
        <v>0.48899999999999999</v>
      </c>
      <c r="E642" s="29">
        <v>7.87</v>
      </c>
      <c r="F642" s="48">
        <v>7.8</v>
      </c>
      <c r="G642" s="29">
        <v>19.78</v>
      </c>
      <c r="H642" s="34" t="s">
        <v>112</v>
      </c>
      <c r="I642" s="29">
        <v>0.1</v>
      </c>
      <c r="J642" s="29">
        <v>7.6</v>
      </c>
      <c r="K642" s="36">
        <v>183</v>
      </c>
      <c r="L642" s="257">
        <f>AVERAGE(K638:K642)</f>
        <v>513.20000000000005</v>
      </c>
      <c r="M642" s="46">
        <f>GEOMEAN(K638:K642)</f>
        <v>389.57752991103274</v>
      </c>
      <c r="N642" s="276" t="s">
        <v>493</v>
      </c>
    </row>
    <row r="643" spans="1:31" x14ac:dyDescent="0.35">
      <c r="A643" s="44">
        <v>39723</v>
      </c>
      <c r="B643" s="29">
        <v>101342</v>
      </c>
      <c r="C643" s="29">
        <v>697.6</v>
      </c>
      <c r="D643" s="29">
        <v>0.44650000000000001</v>
      </c>
      <c r="E643" s="29">
        <v>8.9499999999999993</v>
      </c>
      <c r="F643" s="48">
        <v>7.86</v>
      </c>
      <c r="G643" s="29">
        <v>15.39</v>
      </c>
      <c r="H643" s="34" t="s">
        <v>112</v>
      </c>
      <c r="I643" s="29">
        <v>0.12</v>
      </c>
      <c r="J643" s="29">
        <v>7.4</v>
      </c>
      <c r="K643" s="36">
        <v>177</v>
      </c>
    </row>
    <row r="644" spans="1:31" x14ac:dyDescent="0.35">
      <c r="A644" s="44">
        <v>39729</v>
      </c>
      <c r="B644" s="29">
        <v>105258</v>
      </c>
      <c r="C644" s="29">
        <v>632</v>
      </c>
      <c r="D644" s="29">
        <v>0.40400000000000003</v>
      </c>
      <c r="E644" s="29">
        <v>7.3</v>
      </c>
      <c r="F644" s="48">
        <v>7.78</v>
      </c>
      <c r="G644" s="29">
        <v>17.03</v>
      </c>
      <c r="H644" s="34" t="s">
        <v>112</v>
      </c>
      <c r="I644" s="29">
        <v>0</v>
      </c>
      <c r="J644" s="29">
        <v>7.6</v>
      </c>
      <c r="K644" s="36">
        <v>24192</v>
      </c>
    </row>
    <row r="645" spans="1:31" x14ac:dyDescent="0.35">
      <c r="A645" s="44">
        <v>39734</v>
      </c>
      <c r="B645" s="29">
        <v>112714</v>
      </c>
      <c r="C645" s="29">
        <v>712</v>
      </c>
      <c r="D645" s="29">
        <v>0.45500000000000002</v>
      </c>
      <c r="E645" s="29">
        <v>8.2899999999999991</v>
      </c>
      <c r="F645" s="48">
        <v>7.7</v>
      </c>
      <c r="G645" s="29">
        <v>18.239999999999998</v>
      </c>
      <c r="H645" s="34" t="s">
        <v>112</v>
      </c>
      <c r="I645" s="29">
        <v>0.5</v>
      </c>
      <c r="J645" s="29">
        <v>7.7</v>
      </c>
      <c r="K645" s="36">
        <v>148</v>
      </c>
    </row>
    <row r="646" spans="1:31" x14ac:dyDescent="0.35">
      <c r="A646" s="44">
        <v>39742</v>
      </c>
      <c r="B646" s="29">
        <v>110244</v>
      </c>
      <c r="C646" s="29">
        <v>844.8</v>
      </c>
      <c r="D646" s="29">
        <v>0.54059999999999997</v>
      </c>
      <c r="E646" s="29">
        <v>8.57</v>
      </c>
      <c r="F646" s="48">
        <v>7.83</v>
      </c>
      <c r="G646" s="29">
        <v>13.48</v>
      </c>
      <c r="H646" s="34" t="s">
        <v>112</v>
      </c>
      <c r="I646" s="29">
        <v>0.62</v>
      </c>
      <c r="J646" s="29">
        <v>7.3</v>
      </c>
      <c r="K646" s="36">
        <v>41</v>
      </c>
      <c r="O646" s="34">
        <v>2.2000000000000002</v>
      </c>
      <c r="P646" s="34">
        <v>78.8</v>
      </c>
      <c r="Q646" s="34" t="s">
        <v>115</v>
      </c>
      <c r="R646" s="34" t="s">
        <v>115</v>
      </c>
      <c r="S646" s="34" t="s">
        <v>115</v>
      </c>
      <c r="T646" s="34" t="s">
        <v>115</v>
      </c>
      <c r="U646" s="34" t="s">
        <v>115</v>
      </c>
      <c r="V646" s="34" t="s">
        <v>115</v>
      </c>
      <c r="W646" s="34" t="s">
        <v>115</v>
      </c>
      <c r="X646" s="34">
        <v>84</v>
      </c>
      <c r="Y646" s="34" t="s">
        <v>115</v>
      </c>
      <c r="Z646" s="34">
        <v>1.4</v>
      </c>
      <c r="AA646" s="34">
        <v>0.25</v>
      </c>
      <c r="AB646" s="34">
        <v>64.400000000000006</v>
      </c>
      <c r="AC646" s="34" t="s">
        <v>115</v>
      </c>
      <c r="AD646" s="34">
        <v>293</v>
      </c>
      <c r="AE646" s="34" t="s">
        <v>115</v>
      </c>
    </row>
    <row r="647" spans="1:31" x14ac:dyDescent="0.35">
      <c r="A647" s="44">
        <v>39751</v>
      </c>
      <c r="B647" s="29">
        <v>110807</v>
      </c>
      <c r="C647" s="29">
        <v>789.8</v>
      </c>
      <c r="D647" s="29">
        <v>0.50549999999999995</v>
      </c>
      <c r="E647" s="29">
        <v>10.91</v>
      </c>
      <c r="F647" s="48">
        <v>7.79</v>
      </c>
      <c r="G647" s="29">
        <v>8.66</v>
      </c>
      <c r="H647" s="34" t="s">
        <v>112</v>
      </c>
      <c r="I647" s="29">
        <v>0.52</v>
      </c>
      <c r="J647" s="29">
        <v>7.2</v>
      </c>
      <c r="K647" s="36">
        <v>158</v>
      </c>
      <c r="L647" s="257">
        <f>AVERAGE(K643:K647)</f>
        <v>4943.2</v>
      </c>
      <c r="M647" s="46">
        <f>GEOMEAN(K643:K647)</f>
        <v>333.17280090029806</v>
      </c>
      <c r="N647" s="276" t="s">
        <v>494</v>
      </c>
    </row>
    <row r="648" spans="1:31" x14ac:dyDescent="0.35">
      <c r="A648" s="44">
        <v>39755</v>
      </c>
      <c r="B648" s="29">
        <v>105638</v>
      </c>
      <c r="C648" s="29">
        <v>828.4</v>
      </c>
      <c r="D648" s="29">
        <v>0.5302</v>
      </c>
      <c r="E648" s="29">
        <v>8.6</v>
      </c>
      <c r="F648" s="48">
        <v>7.85</v>
      </c>
      <c r="G648" s="29">
        <v>13.61</v>
      </c>
      <c r="H648" s="34" t="s">
        <v>112</v>
      </c>
      <c r="I648" s="29">
        <v>0.28000000000000003</v>
      </c>
      <c r="J648" s="29">
        <v>7.4</v>
      </c>
      <c r="K648" s="36">
        <v>119</v>
      </c>
    </row>
    <row r="649" spans="1:31" x14ac:dyDescent="0.35">
      <c r="A649" s="44">
        <v>39763</v>
      </c>
      <c r="B649" s="29">
        <v>112543</v>
      </c>
      <c r="C649" s="29">
        <v>856</v>
      </c>
      <c r="D649" s="29">
        <v>0.54800000000000004</v>
      </c>
      <c r="E649" s="29">
        <v>9.61</v>
      </c>
      <c r="F649" s="48">
        <v>7.82</v>
      </c>
      <c r="G649" s="29">
        <v>7.73</v>
      </c>
      <c r="H649" s="34" t="s">
        <v>112</v>
      </c>
      <c r="I649" s="29">
        <v>0.6</v>
      </c>
      <c r="J649" s="29">
        <v>7.6</v>
      </c>
      <c r="K649" s="36">
        <v>31</v>
      </c>
    </row>
    <row r="650" spans="1:31" x14ac:dyDescent="0.35">
      <c r="A650" s="44">
        <v>39765</v>
      </c>
      <c r="B650" s="29">
        <v>110631</v>
      </c>
      <c r="C650" s="29">
        <v>781.9</v>
      </c>
      <c r="D650" s="29">
        <v>0.50039999999999996</v>
      </c>
      <c r="E650" s="29">
        <v>9.82</v>
      </c>
      <c r="F650" s="48">
        <v>7.68</v>
      </c>
      <c r="G650" s="29">
        <v>9.58</v>
      </c>
      <c r="H650" s="34" t="s">
        <v>112</v>
      </c>
      <c r="I650" s="29">
        <v>0.12</v>
      </c>
      <c r="J650" s="29">
        <v>7.4</v>
      </c>
      <c r="K650" s="36">
        <v>12033</v>
      </c>
    </row>
    <row r="651" spans="1:31" x14ac:dyDescent="0.35">
      <c r="A651" s="44">
        <v>39771</v>
      </c>
      <c r="B651" s="29">
        <v>103857</v>
      </c>
      <c r="C651" s="29">
        <v>759</v>
      </c>
      <c r="D651" s="29">
        <v>0.48599999999999999</v>
      </c>
      <c r="E651" s="29">
        <v>14.7</v>
      </c>
      <c r="F651" s="48">
        <v>7.74</v>
      </c>
      <c r="G651" s="29">
        <v>4.6900000000000004</v>
      </c>
      <c r="H651" s="34" t="s">
        <v>112</v>
      </c>
      <c r="I651" s="29">
        <v>0.2</v>
      </c>
      <c r="J651" s="29">
        <v>7.5</v>
      </c>
      <c r="K651" s="36">
        <v>85</v>
      </c>
    </row>
    <row r="652" spans="1:31" x14ac:dyDescent="0.35">
      <c r="A652" s="44">
        <v>39776</v>
      </c>
      <c r="B652" s="29">
        <v>112341</v>
      </c>
      <c r="C652" s="29">
        <v>820</v>
      </c>
      <c r="D652" s="29">
        <v>0.52500000000000002</v>
      </c>
      <c r="E652" s="29">
        <v>11.57</v>
      </c>
      <c r="F652" s="48">
        <v>7.7</v>
      </c>
      <c r="G652" s="29">
        <v>4.67</v>
      </c>
      <c r="H652" s="34" t="s">
        <v>112</v>
      </c>
      <c r="I652" s="29">
        <v>0</v>
      </c>
      <c r="J652" s="29">
        <v>7.6</v>
      </c>
      <c r="K652" s="36">
        <v>74</v>
      </c>
      <c r="L652" s="257">
        <f>AVERAGE(K648:K652)</f>
        <v>2468.4</v>
      </c>
      <c r="M652" s="46">
        <f>GEOMEAN(K648:K652)</f>
        <v>194.61963040763345</v>
      </c>
      <c r="N652" s="276" t="s">
        <v>495</v>
      </c>
    </row>
    <row r="653" spans="1:31" x14ac:dyDescent="0.35">
      <c r="A653" s="44">
        <v>39783</v>
      </c>
      <c r="B653" s="29">
        <v>104011</v>
      </c>
      <c r="C653" s="29">
        <v>785.9</v>
      </c>
      <c r="D653" s="29">
        <v>0.503</v>
      </c>
      <c r="E653" s="29">
        <v>11.54</v>
      </c>
      <c r="F653" s="48">
        <v>7.78</v>
      </c>
      <c r="G653" s="29">
        <v>4.2300000000000004</v>
      </c>
      <c r="H653" s="34" t="s">
        <v>112</v>
      </c>
      <c r="I653" s="29">
        <v>0.43</v>
      </c>
      <c r="J653" s="29">
        <v>7.7</v>
      </c>
      <c r="K653" s="36">
        <v>487</v>
      </c>
    </row>
    <row r="654" spans="1:31" x14ac:dyDescent="0.35">
      <c r="A654" s="44">
        <v>39785</v>
      </c>
      <c r="B654" s="29">
        <v>112925</v>
      </c>
      <c r="C654" s="29">
        <v>799</v>
      </c>
      <c r="D654" s="29">
        <v>0.51100000000000001</v>
      </c>
      <c r="E654" s="29">
        <v>11.49</v>
      </c>
      <c r="F654" s="48">
        <v>7.81</v>
      </c>
      <c r="G654" s="29">
        <v>3.58</v>
      </c>
      <c r="H654" s="34" t="s">
        <v>112</v>
      </c>
      <c r="I654" s="29">
        <v>0.5</v>
      </c>
      <c r="J654" s="29">
        <v>7.2</v>
      </c>
      <c r="K654" s="36">
        <v>52</v>
      </c>
    </row>
    <row r="655" spans="1:31" x14ac:dyDescent="0.35">
      <c r="A655" s="44">
        <v>39791</v>
      </c>
      <c r="B655" s="29">
        <v>110605</v>
      </c>
      <c r="C655" s="29">
        <v>837</v>
      </c>
      <c r="D655" s="29">
        <v>0.53600000000000003</v>
      </c>
      <c r="E655" s="29">
        <v>11.78</v>
      </c>
      <c r="F655" s="48">
        <v>7.82</v>
      </c>
      <c r="G655" s="29">
        <v>3.99</v>
      </c>
      <c r="H655" s="34" t="s">
        <v>112</v>
      </c>
      <c r="I655" s="29">
        <v>0.2</v>
      </c>
      <c r="J655" s="29">
        <v>7.5</v>
      </c>
      <c r="K655" s="36">
        <v>17329</v>
      </c>
    </row>
    <row r="656" spans="1:31" x14ac:dyDescent="0.35">
      <c r="A656" s="44">
        <v>39793</v>
      </c>
      <c r="B656" s="29">
        <v>103453</v>
      </c>
      <c r="C656" s="29">
        <v>579.29999999999995</v>
      </c>
      <c r="D656" s="29">
        <v>0.37080000000000002</v>
      </c>
      <c r="E656" s="29">
        <v>12.54</v>
      </c>
      <c r="F656" s="48">
        <v>7.94</v>
      </c>
      <c r="G656" s="29">
        <v>2.1</v>
      </c>
      <c r="H656" s="34" t="s">
        <v>112</v>
      </c>
      <c r="I656" s="29">
        <v>7.0000000000000007E-2</v>
      </c>
      <c r="J656" s="29">
        <v>7.6</v>
      </c>
      <c r="K656" s="36">
        <v>860</v>
      </c>
    </row>
    <row r="657" spans="1:31" x14ac:dyDescent="0.35">
      <c r="A657" s="44">
        <v>39798</v>
      </c>
      <c r="B657" s="29">
        <v>104835</v>
      </c>
      <c r="C657" s="29">
        <v>645</v>
      </c>
      <c r="D657" s="29">
        <v>0.41299999999999998</v>
      </c>
      <c r="E657" s="29">
        <v>11.86</v>
      </c>
      <c r="F657" s="48">
        <v>7.8</v>
      </c>
      <c r="G657" s="29">
        <v>2.35</v>
      </c>
      <c r="H657" s="34" t="s">
        <v>112</v>
      </c>
      <c r="I657" s="29">
        <v>0.5</v>
      </c>
      <c r="J657" s="29">
        <v>7.6</v>
      </c>
      <c r="K657" s="36">
        <v>404</v>
      </c>
      <c r="L657" s="257">
        <f>AVERAGE(K653:K657)</f>
        <v>3826.4</v>
      </c>
      <c r="M657" s="46">
        <f>GEOMEAN(K653:K657)</f>
        <v>686.49459870416911</v>
      </c>
      <c r="N657" s="276" t="s">
        <v>496</v>
      </c>
    </row>
    <row r="658" spans="1:31" x14ac:dyDescent="0.35">
      <c r="A658" s="44">
        <v>39821</v>
      </c>
      <c r="B658" s="48">
        <v>112703</v>
      </c>
      <c r="C658" s="48">
        <v>615.9</v>
      </c>
      <c r="D658" s="48">
        <v>0.39419999999999999</v>
      </c>
      <c r="E658" s="48">
        <v>12.63</v>
      </c>
      <c r="F658" s="48">
        <v>7.75</v>
      </c>
      <c r="G658" s="48">
        <v>0.86</v>
      </c>
      <c r="H658" s="34" t="s">
        <v>112</v>
      </c>
      <c r="I658" s="48">
        <v>0.56000000000000005</v>
      </c>
      <c r="J658" s="48">
        <v>7.3</v>
      </c>
      <c r="K658" s="36">
        <v>143</v>
      </c>
    </row>
    <row r="659" spans="1:31" x14ac:dyDescent="0.35">
      <c r="A659" s="44">
        <v>39825</v>
      </c>
      <c r="B659" s="48">
        <v>104645</v>
      </c>
      <c r="C659" s="48">
        <v>674.6</v>
      </c>
      <c r="D659" s="48">
        <v>0.43180000000000002</v>
      </c>
      <c r="E659" s="48">
        <v>12.94</v>
      </c>
      <c r="F659" s="48">
        <v>7.78</v>
      </c>
      <c r="G659" s="48">
        <v>1.7</v>
      </c>
      <c r="H659" s="34" t="s">
        <v>112</v>
      </c>
      <c r="I659" s="48">
        <v>0.26</v>
      </c>
      <c r="J659" s="48">
        <v>7.5</v>
      </c>
      <c r="K659" s="36">
        <v>201</v>
      </c>
    </row>
    <row r="660" spans="1:31" x14ac:dyDescent="0.35">
      <c r="A660" s="44">
        <v>39828</v>
      </c>
      <c r="B660" s="48">
        <v>112309</v>
      </c>
      <c r="C660" s="48">
        <v>731</v>
      </c>
      <c r="D660" s="48">
        <v>0.46800000000000003</v>
      </c>
      <c r="E660" s="48">
        <v>10.84</v>
      </c>
      <c r="F660" s="48">
        <v>7.74</v>
      </c>
      <c r="G660" s="48">
        <v>-0.41</v>
      </c>
      <c r="H660" s="34" t="s">
        <v>112</v>
      </c>
      <c r="I660" s="48">
        <v>0.7</v>
      </c>
      <c r="J660" s="48">
        <v>7.5</v>
      </c>
      <c r="K660" s="36">
        <v>2613</v>
      </c>
    </row>
    <row r="661" spans="1:31" x14ac:dyDescent="0.35">
      <c r="A661" s="44">
        <v>39834</v>
      </c>
      <c r="B661" s="48">
        <v>105122</v>
      </c>
      <c r="C661" s="48">
        <v>681.3</v>
      </c>
      <c r="D661" s="48">
        <v>0.436</v>
      </c>
      <c r="E661" s="48">
        <v>13.2</v>
      </c>
      <c r="F661" s="48">
        <v>7.74</v>
      </c>
      <c r="G661" s="48">
        <v>0.56999999999999995</v>
      </c>
      <c r="H661" s="34" t="s">
        <v>112</v>
      </c>
      <c r="I661" s="48">
        <v>0.31</v>
      </c>
      <c r="J661" s="48">
        <v>7.2</v>
      </c>
      <c r="K661" s="36">
        <v>213</v>
      </c>
    </row>
    <row r="662" spans="1:31" x14ac:dyDescent="0.35">
      <c r="A662" s="44">
        <v>39846</v>
      </c>
      <c r="B662" s="48">
        <v>110509</v>
      </c>
      <c r="C662" s="48">
        <v>460.8</v>
      </c>
      <c r="D662" s="48">
        <v>0.2949</v>
      </c>
      <c r="E662" s="48">
        <v>9.19</v>
      </c>
      <c r="F662" s="48">
        <v>7.55</v>
      </c>
      <c r="G662" s="48">
        <v>6.53</v>
      </c>
      <c r="H662" s="34" t="s">
        <v>112</v>
      </c>
      <c r="I662" s="48">
        <v>0.27</v>
      </c>
      <c r="J662" s="48">
        <v>7.2</v>
      </c>
      <c r="K662" s="36">
        <v>110</v>
      </c>
      <c r="L662" s="257">
        <f>AVERAGE(K658:K662)</f>
        <v>656</v>
      </c>
      <c r="M662" s="46">
        <f>GEOMEAN(K658:K662)</f>
        <v>281.24755694645194</v>
      </c>
      <c r="N662" s="276" t="s">
        <v>497</v>
      </c>
    </row>
    <row r="663" spans="1:31" x14ac:dyDescent="0.35">
      <c r="A663" s="44">
        <v>39853</v>
      </c>
      <c r="B663" s="48">
        <v>113541</v>
      </c>
      <c r="C663" s="48">
        <v>599.1</v>
      </c>
      <c r="D663" s="48">
        <v>0.38340000000000002</v>
      </c>
      <c r="E663" s="48">
        <v>14.85</v>
      </c>
      <c r="F663" s="48">
        <v>7.88</v>
      </c>
      <c r="G663" s="48">
        <v>2.4700000000000002</v>
      </c>
      <c r="H663" s="34" t="s">
        <v>112</v>
      </c>
      <c r="I663" s="48">
        <v>0.54</v>
      </c>
      <c r="J663" s="48">
        <v>7.4</v>
      </c>
      <c r="K663" s="36">
        <v>243</v>
      </c>
    </row>
    <row r="664" spans="1:31" x14ac:dyDescent="0.35">
      <c r="A664" s="44">
        <v>39856</v>
      </c>
      <c r="B664" s="48">
        <v>110513</v>
      </c>
      <c r="C664" s="48">
        <v>535.9</v>
      </c>
      <c r="D664" s="48">
        <v>0.34300000000000003</v>
      </c>
      <c r="E664" s="48">
        <v>11.44</v>
      </c>
      <c r="F664" s="48">
        <v>7.72</v>
      </c>
      <c r="G664" s="48">
        <v>4.6100000000000003</v>
      </c>
      <c r="H664" s="34" t="s">
        <v>112</v>
      </c>
      <c r="I664" s="48">
        <v>0.3</v>
      </c>
      <c r="J664" s="48">
        <v>7.6</v>
      </c>
      <c r="K664" s="36">
        <v>3255</v>
      </c>
    </row>
    <row r="665" spans="1:31" x14ac:dyDescent="0.35">
      <c r="A665" s="44">
        <v>39863</v>
      </c>
      <c r="B665" s="48">
        <v>111923</v>
      </c>
      <c r="C665" s="48">
        <v>559</v>
      </c>
      <c r="D665" s="48">
        <v>0.35799999999999998</v>
      </c>
      <c r="E665" s="48">
        <v>12.13</v>
      </c>
      <c r="F665" s="48">
        <v>7.72</v>
      </c>
      <c r="G665" s="48">
        <v>2.7</v>
      </c>
      <c r="H665" s="34" t="s">
        <v>112</v>
      </c>
      <c r="I665" s="48">
        <v>0</v>
      </c>
      <c r="J665" s="48">
        <v>7.6</v>
      </c>
      <c r="K665" s="36">
        <v>109</v>
      </c>
    </row>
    <row r="666" spans="1:31" x14ac:dyDescent="0.35">
      <c r="A666" s="44">
        <v>39867</v>
      </c>
      <c r="B666" s="48">
        <v>114008</v>
      </c>
      <c r="C666" s="48">
        <v>602.29999999999995</v>
      </c>
      <c r="D666" s="48">
        <v>0.38540000000000002</v>
      </c>
      <c r="E666" s="48">
        <v>14.66</v>
      </c>
      <c r="F666" s="48">
        <v>7.6</v>
      </c>
      <c r="G666" s="48">
        <v>1.26</v>
      </c>
      <c r="H666" s="34" t="s">
        <v>112</v>
      </c>
      <c r="I666" s="48">
        <v>0.74</v>
      </c>
      <c r="J666" s="48">
        <v>7.4</v>
      </c>
      <c r="K666" s="36">
        <v>41</v>
      </c>
    </row>
    <row r="667" spans="1:31" x14ac:dyDescent="0.35">
      <c r="A667" s="44">
        <v>39869</v>
      </c>
      <c r="B667" s="48">
        <v>111146</v>
      </c>
      <c r="C667" s="48">
        <v>609.5</v>
      </c>
      <c r="D667" s="48">
        <v>0.3901</v>
      </c>
      <c r="E667" s="48">
        <v>12.02</v>
      </c>
      <c r="F667" s="48">
        <v>7.74</v>
      </c>
      <c r="G667" s="48">
        <v>3.33</v>
      </c>
      <c r="H667" s="34" t="s">
        <v>112</v>
      </c>
      <c r="I667" s="48">
        <v>0.31</v>
      </c>
      <c r="J667" s="48">
        <v>7.4</v>
      </c>
      <c r="K667" s="36">
        <v>2382</v>
      </c>
      <c r="L667" s="257">
        <f>AVERAGE(K663:K667)</f>
        <v>1206</v>
      </c>
      <c r="M667" s="46">
        <f>GEOMEAN(K663:K667)</f>
        <v>384.6465802695443</v>
      </c>
      <c r="N667" s="276" t="s">
        <v>498</v>
      </c>
    </row>
    <row r="668" spans="1:31" x14ac:dyDescent="0.35">
      <c r="A668" s="44">
        <v>39876</v>
      </c>
      <c r="B668" s="48">
        <v>105257</v>
      </c>
      <c r="C668" s="48">
        <v>596</v>
      </c>
      <c r="D668" s="48">
        <v>0.38100000000000001</v>
      </c>
      <c r="E668" s="48">
        <v>12.82</v>
      </c>
      <c r="F668" s="48">
        <v>7.63</v>
      </c>
      <c r="G668" s="48">
        <v>2.16</v>
      </c>
      <c r="H668" s="34" t="s">
        <v>112</v>
      </c>
      <c r="I668" s="48">
        <v>0.5</v>
      </c>
      <c r="J668" s="48">
        <v>7.4</v>
      </c>
      <c r="K668" s="36">
        <v>223</v>
      </c>
    </row>
    <row r="669" spans="1:31" x14ac:dyDescent="0.35">
      <c r="A669" s="44">
        <v>39882</v>
      </c>
      <c r="B669" s="48">
        <v>103154</v>
      </c>
      <c r="C669" s="48">
        <v>601.6</v>
      </c>
      <c r="D669" s="48">
        <v>0.38500000000000001</v>
      </c>
      <c r="E669" s="48">
        <v>10.02</v>
      </c>
      <c r="F669" s="48">
        <v>7.75</v>
      </c>
      <c r="G669" s="48">
        <v>9.56</v>
      </c>
      <c r="H669" s="34" t="s">
        <v>112</v>
      </c>
      <c r="I669" s="48">
        <v>0.13</v>
      </c>
      <c r="J669" s="48">
        <v>6.9</v>
      </c>
      <c r="K669" s="36">
        <v>884</v>
      </c>
      <c r="O669" s="34">
        <v>1.1000000000000001</v>
      </c>
      <c r="P669" s="34">
        <v>55.5</v>
      </c>
      <c r="Q669" s="34" t="s">
        <v>115</v>
      </c>
      <c r="R669" s="34" t="s">
        <v>115</v>
      </c>
      <c r="S669" s="34" t="s">
        <v>115</v>
      </c>
      <c r="T669" s="34" t="s">
        <v>115</v>
      </c>
      <c r="U669" s="34" t="s">
        <v>115</v>
      </c>
      <c r="V669" s="34" t="s">
        <v>115</v>
      </c>
      <c r="W669" s="34" t="s">
        <v>115</v>
      </c>
      <c r="X669" s="34">
        <v>53.5</v>
      </c>
      <c r="Y669" s="34" t="s">
        <v>115</v>
      </c>
      <c r="Z669" s="34">
        <v>1.8</v>
      </c>
      <c r="AA669" s="34" t="s">
        <v>115</v>
      </c>
      <c r="AB669" s="34">
        <v>39.9</v>
      </c>
      <c r="AC669" s="34" t="s">
        <v>115</v>
      </c>
      <c r="AD669" s="34">
        <v>231</v>
      </c>
      <c r="AE669" s="34" t="s">
        <v>115</v>
      </c>
    </row>
    <row r="670" spans="1:31" x14ac:dyDescent="0.35">
      <c r="A670" s="44">
        <v>39888</v>
      </c>
      <c r="B670" s="48">
        <v>122925</v>
      </c>
      <c r="C670" s="48">
        <v>610.5</v>
      </c>
      <c r="D670" s="48">
        <v>0.39069999999999999</v>
      </c>
      <c r="E670" s="48">
        <v>10.94</v>
      </c>
      <c r="F670" s="48">
        <v>8.0500000000000007</v>
      </c>
      <c r="G670" s="48">
        <v>10.39</v>
      </c>
      <c r="H670" s="34" t="s">
        <v>112</v>
      </c>
      <c r="I670" s="48">
        <v>0.17</v>
      </c>
      <c r="J670" s="48">
        <v>7.6</v>
      </c>
      <c r="K670" s="36">
        <v>512</v>
      </c>
    </row>
    <row r="671" spans="1:31" x14ac:dyDescent="0.35">
      <c r="A671" s="44">
        <v>39898</v>
      </c>
      <c r="B671" s="48">
        <v>114221</v>
      </c>
      <c r="C671" s="48">
        <v>620.20000000000005</v>
      </c>
      <c r="D671" s="48">
        <v>0.39689999999999998</v>
      </c>
      <c r="E671" s="48">
        <v>10.11</v>
      </c>
      <c r="F671" s="48">
        <v>8.1300000000000008</v>
      </c>
      <c r="G671" s="48">
        <v>12.13</v>
      </c>
      <c r="H671" s="34" t="s">
        <v>112</v>
      </c>
      <c r="I671" s="48">
        <v>1.29</v>
      </c>
      <c r="J671" s="48">
        <v>7.2</v>
      </c>
      <c r="K671" s="36">
        <v>1624</v>
      </c>
    </row>
    <row r="672" spans="1:31" x14ac:dyDescent="0.35">
      <c r="A672" s="44">
        <v>39903</v>
      </c>
      <c r="B672" s="48">
        <v>110207</v>
      </c>
      <c r="C672" s="48">
        <v>89.9</v>
      </c>
      <c r="D672" s="48">
        <v>5.7500000000000002E-2</v>
      </c>
      <c r="E672" s="48">
        <v>8.9</v>
      </c>
      <c r="F672" s="48">
        <v>8.06</v>
      </c>
      <c r="G672" s="48">
        <v>11.16</v>
      </c>
      <c r="H672" s="29"/>
      <c r="I672" s="48">
        <v>0.1</v>
      </c>
      <c r="J672" s="48">
        <v>7.4</v>
      </c>
      <c r="K672" s="36">
        <v>857</v>
      </c>
      <c r="L672" s="45">
        <f>AVERAGE(K668:K672)</f>
        <v>820</v>
      </c>
      <c r="M672" s="46">
        <f>GEOMEAN(K668:K672)</f>
        <v>675.33426769196387</v>
      </c>
      <c r="N672" s="276" t="s">
        <v>499</v>
      </c>
    </row>
    <row r="673" spans="1:14" x14ac:dyDescent="0.35">
      <c r="A673" s="44">
        <v>39909</v>
      </c>
      <c r="B673" s="48">
        <v>110530</v>
      </c>
      <c r="C673" s="48">
        <v>433.1</v>
      </c>
      <c r="D673" s="48">
        <v>0.2772</v>
      </c>
      <c r="E673" s="48">
        <v>10.59</v>
      </c>
      <c r="F673" s="48">
        <v>7.73</v>
      </c>
      <c r="G673" s="48">
        <v>9.76</v>
      </c>
      <c r="H673" s="34" t="s">
        <v>112</v>
      </c>
      <c r="I673" s="48">
        <v>0.32</v>
      </c>
      <c r="J673" s="48">
        <v>7.7</v>
      </c>
      <c r="K673" s="36">
        <v>11199</v>
      </c>
    </row>
    <row r="674" spans="1:14" x14ac:dyDescent="0.35">
      <c r="A674" s="44">
        <v>39912</v>
      </c>
      <c r="B674" s="48">
        <v>112356</v>
      </c>
      <c r="C674" s="48">
        <v>550</v>
      </c>
      <c r="D674" s="48">
        <v>0.35199999999999998</v>
      </c>
      <c r="E674" s="48">
        <v>10.94</v>
      </c>
      <c r="F674" s="48">
        <v>7.79</v>
      </c>
      <c r="G674" s="48">
        <v>9.33</v>
      </c>
      <c r="H674" s="34" t="s">
        <v>112</v>
      </c>
      <c r="I674" s="48">
        <v>0</v>
      </c>
      <c r="J674" s="48">
        <v>7.5</v>
      </c>
      <c r="K674" s="36">
        <v>345</v>
      </c>
    </row>
    <row r="675" spans="1:14" x14ac:dyDescent="0.35">
      <c r="A675" s="44">
        <v>39917</v>
      </c>
      <c r="B675" s="48">
        <v>113356</v>
      </c>
      <c r="C675" s="48">
        <v>493</v>
      </c>
      <c r="D675" s="48">
        <v>0.3155</v>
      </c>
      <c r="E675" s="48">
        <v>9.8000000000000007</v>
      </c>
      <c r="F675" s="48">
        <v>8.4</v>
      </c>
      <c r="G675" s="48">
        <v>9.74</v>
      </c>
      <c r="H675" s="34" t="s">
        <v>112</v>
      </c>
      <c r="I675" s="48">
        <v>1.41</v>
      </c>
      <c r="J675" s="48">
        <v>7.5</v>
      </c>
      <c r="K675" s="36">
        <v>9804</v>
      </c>
    </row>
    <row r="676" spans="1:14" x14ac:dyDescent="0.35">
      <c r="A676" s="44">
        <v>39918</v>
      </c>
      <c r="B676" s="48">
        <v>110316</v>
      </c>
      <c r="C676" s="48">
        <v>456.6</v>
      </c>
      <c r="D676" s="48">
        <v>0.29220000000000002</v>
      </c>
      <c r="E676" s="48">
        <v>10.59</v>
      </c>
      <c r="F676" s="48">
        <v>8.4499999999999993</v>
      </c>
      <c r="G676" s="48">
        <v>9.24</v>
      </c>
      <c r="H676" s="34" t="s">
        <v>112</v>
      </c>
      <c r="I676" s="48">
        <v>1.1499999999999999</v>
      </c>
      <c r="J676" s="48">
        <v>7.2</v>
      </c>
      <c r="K676" s="36">
        <v>233</v>
      </c>
    </row>
    <row r="677" spans="1:14" x14ac:dyDescent="0.35">
      <c r="A677" s="44">
        <v>39930</v>
      </c>
      <c r="B677" s="48">
        <v>111137</v>
      </c>
      <c r="C677" s="48">
        <v>456.8</v>
      </c>
      <c r="D677" s="48">
        <v>0.29239999999999999</v>
      </c>
      <c r="E677" s="48">
        <v>7.93</v>
      </c>
      <c r="F677" s="48">
        <v>8.1300000000000008</v>
      </c>
      <c r="G677" s="48">
        <v>20.86</v>
      </c>
      <c r="H677" s="34" t="s">
        <v>112</v>
      </c>
      <c r="I677" s="48">
        <v>0.24</v>
      </c>
      <c r="J677" s="48">
        <v>7.4</v>
      </c>
      <c r="K677" s="36">
        <v>52</v>
      </c>
      <c r="L677" s="45">
        <f>AVERAGE(K673:K677)</f>
        <v>4326.6000000000004</v>
      </c>
      <c r="M677" s="46">
        <f>GEOMEAN(K673:K677)</f>
        <v>855.76039132541234</v>
      </c>
      <c r="N677" s="276" t="s">
        <v>500</v>
      </c>
    </row>
    <row r="678" spans="1:14" x14ac:dyDescent="0.35">
      <c r="A678" s="44">
        <v>39940</v>
      </c>
      <c r="B678" s="48">
        <v>110322</v>
      </c>
      <c r="C678" s="48">
        <v>536</v>
      </c>
      <c r="D678" s="48">
        <v>0.34300000000000003</v>
      </c>
      <c r="E678" s="48">
        <v>7.23</v>
      </c>
      <c r="F678" s="48">
        <v>8.14</v>
      </c>
      <c r="G678" s="48">
        <v>16.66</v>
      </c>
      <c r="H678" s="34" t="s">
        <v>112</v>
      </c>
      <c r="I678" s="48">
        <v>0.5</v>
      </c>
      <c r="J678" s="48">
        <v>7.6</v>
      </c>
      <c r="K678" s="36">
        <v>717</v>
      </c>
    </row>
    <row r="679" spans="1:14" x14ac:dyDescent="0.35">
      <c r="A679" s="44">
        <v>39951</v>
      </c>
      <c r="B679" s="48">
        <v>105158</v>
      </c>
      <c r="C679" s="48">
        <v>513</v>
      </c>
      <c r="D679" s="48">
        <v>0.32800000000000001</v>
      </c>
      <c r="E679" s="48">
        <v>9.43</v>
      </c>
      <c r="F679" s="48">
        <v>7.93</v>
      </c>
      <c r="G679" s="48">
        <v>16.54</v>
      </c>
      <c r="H679" s="34" t="s">
        <v>112</v>
      </c>
      <c r="I679" s="48">
        <v>0.4</v>
      </c>
      <c r="J679" s="48">
        <v>7.7</v>
      </c>
      <c r="K679" s="36">
        <v>187</v>
      </c>
    </row>
    <row r="680" spans="1:14" x14ac:dyDescent="0.35">
      <c r="A680" s="44">
        <v>39952</v>
      </c>
      <c r="B680" s="48">
        <v>105619</v>
      </c>
      <c r="C680" s="48">
        <v>548.6</v>
      </c>
      <c r="D680" s="48">
        <v>0.35110000000000002</v>
      </c>
      <c r="E680" s="48">
        <v>9.07</v>
      </c>
      <c r="F680" s="48">
        <v>8.02</v>
      </c>
      <c r="G680" s="48">
        <v>16.649999999999999</v>
      </c>
      <c r="H680" s="34" t="s">
        <v>112</v>
      </c>
      <c r="I680" s="48">
        <v>1</v>
      </c>
      <c r="J680" s="48">
        <v>7.3</v>
      </c>
      <c r="K680" s="36">
        <v>98</v>
      </c>
    </row>
    <row r="681" spans="1:14" x14ac:dyDescent="0.35">
      <c r="A681" s="44">
        <v>39953</v>
      </c>
      <c r="B681" s="48">
        <v>112015</v>
      </c>
      <c r="C681" s="48">
        <v>554</v>
      </c>
      <c r="D681" s="48">
        <v>0.35499999999999998</v>
      </c>
      <c r="E681" s="48">
        <v>6.17</v>
      </c>
      <c r="F681" s="48">
        <v>8.26</v>
      </c>
      <c r="G681" s="48">
        <v>17.46</v>
      </c>
      <c r="H681" s="34" t="s">
        <v>112</v>
      </c>
      <c r="I681" s="48">
        <v>1.2</v>
      </c>
      <c r="J681" s="48">
        <v>7.8</v>
      </c>
      <c r="K681" s="36">
        <v>98</v>
      </c>
    </row>
    <row r="682" spans="1:14" x14ac:dyDescent="0.35">
      <c r="A682" s="44">
        <v>39960</v>
      </c>
      <c r="B682" s="48">
        <v>110140</v>
      </c>
      <c r="C682" s="48">
        <v>567.29999999999995</v>
      </c>
      <c r="D682" s="48">
        <v>0.36309999999999998</v>
      </c>
      <c r="E682" s="48">
        <v>7.15</v>
      </c>
      <c r="F682" s="48">
        <v>7.74</v>
      </c>
      <c r="G682" s="48">
        <v>22.15</v>
      </c>
      <c r="H682" s="34" t="s">
        <v>112</v>
      </c>
      <c r="I682" s="48">
        <v>0.11</v>
      </c>
      <c r="J682" s="48">
        <v>7.5</v>
      </c>
      <c r="K682" s="36">
        <v>1313</v>
      </c>
      <c r="L682" s="45">
        <f>AVERAGE(K678:K682)</f>
        <v>482.6</v>
      </c>
      <c r="M682" s="46">
        <f>GEOMEAN(K678:K682)</f>
        <v>279.00727529837053</v>
      </c>
      <c r="N682" s="276" t="s">
        <v>501</v>
      </c>
    </row>
    <row r="683" spans="1:14" x14ac:dyDescent="0.35">
      <c r="A683" s="44">
        <v>39965</v>
      </c>
      <c r="B683" s="48">
        <v>105124</v>
      </c>
      <c r="C683" s="48">
        <v>575.79999999999995</v>
      </c>
      <c r="D683" s="48">
        <v>0.36849999999999999</v>
      </c>
      <c r="E683" s="48">
        <v>7.59</v>
      </c>
      <c r="F683" s="48">
        <v>7.83</v>
      </c>
      <c r="G683" s="48">
        <v>20.51</v>
      </c>
      <c r="H683" s="34" t="s">
        <v>112</v>
      </c>
      <c r="I683" s="48">
        <v>0.03</v>
      </c>
      <c r="J683" s="48">
        <v>7.4</v>
      </c>
      <c r="K683" s="36">
        <v>3873</v>
      </c>
    </row>
    <row r="684" spans="1:14" x14ac:dyDescent="0.35">
      <c r="A684" s="44">
        <v>39973</v>
      </c>
      <c r="B684" s="48">
        <v>110007</v>
      </c>
      <c r="C684" s="48">
        <v>616.79999999999995</v>
      </c>
      <c r="D684" s="48">
        <v>0.39479999999999998</v>
      </c>
      <c r="E684" s="48">
        <v>7.59</v>
      </c>
      <c r="F684" s="48">
        <v>7.89</v>
      </c>
      <c r="G684" s="48">
        <v>21.15</v>
      </c>
      <c r="H684" s="34" t="s">
        <v>112</v>
      </c>
      <c r="I684" s="48">
        <v>0.27</v>
      </c>
      <c r="J684" s="48">
        <v>7.4</v>
      </c>
      <c r="K684" s="36">
        <v>422</v>
      </c>
    </row>
    <row r="685" spans="1:14" x14ac:dyDescent="0.35">
      <c r="A685" s="44">
        <v>39975</v>
      </c>
      <c r="B685" s="48">
        <v>94712</v>
      </c>
      <c r="C685" s="48">
        <v>328.6</v>
      </c>
      <c r="D685" s="48">
        <v>0.21029999999999999</v>
      </c>
      <c r="E685" s="48">
        <v>6.9</v>
      </c>
      <c r="F685" s="48">
        <v>7.85</v>
      </c>
      <c r="G685" s="48">
        <v>20.67</v>
      </c>
      <c r="H685" s="34" t="s">
        <v>112</v>
      </c>
      <c r="I685" s="48">
        <v>0.15</v>
      </c>
      <c r="J685" s="48">
        <v>7.1</v>
      </c>
      <c r="K685" s="36">
        <v>24192</v>
      </c>
    </row>
    <row r="686" spans="1:14" x14ac:dyDescent="0.35">
      <c r="A686" s="44">
        <v>39979</v>
      </c>
      <c r="B686" s="48">
        <v>105929</v>
      </c>
      <c r="C686" s="48">
        <v>510</v>
      </c>
      <c r="D686" s="48">
        <v>0.32600000000000001</v>
      </c>
      <c r="E686" s="48">
        <v>7.91</v>
      </c>
      <c r="F686" s="48">
        <v>7.98</v>
      </c>
      <c r="G686" s="48">
        <v>22.24</v>
      </c>
      <c r="H686" s="34" t="s">
        <v>112</v>
      </c>
      <c r="I686" s="48">
        <v>0.1</v>
      </c>
      <c r="J686" s="48">
        <v>7.5</v>
      </c>
      <c r="K686" s="36">
        <v>987</v>
      </c>
    </row>
    <row r="687" spans="1:14" x14ac:dyDescent="0.35">
      <c r="A687" s="44">
        <v>39989</v>
      </c>
      <c r="B687" s="48">
        <v>100530</v>
      </c>
      <c r="C687" s="48">
        <v>551</v>
      </c>
      <c r="D687" s="48">
        <v>0.35260000000000002</v>
      </c>
      <c r="E687" s="48">
        <v>6.49</v>
      </c>
      <c r="F687" s="48">
        <v>7.92</v>
      </c>
      <c r="G687" s="48">
        <v>26.37</v>
      </c>
      <c r="H687" s="34" t="s">
        <v>112</v>
      </c>
      <c r="I687" s="48">
        <v>0.12</v>
      </c>
      <c r="J687" s="48">
        <v>7.6</v>
      </c>
      <c r="K687" s="36">
        <v>464</v>
      </c>
      <c r="L687" s="45">
        <f>AVERAGE(K683:K687)</f>
        <v>5987.6</v>
      </c>
      <c r="M687" s="46">
        <f>GEOMEAN(K683:K687)</f>
        <v>1784.7334812431884</v>
      </c>
      <c r="N687" s="276" t="s">
        <v>502</v>
      </c>
    </row>
    <row r="688" spans="1:14" x14ac:dyDescent="0.35">
      <c r="A688" s="44">
        <v>39995</v>
      </c>
      <c r="B688" s="48">
        <v>104057</v>
      </c>
      <c r="C688" s="48">
        <v>677</v>
      </c>
      <c r="D688" s="48">
        <v>0.433</v>
      </c>
      <c r="E688" s="48">
        <v>7.13</v>
      </c>
      <c r="F688" s="48">
        <v>7.84</v>
      </c>
      <c r="G688" s="48">
        <v>21.37</v>
      </c>
      <c r="H688" s="34" t="s">
        <v>112</v>
      </c>
      <c r="I688" s="48">
        <v>0.4</v>
      </c>
      <c r="J688" s="48">
        <v>7.5</v>
      </c>
      <c r="K688" s="36">
        <v>1210</v>
      </c>
    </row>
    <row r="689" spans="1:31" x14ac:dyDescent="0.35">
      <c r="A689" s="44">
        <v>40000</v>
      </c>
      <c r="B689" s="48">
        <v>113502</v>
      </c>
      <c r="C689" s="48">
        <v>632</v>
      </c>
      <c r="D689" s="48">
        <v>0.40400000000000003</v>
      </c>
      <c r="E689" s="48">
        <v>6.89</v>
      </c>
      <c r="F689" s="48">
        <v>7.94</v>
      </c>
      <c r="G689" s="48">
        <v>21.9</v>
      </c>
      <c r="H689" s="34" t="s">
        <v>112</v>
      </c>
      <c r="I689" s="48">
        <v>0.5</v>
      </c>
      <c r="J689" s="48">
        <v>7.5</v>
      </c>
      <c r="K689" s="36">
        <v>2282</v>
      </c>
    </row>
    <row r="690" spans="1:31" x14ac:dyDescent="0.35">
      <c r="A690" s="44">
        <v>40002</v>
      </c>
      <c r="B690" s="48">
        <v>115313</v>
      </c>
      <c r="C690" s="48">
        <v>706</v>
      </c>
      <c r="D690" s="48">
        <v>0.45200000000000001</v>
      </c>
      <c r="E690" s="48">
        <v>8.2899999999999991</v>
      </c>
      <c r="F690" s="48">
        <v>7.97</v>
      </c>
      <c r="G690" s="48">
        <v>21.74</v>
      </c>
      <c r="H690" s="34" t="s">
        <v>112</v>
      </c>
      <c r="I690" s="48">
        <v>0.2</v>
      </c>
      <c r="J690" s="48">
        <v>7.4</v>
      </c>
      <c r="K690" s="36">
        <v>601</v>
      </c>
      <c r="O690" s="34">
        <v>2</v>
      </c>
      <c r="P690" s="34">
        <v>74.900000000000006</v>
      </c>
      <c r="Q690" s="34" t="s">
        <v>115</v>
      </c>
      <c r="R690" s="34" t="s">
        <v>115</v>
      </c>
      <c r="S690" s="34" t="s">
        <v>115</v>
      </c>
      <c r="T690" s="34" t="s">
        <v>115</v>
      </c>
      <c r="U690" s="34" t="s">
        <v>115</v>
      </c>
      <c r="V690" s="34" t="s">
        <v>115</v>
      </c>
      <c r="W690" s="34" t="s">
        <v>115</v>
      </c>
      <c r="X690" s="34">
        <v>54.7</v>
      </c>
      <c r="Y690" s="34" t="s">
        <v>115</v>
      </c>
      <c r="Z690" s="34">
        <v>1.1000000000000001</v>
      </c>
      <c r="AA690" s="34" t="s">
        <v>115</v>
      </c>
      <c r="AB690" s="34">
        <v>46.3</v>
      </c>
      <c r="AC690" s="34" t="s">
        <v>115</v>
      </c>
      <c r="AD690" s="34">
        <v>296</v>
      </c>
      <c r="AE690" s="34" t="s">
        <v>115</v>
      </c>
    </row>
    <row r="691" spans="1:31" x14ac:dyDescent="0.35">
      <c r="A691" s="44">
        <v>40014</v>
      </c>
      <c r="B691" s="48">
        <v>103917</v>
      </c>
      <c r="C691" s="48">
        <v>693</v>
      </c>
      <c r="D691" s="48">
        <v>0.44400000000000001</v>
      </c>
      <c r="E691" s="48">
        <v>8.02</v>
      </c>
      <c r="F691" s="48">
        <v>8.0399999999999991</v>
      </c>
      <c r="G691" s="48">
        <v>20.399999999999999</v>
      </c>
      <c r="H691" s="34" t="s">
        <v>112</v>
      </c>
      <c r="I691" s="48">
        <v>0.8</v>
      </c>
      <c r="J691" s="48">
        <v>7.5</v>
      </c>
      <c r="K691" s="36">
        <v>4338</v>
      </c>
    </row>
    <row r="692" spans="1:31" x14ac:dyDescent="0.35">
      <c r="A692" s="44">
        <v>40016</v>
      </c>
      <c r="B692" s="48">
        <v>103226</v>
      </c>
      <c r="C692" s="48">
        <v>727.9</v>
      </c>
      <c r="D692" s="48">
        <v>0.46579999999999999</v>
      </c>
      <c r="E692" s="48">
        <v>7.18</v>
      </c>
      <c r="F692" s="48">
        <v>7.76</v>
      </c>
      <c r="G692" s="48">
        <v>21.27</v>
      </c>
      <c r="H692" s="34" t="s">
        <v>112</v>
      </c>
      <c r="I692" s="48">
        <v>0.59</v>
      </c>
      <c r="J692" s="48">
        <v>7.4</v>
      </c>
      <c r="K692" s="36">
        <v>17329</v>
      </c>
      <c r="L692" s="45">
        <f>AVERAGE(K688:K692)</f>
        <v>5152</v>
      </c>
      <c r="M692" s="46">
        <f>GEOMEAN(K688:K692)</f>
        <v>2625.4739064327782</v>
      </c>
      <c r="N692" s="276" t="s">
        <v>503</v>
      </c>
    </row>
    <row r="693" spans="1:31" x14ac:dyDescent="0.35">
      <c r="A693" s="44">
        <v>40028</v>
      </c>
      <c r="B693" s="48">
        <v>104203</v>
      </c>
      <c r="C693" s="48">
        <v>784.4</v>
      </c>
      <c r="D693" s="48">
        <v>0.502</v>
      </c>
      <c r="E693" s="48">
        <v>6.72</v>
      </c>
      <c r="F693" s="48">
        <v>8.0399999999999991</v>
      </c>
      <c r="G693" s="48">
        <v>22.44</v>
      </c>
      <c r="H693" s="34" t="s">
        <v>112</v>
      </c>
      <c r="I693" s="48">
        <v>0.68</v>
      </c>
      <c r="J693" s="49">
        <v>7.8</v>
      </c>
      <c r="K693" s="36">
        <v>299</v>
      </c>
    </row>
    <row r="694" spans="1:31" x14ac:dyDescent="0.35">
      <c r="A694" s="44">
        <v>40031</v>
      </c>
      <c r="B694" s="48">
        <v>102607</v>
      </c>
      <c r="C694" s="48">
        <v>473.3</v>
      </c>
      <c r="D694" s="48">
        <v>0.3029</v>
      </c>
      <c r="E694" s="48">
        <v>7.54</v>
      </c>
      <c r="F694" s="48">
        <v>7.8</v>
      </c>
      <c r="G694" s="48">
        <v>21.9</v>
      </c>
      <c r="H694" s="34" t="s">
        <v>112</v>
      </c>
      <c r="I694" s="48">
        <v>0.73</v>
      </c>
      <c r="J694" s="48">
        <v>7.5</v>
      </c>
      <c r="K694" s="36">
        <v>4352</v>
      </c>
    </row>
    <row r="695" spans="1:31" x14ac:dyDescent="0.35">
      <c r="A695" s="44">
        <v>40043</v>
      </c>
      <c r="C695" s="39" t="s">
        <v>119</v>
      </c>
      <c r="D695" s="39" t="s">
        <v>119</v>
      </c>
      <c r="E695" s="39" t="s">
        <v>119</v>
      </c>
      <c r="F695" s="39" t="s">
        <v>119</v>
      </c>
      <c r="G695" s="39" t="s">
        <v>119</v>
      </c>
      <c r="H695" s="34" t="s">
        <v>112</v>
      </c>
      <c r="I695" s="39" t="s">
        <v>119</v>
      </c>
      <c r="J695" s="39" t="s">
        <v>119</v>
      </c>
      <c r="K695" s="36">
        <v>185</v>
      </c>
    </row>
    <row r="696" spans="1:31" x14ac:dyDescent="0.35">
      <c r="A696" s="44">
        <v>40045</v>
      </c>
      <c r="B696" s="48">
        <v>104228</v>
      </c>
      <c r="C696" s="48">
        <v>739.2</v>
      </c>
      <c r="D696" s="48">
        <v>0.47310000000000002</v>
      </c>
      <c r="E696" s="48">
        <v>4.28</v>
      </c>
      <c r="F696" s="48">
        <v>7.62</v>
      </c>
      <c r="G696" s="48">
        <v>24.04</v>
      </c>
      <c r="H696" s="34" t="s">
        <v>112</v>
      </c>
      <c r="I696" s="48">
        <v>0.08</v>
      </c>
      <c r="J696" s="48">
        <v>7.5</v>
      </c>
      <c r="K696" s="36">
        <v>24192</v>
      </c>
    </row>
    <row r="697" spans="1:31" x14ac:dyDescent="0.35">
      <c r="A697" s="44">
        <v>40051</v>
      </c>
      <c r="B697" s="48">
        <v>111220</v>
      </c>
      <c r="C697" s="48">
        <v>893.9</v>
      </c>
      <c r="D697" s="48">
        <v>0.57210000000000005</v>
      </c>
      <c r="E697" s="48">
        <v>4.74</v>
      </c>
      <c r="F697" s="48">
        <v>7.81</v>
      </c>
      <c r="G697" s="48">
        <v>22.49</v>
      </c>
      <c r="H697" s="34" t="s">
        <v>112</v>
      </c>
      <c r="I697" s="48">
        <v>0.66</v>
      </c>
      <c r="J697" s="48">
        <v>7.8</v>
      </c>
      <c r="K697" s="36">
        <v>187</v>
      </c>
      <c r="L697" s="45">
        <f>AVERAGE(K693:K697)</f>
        <v>5843</v>
      </c>
      <c r="M697" s="46">
        <f>GEOMEAN(K693:K697)</f>
        <v>1017.2062893871463</v>
      </c>
      <c r="N697" s="276" t="s">
        <v>504</v>
      </c>
    </row>
    <row r="698" spans="1:31" x14ac:dyDescent="0.35">
      <c r="A698" s="44">
        <v>40071</v>
      </c>
      <c r="B698" s="48">
        <v>104859</v>
      </c>
      <c r="C698" s="48">
        <v>972.8</v>
      </c>
      <c r="D698" s="48">
        <v>0.62260000000000004</v>
      </c>
      <c r="E698" s="48">
        <v>6.97</v>
      </c>
      <c r="F698" s="48">
        <v>7.92</v>
      </c>
      <c r="G698" s="48">
        <v>21.96</v>
      </c>
      <c r="H698" s="34" t="s">
        <v>112</v>
      </c>
      <c r="I698" s="48">
        <v>0.61</v>
      </c>
      <c r="J698" s="48">
        <v>7.7</v>
      </c>
      <c r="K698" s="36">
        <v>97</v>
      </c>
    </row>
    <row r="699" spans="1:31" x14ac:dyDescent="0.35">
      <c r="A699" s="44">
        <v>40073</v>
      </c>
      <c r="B699" s="48">
        <v>111745</v>
      </c>
      <c r="C699" s="48">
        <v>984.3</v>
      </c>
      <c r="D699" s="48">
        <v>0.62990000000000002</v>
      </c>
      <c r="E699" s="48">
        <v>5.96</v>
      </c>
      <c r="F699" s="48">
        <v>8.0399999999999991</v>
      </c>
      <c r="G699" s="48">
        <v>20.54</v>
      </c>
      <c r="H699" s="34" t="s">
        <v>112</v>
      </c>
      <c r="I699" s="48">
        <v>0.41</v>
      </c>
      <c r="J699" s="48">
        <v>7.7</v>
      </c>
      <c r="K699" s="36">
        <v>74</v>
      </c>
    </row>
    <row r="700" spans="1:31" x14ac:dyDescent="0.35">
      <c r="A700" s="44">
        <v>40077</v>
      </c>
      <c r="B700" s="48">
        <v>111506</v>
      </c>
      <c r="C700" s="48">
        <v>999.4</v>
      </c>
      <c r="D700" s="48">
        <v>0.63959999999999995</v>
      </c>
      <c r="E700" s="48">
        <v>6.21</v>
      </c>
      <c r="F700" s="48">
        <v>8.08</v>
      </c>
      <c r="G700" s="48">
        <v>19.77</v>
      </c>
      <c r="H700" s="34" t="s">
        <v>112</v>
      </c>
      <c r="I700" s="48">
        <v>0.24</v>
      </c>
      <c r="J700" s="48">
        <v>7.8</v>
      </c>
      <c r="K700" s="36">
        <v>63</v>
      </c>
    </row>
    <row r="701" spans="1:31" x14ac:dyDescent="0.35">
      <c r="A701" s="44">
        <v>40080</v>
      </c>
      <c r="B701" s="48">
        <v>111024</v>
      </c>
      <c r="C701" s="48">
        <v>824.7</v>
      </c>
      <c r="D701" s="48">
        <v>0.52780000000000005</v>
      </c>
      <c r="E701" s="48">
        <v>6.15</v>
      </c>
      <c r="F701" s="48">
        <v>7.84</v>
      </c>
      <c r="G701" s="48">
        <v>21.79</v>
      </c>
      <c r="H701" s="34" t="s">
        <v>112</v>
      </c>
      <c r="I701" s="48">
        <v>0.41</v>
      </c>
      <c r="J701" s="48">
        <v>7.5</v>
      </c>
      <c r="K701" s="36">
        <v>259</v>
      </c>
    </row>
    <row r="702" spans="1:31" x14ac:dyDescent="0.35">
      <c r="A702" s="44">
        <v>40086</v>
      </c>
      <c r="B702" s="48">
        <v>104920</v>
      </c>
      <c r="C702" s="48">
        <v>868.7</v>
      </c>
      <c r="D702" s="48">
        <v>0.55600000000000005</v>
      </c>
      <c r="E702" s="48">
        <v>8.15</v>
      </c>
      <c r="F702" s="48">
        <v>7.79</v>
      </c>
      <c r="G702" s="48">
        <v>16.3</v>
      </c>
      <c r="H702" s="34" t="s">
        <v>112</v>
      </c>
      <c r="I702" s="48">
        <v>0.08</v>
      </c>
      <c r="J702" s="48">
        <v>7.4</v>
      </c>
      <c r="K702" s="36">
        <v>231</v>
      </c>
      <c r="L702" s="45">
        <f>AVERAGE(K698:K702)</f>
        <v>144.80000000000001</v>
      </c>
      <c r="M702" s="46">
        <f>GEOMEAN(K698:K702)</f>
        <v>122.02565555555459</v>
      </c>
      <c r="N702" s="276" t="s">
        <v>505</v>
      </c>
    </row>
    <row r="703" spans="1:31" x14ac:dyDescent="0.35">
      <c r="A703" s="44">
        <v>40087</v>
      </c>
      <c r="B703" s="48">
        <v>112229</v>
      </c>
      <c r="C703" s="48">
        <v>880.4</v>
      </c>
      <c r="D703" s="48">
        <v>0.56340000000000001</v>
      </c>
      <c r="E703" s="48">
        <v>8.76</v>
      </c>
      <c r="F703" s="48">
        <v>7.85</v>
      </c>
      <c r="G703" s="48">
        <v>15.83</v>
      </c>
      <c r="H703" s="34" t="s">
        <v>112</v>
      </c>
      <c r="I703" s="48">
        <v>0.39</v>
      </c>
      <c r="J703" s="48">
        <v>7.5</v>
      </c>
      <c r="K703" s="36">
        <v>97</v>
      </c>
    </row>
    <row r="704" spans="1:31" x14ac:dyDescent="0.35">
      <c r="A704" s="44">
        <v>40092</v>
      </c>
      <c r="B704" s="48">
        <v>105407</v>
      </c>
      <c r="C704" s="48">
        <v>434.8</v>
      </c>
      <c r="D704" s="48">
        <v>0.27829999999999999</v>
      </c>
      <c r="E704" s="48">
        <v>8.32</v>
      </c>
      <c r="F704" s="48">
        <v>7.79</v>
      </c>
      <c r="G704" s="48">
        <v>14.52</v>
      </c>
      <c r="H704" s="34" t="s">
        <v>112</v>
      </c>
      <c r="I704" s="48">
        <v>0.15</v>
      </c>
      <c r="J704" s="48">
        <v>7.4</v>
      </c>
      <c r="K704" s="36">
        <v>644</v>
      </c>
      <c r="O704" s="34">
        <v>2.2999999999999998</v>
      </c>
      <c r="P704" s="34">
        <v>78.8</v>
      </c>
      <c r="Q704" s="34" t="s">
        <v>115</v>
      </c>
      <c r="R704" s="34" t="s">
        <v>115</v>
      </c>
      <c r="S704" s="34" t="s">
        <v>115</v>
      </c>
      <c r="T704" s="34" t="s">
        <v>115</v>
      </c>
      <c r="U704" s="34" t="s">
        <v>115</v>
      </c>
      <c r="V704" s="34" t="s">
        <v>115</v>
      </c>
      <c r="W704" s="34" t="s">
        <v>115</v>
      </c>
      <c r="X704" s="34">
        <v>80.3</v>
      </c>
      <c r="Y704" s="34" t="s">
        <v>115</v>
      </c>
      <c r="Z704" s="34">
        <v>1.2</v>
      </c>
      <c r="AA704" s="34">
        <v>0.2</v>
      </c>
      <c r="AB704" s="34">
        <v>79.3</v>
      </c>
      <c r="AC704" s="34" t="s">
        <v>115</v>
      </c>
      <c r="AD704" s="34">
        <v>285</v>
      </c>
      <c r="AE704" s="34" t="s">
        <v>115</v>
      </c>
    </row>
    <row r="705" spans="1:14" x14ac:dyDescent="0.35">
      <c r="A705" s="44">
        <v>40098</v>
      </c>
      <c r="B705" s="48">
        <v>110819</v>
      </c>
      <c r="C705" s="48">
        <v>464.5</v>
      </c>
      <c r="D705" s="48">
        <v>0.29730000000000001</v>
      </c>
      <c r="E705" s="48">
        <v>9.6999999999999993</v>
      </c>
      <c r="F705" s="48">
        <v>7.97</v>
      </c>
      <c r="G705" s="48">
        <v>11.72</v>
      </c>
      <c r="H705" s="34" t="s">
        <v>112</v>
      </c>
      <c r="I705" s="48">
        <v>0.04</v>
      </c>
      <c r="J705" s="48">
        <v>7.4</v>
      </c>
      <c r="K705" s="36">
        <v>789</v>
      </c>
    </row>
    <row r="706" spans="1:14" x14ac:dyDescent="0.35">
      <c r="A706" s="44">
        <v>40107</v>
      </c>
      <c r="B706" s="48">
        <v>104222</v>
      </c>
      <c r="C706" s="48">
        <v>847</v>
      </c>
      <c r="D706" s="48">
        <v>0.54200000000000004</v>
      </c>
      <c r="E706" s="48">
        <v>10.49</v>
      </c>
      <c r="F706" s="48">
        <v>7.73</v>
      </c>
      <c r="G706" s="48">
        <v>12.77</v>
      </c>
      <c r="H706" s="34" t="s">
        <v>112</v>
      </c>
      <c r="I706" s="48">
        <v>0.1</v>
      </c>
      <c r="J706" s="48">
        <v>7.6</v>
      </c>
      <c r="K706" s="36">
        <v>309</v>
      </c>
    </row>
    <row r="707" spans="1:14" x14ac:dyDescent="0.35">
      <c r="A707" s="44">
        <v>40115</v>
      </c>
      <c r="B707" s="48">
        <v>103904</v>
      </c>
      <c r="C707" s="48">
        <v>624</v>
      </c>
      <c r="D707" s="48">
        <v>0.39900000000000002</v>
      </c>
      <c r="E707" s="48">
        <v>10.59</v>
      </c>
      <c r="F707" s="48">
        <v>7.64</v>
      </c>
      <c r="G707" s="48">
        <v>12.61</v>
      </c>
      <c r="H707" s="34" t="s">
        <v>112</v>
      </c>
      <c r="I707" s="48">
        <v>0.3</v>
      </c>
      <c r="J707" s="48">
        <v>7.4</v>
      </c>
      <c r="K707" s="36">
        <v>1236</v>
      </c>
      <c r="L707" s="45">
        <f>AVERAGE(K703:K707)</f>
        <v>615</v>
      </c>
      <c r="M707" s="46">
        <f>GEOMEAN(K703:K707)</f>
        <v>451.7959266075876</v>
      </c>
      <c r="N707" s="276" t="s">
        <v>507</v>
      </c>
    </row>
    <row r="708" spans="1:14" x14ac:dyDescent="0.35">
      <c r="A708" s="44">
        <v>40119</v>
      </c>
      <c r="B708" s="48">
        <v>123948</v>
      </c>
      <c r="C708" s="48">
        <v>557</v>
      </c>
      <c r="D708" s="48">
        <v>0.35599999999999998</v>
      </c>
      <c r="E708" s="48">
        <v>12.02</v>
      </c>
      <c r="F708" s="48">
        <v>7.85</v>
      </c>
      <c r="G708" s="48">
        <v>11.15</v>
      </c>
      <c r="H708" s="34" t="s">
        <v>112</v>
      </c>
      <c r="I708" s="48">
        <v>0.5</v>
      </c>
      <c r="J708" s="49">
        <v>7.6</v>
      </c>
      <c r="K708" s="36">
        <v>428</v>
      </c>
    </row>
    <row r="709" spans="1:14" x14ac:dyDescent="0.35">
      <c r="A709" s="44">
        <v>40122</v>
      </c>
      <c r="B709" s="48">
        <v>105729</v>
      </c>
      <c r="C709" s="48">
        <v>648</v>
      </c>
      <c r="D709" s="48">
        <v>0.41499999999999998</v>
      </c>
      <c r="E709" s="48">
        <v>9.66</v>
      </c>
      <c r="F709" s="48">
        <v>7.73</v>
      </c>
      <c r="G709" s="48">
        <v>9.8000000000000007</v>
      </c>
      <c r="H709" s="34" t="s">
        <v>112</v>
      </c>
      <c r="I709" s="48">
        <v>0.3</v>
      </c>
      <c r="J709" s="48">
        <v>7.6</v>
      </c>
      <c r="K709" s="36">
        <v>377</v>
      </c>
    </row>
    <row r="710" spans="1:14" x14ac:dyDescent="0.35">
      <c r="A710" s="44">
        <v>40127</v>
      </c>
      <c r="B710" s="48">
        <v>112020</v>
      </c>
      <c r="C710" s="48">
        <v>731</v>
      </c>
      <c r="D710" s="48">
        <v>0.46800000000000003</v>
      </c>
      <c r="E710" s="48">
        <v>10.050000000000001</v>
      </c>
      <c r="F710" s="48">
        <v>7.84</v>
      </c>
      <c r="G710" s="48">
        <v>12.78</v>
      </c>
      <c r="H710" s="34" t="s">
        <v>112</v>
      </c>
      <c r="I710" s="48">
        <v>0.3</v>
      </c>
      <c r="J710" s="48">
        <v>7.8</v>
      </c>
      <c r="K710" s="36">
        <v>231</v>
      </c>
    </row>
    <row r="711" spans="1:14" x14ac:dyDescent="0.35">
      <c r="A711" s="44">
        <v>40133</v>
      </c>
      <c r="B711" s="48">
        <v>112817</v>
      </c>
      <c r="C711" s="48">
        <v>835.8</v>
      </c>
      <c r="D711" s="48">
        <v>0.53490000000000004</v>
      </c>
      <c r="E711" s="48">
        <v>9.44</v>
      </c>
      <c r="F711" s="48">
        <v>8.0500000000000007</v>
      </c>
      <c r="G711" s="48">
        <v>10.64</v>
      </c>
      <c r="H711" s="34" t="s">
        <v>112</v>
      </c>
      <c r="I711" s="48">
        <v>0.35</v>
      </c>
      <c r="J711" s="48">
        <v>7.2</v>
      </c>
      <c r="K711" s="36">
        <v>63</v>
      </c>
    </row>
    <row r="712" spans="1:14" x14ac:dyDescent="0.35">
      <c r="A712" s="44">
        <v>40135</v>
      </c>
      <c r="B712" s="48">
        <v>103514</v>
      </c>
      <c r="C712" s="48">
        <v>719.5</v>
      </c>
      <c r="D712" s="48">
        <v>0.46050000000000002</v>
      </c>
      <c r="E712" s="48">
        <v>10.19</v>
      </c>
      <c r="F712" s="48">
        <v>7.85</v>
      </c>
      <c r="G712" s="48">
        <v>9.56</v>
      </c>
      <c r="H712" s="34" t="s">
        <v>112</v>
      </c>
      <c r="I712" s="48">
        <v>0.25</v>
      </c>
      <c r="J712" s="48">
        <v>7.1</v>
      </c>
      <c r="K712" s="36">
        <v>6867</v>
      </c>
      <c r="L712" s="45">
        <f>AVERAGE(K708:K712)</f>
        <v>1593.2</v>
      </c>
      <c r="M712" s="46">
        <f>GEOMEAN(K708:K712)</f>
        <v>438.02705843306967</v>
      </c>
      <c r="N712" s="276" t="s">
        <v>508</v>
      </c>
    </row>
    <row r="713" spans="1:14" x14ac:dyDescent="0.35">
      <c r="A713" s="44">
        <v>40148</v>
      </c>
      <c r="B713" s="48">
        <v>110444</v>
      </c>
      <c r="C713" s="48">
        <v>782.9</v>
      </c>
      <c r="D713" s="48">
        <v>0.501</v>
      </c>
      <c r="E713" s="48">
        <v>12.16</v>
      </c>
      <c r="F713" s="48">
        <v>8.43</v>
      </c>
      <c r="G713" s="48">
        <v>6.48</v>
      </c>
      <c r="H713" s="34" t="s">
        <v>112</v>
      </c>
      <c r="I713" s="48">
        <v>0.23</v>
      </c>
      <c r="J713" s="48">
        <v>7.4</v>
      </c>
      <c r="K713" s="36">
        <v>98</v>
      </c>
    </row>
    <row r="714" spans="1:14" x14ac:dyDescent="0.35">
      <c r="A714" s="44">
        <v>40154</v>
      </c>
      <c r="B714" s="48">
        <v>113413</v>
      </c>
      <c r="C714" s="48">
        <v>561</v>
      </c>
      <c r="D714" s="48">
        <v>0.35909999999999997</v>
      </c>
      <c r="E714" s="48">
        <v>14.86</v>
      </c>
      <c r="F714" s="48">
        <v>8.17</v>
      </c>
      <c r="G714" s="48">
        <v>6.41</v>
      </c>
      <c r="H714" s="34" t="s">
        <v>112</v>
      </c>
      <c r="I714" s="48">
        <v>0.05</v>
      </c>
      <c r="J714" s="48">
        <v>7.5</v>
      </c>
      <c r="K714" s="36">
        <v>487</v>
      </c>
    </row>
    <row r="715" spans="1:14" x14ac:dyDescent="0.35">
      <c r="A715" s="44">
        <v>40157</v>
      </c>
      <c r="B715" s="48">
        <v>110725</v>
      </c>
      <c r="C715" s="48">
        <v>828.1</v>
      </c>
      <c r="D715" s="48">
        <v>0.53</v>
      </c>
      <c r="E715" s="48">
        <v>13.09</v>
      </c>
      <c r="F715" s="48">
        <v>8</v>
      </c>
      <c r="G715" s="48">
        <v>0.49</v>
      </c>
      <c r="H715" s="34" t="s">
        <v>112</v>
      </c>
      <c r="I715" s="48">
        <v>0.52</v>
      </c>
      <c r="J715" s="48">
        <v>7.3</v>
      </c>
      <c r="K715" s="36">
        <v>1354</v>
      </c>
    </row>
    <row r="716" spans="1:14" x14ac:dyDescent="0.35">
      <c r="A716" s="44">
        <v>40161</v>
      </c>
      <c r="B716" s="48">
        <v>110443</v>
      </c>
      <c r="C716" s="48">
        <v>539.70000000000005</v>
      </c>
      <c r="D716" s="48">
        <v>0.34539999999999998</v>
      </c>
      <c r="E716" s="48">
        <v>12.58</v>
      </c>
      <c r="F716" s="48">
        <v>8.15</v>
      </c>
      <c r="G716" s="48">
        <v>3.83</v>
      </c>
      <c r="H716" s="34" t="s">
        <v>112</v>
      </c>
      <c r="I716" s="48">
        <v>0.27</v>
      </c>
      <c r="J716" s="48">
        <v>7.3</v>
      </c>
      <c r="K716" s="36">
        <v>1313</v>
      </c>
    </row>
    <row r="717" spans="1:14" x14ac:dyDescent="0.35">
      <c r="A717" s="44">
        <v>40164</v>
      </c>
      <c r="B717" s="48">
        <v>110535</v>
      </c>
      <c r="C717" s="48">
        <v>578.6</v>
      </c>
      <c r="D717" s="48">
        <v>0.37030000000000002</v>
      </c>
      <c r="E717" s="48">
        <v>12.75</v>
      </c>
      <c r="F717" s="48">
        <v>8.11</v>
      </c>
      <c r="G717" s="48">
        <v>1.79</v>
      </c>
      <c r="H717" s="34" t="s">
        <v>112</v>
      </c>
      <c r="I717" s="48">
        <v>0.04</v>
      </c>
      <c r="J717" s="48">
        <v>7.3</v>
      </c>
      <c r="K717" s="36">
        <v>256</v>
      </c>
      <c r="L717" s="45">
        <f>AVERAGE(K713:K717)</f>
        <v>701.6</v>
      </c>
      <c r="M717" s="46">
        <f>GEOMEAN(K713:K717)</f>
        <v>464.91726954496488</v>
      </c>
      <c r="N717" s="276" t="s">
        <v>509</v>
      </c>
    </row>
    <row r="718" spans="1:14" x14ac:dyDescent="0.35">
      <c r="A718" s="44">
        <v>40184</v>
      </c>
      <c r="B718" s="48">
        <v>111418</v>
      </c>
      <c r="C718" s="48">
        <v>640.70000000000005</v>
      </c>
      <c r="D718" s="48">
        <v>0.41010000000000002</v>
      </c>
      <c r="E718" s="48">
        <v>12.93</v>
      </c>
      <c r="F718" s="48">
        <v>7.13</v>
      </c>
      <c r="G718" s="48">
        <v>0.39</v>
      </c>
      <c r="H718" s="34" t="s">
        <v>112</v>
      </c>
      <c r="I718" s="48">
        <v>0.34</v>
      </c>
      <c r="J718" s="48">
        <v>7.4</v>
      </c>
      <c r="K718" s="36">
        <v>74</v>
      </c>
    </row>
    <row r="719" spans="1:14" x14ac:dyDescent="0.35">
      <c r="A719" s="44">
        <v>40189</v>
      </c>
      <c r="B719" s="48">
        <v>113536</v>
      </c>
      <c r="C719" s="48">
        <v>721.1</v>
      </c>
      <c r="D719" s="48">
        <v>0.46150000000000002</v>
      </c>
      <c r="E719" s="48">
        <v>13.08</v>
      </c>
      <c r="F719" s="48">
        <v>7.57</v>
      </c>
      <c r="G719" s="48">
        <v>-0.28000000000000003</v>
      </c>
      <c r="H719" s="34" t="s">
        <v>112</v>
      </c>
      <c r="I719" s="48">
        <v>0.23</v>
      </c>
      <c r="J719" s="48">
        <v>7.2</v>
      </c>
      <c r="K719" s="36">
        <v>364</v>
      </c>
    </row>
    <row r="720" spans="1:14" x14ac:dyDescent="0.35">
      <c r="A720" s="44">
        <v>40192</v>
      </c>
      <c r="B720" s="48">
        <v>111856</v>
      </c>
      <c r="C720" s="48">
        <v>763.5</v>
      </c>
      <c r="D720" s="48">
        <v>0.48859999999999998</v>
      </c>
      <c r="E720" s="48">
        <v>11.84</v>
      </c>
      <c r="F720" s="48">
        <v>8.0399999999999991</v>
      </c>
      <c r="G720" s="48">
        <v>1.33</v>
      </c>
      <c r="H720" s="34" t="s">
        <v>112</v>
      </c>
      <c r="I720" s="48">
        <v>0.08</v>
      </c>
      <c r="J720" s="48">
        <v>7.7</v>
      </c>
      <c r="K720" s="36">
        <v>63</v>
      </c>
    </row>
    <row r="721" spans="1:31" x14ac:dyDescent="0.35">
      <c r="A721" s="44">
        <v>40198</v>
      </c>
      <c r="B721" s="48">
        <v>115755</v>
      </c>
      <c r="C721" s="48">
        <v>742.5</v>
      </c>
      <c r="D721" s="48">
        <v>0.47520000000000001</v>
      </c>
      <c r="E721" s="48">
        <v>12.96</v>
      </c>
      <c r="F721" s="48">
        <v>8.14</v>
      </c>
      <c r="G721" s="48">
        <v>2.1</v>
      </c>
      <c r="H721" s="34" t="s">
        <v>112</v>
      </c>
      <c r="I721" s="48">
        <v>0.55000000000000004</v>
      </c>
      <c r="J721" s="48">
        <v>7.4</v>
      </c>
      <c r="K721" s="36">
        <v>285</v>
      </c>
    </row>
    <row r="722" spans="1:31" x14ac:dyDescent="0.35">
      <c r="A722" s="44">
        <v>40205</v>
      </c>
      <c r="B722" s="48">
        <v>111321</v>
      </c>
      <c r="C722" s="48">
        <v>667.7</v>
      </c>
      <c r="D722" s="48">
        <v>0.4274</v>
      </c>
      <c r="E722" s="48">
        <v>14.22</v>
      </c>
      <c r="F722" s="48">
        <v>8</v>
      </c>
      <c r="G722" s="48">
        <v>1.06</v>
      </c>
      <c r="H722" s="34" t="s">
        <v>112</v>
      </c>
      <c r="I722" s="48">
        <v>0.15</v>
      </c>
      <c r="J722" s="49">
        <v>7.2</v>
      </c>
      <c r="K722" s="36">
        <v>74</v>
      </c>
      <c r="L722" s="45">
        <f>AVERAGE(K718:K722)</f>
        <v>172</v>
      </c>
      <c r="M722" s="46">
        <f>GEOMEAN(K718:K722)</f>
        <v>129.04763401594732</v>
      </c>
      <c r="N722" s="276" t="s">
        <v>510</v>
      </c>
    </row>
    <row r="723" spans="1:31" x14ac:dyDescent="0.35">
      <c r="A723" s="44">
        <v>40211</v>
      </c>
      <c r="B723" s="48">
        <v>111056</v>
      </c>
      <c r="C723" s="48">
        <v>716.3</v>
      </c>
      <c r="D723" s="48">
        <v>0.45839999999999997</v>
      </c>
      <c r="E723" s="48">
        <v>13.24</v>
      </c>
      <c r="F723" s="48">
        <v>8.32</v>
      </c>
      <c r="G723" s="48">
        <v>2.0499999999999998</v>
      </c>
      <c r="H723" s="34" t="s">
        <v>112</v>
      </c>
      <c r="I723" s="48">
        <v>0.04</v>
      </c>
      <c r="J723" s="48">
        <v>6.6</v>
      </c>
      <c r="K723" s="36">
        <v>41</v>
      </c>
    </row>
    <row r="724" spans="1:31" x14ac:dyDescent="0.35">
      <c r="A724" s="44">
        <v>40217</v>
      </c>
      <c r="B724" s="48">
        <v>104135</v>
      </c>
      <c r="C724" s="48">
        <v>871</v>
      </c>
      <c r="D724" s="48">
        <v>0.5575</v>
      </c>
      <c r="E724" s="48">
        <v>12.68</v>
      </c>
      <c r="F724" s="48">
        <v>8.1</v>
      </c>
      <c r="G724" s="48">
        <v>0.89</v>
      </c>
      <c r="H724" s="34" t="s">
        <v>112</v>
      </c>
      <c r="I724" s="48">
        <v>0.17</v>
      </c>
      <c r="J724" s="48">
        <v>7.5</v>
      </c>
      <c r="K724" s="36">
        <v>41</v>
      </c>
    </row>
    <row r="725" spans="1:31" x14ac:dyDescent="0.35">
      <c r="A725" s="44">
        <v>40227</v>
      </c>
      <c r="B725" s="48">
        <v>114644</v>
      </c>
      <c r="C725" s="48">
        <v>883.4</v>
      </c>
      <c r="D725" s="48">
        <v>0.56540000000000001</v>
      </c>
      <c r="E725" s="48">
        <v>12.3</v>
      </c>
      <c r="F725" s="48">
        <v>8.08</v>
      </c>
      <c r="G725" s="48">
        <v>2.31</v>
      </c>
      <c r="H725" s="34" t="s">
        <v>112</v>
      </c>
      <c r="I725" s="48">
        <v>0.09</v>
      </c>
      <c r="J725" s="48">
        <v>7.4</v>
      </c>
      <c r="K725" s="36">
        <v>213</v>
      </c>
    </row>
    <row r="726" spans="1:31" x14ac:dyDescent="0.35">
      <c r="A726" s="44">
        <v>40231</v>
      </c>
      <c r="B726" s="48">
        <v>111822</v>
      </c>
      <c r="C726" s="48">
        <v>917</v>
      </c>
      <c r="D726" s="48">
        <v>0.58699999999999997</v>
      </c>
      <c r="E726" s="48">
        <v>12.29</v>
      </c>
      <c r="F726" s="48">
        <v>8.01</v>
      </c>
      <c r="G726" s="48">
        <v>4.16</v>
      </c>
      <c r="H726" s="34" t="s">
        <v>112</v>
      </c>
      <c r="I726" s="48">
        <v>0.5</v>
      </c>
      <c r="J726" s="48">
        <v>7.4</v>
      </c>
      <c r="K726" s="36">
        <v>1313</v>
      </c>
    </row>
    <row r="727" spans="1:31" x14ac:dyDescent="0.35">
      <c r="A727" s="44">
        <v>40233</v>
      </c>
      <c r="B727" s="48">
        <v>110327</v>
      </c>
      <c r="C727" s="48">
        <v>809.8</v>
      </c>
      <c r="D727" s="48">
        <v>0.51829999999999998</v>
      </c>
      <c r="E727" s="48">
        <v>13.85</v>
      </c>
      <c r="F727" s="48">
        <v>8.2200000000000006</v>
      </c>
      <c r="G727" s="48">
        <v>2.02</v>
      </c>
      <c r="H727" s="34" t="s">
        <v>112</v>
      </c>
      <c r="I727" s="48">
        <v>0.38</v>
      </c>
      <c r="J727" s="48">
        <v>7.5</v>
      </c>
      <c r="K727" s="36">
        <v>85</v>
      </c>
      <c r="L727" s="45">
        <f>AVERAGE(K723:K727)</f>
        <v>338.6</v>
      </c>
      <c r="M727" s="46">
        <f>GEOMEAN(K723:K727)</f>
        <v>131.92472384043313</v>
      </c>
      <c r="N727" s="276" t="s">
        <v>114</v>
      </c>
    </row>
    <row r="728" spans="1:31" x14ac:dyDescent="0.35">
      <c r="A728" s="44">
        <v>40239</v>
      </c>
      <c r="B728" s="48">
        <v>105902</v>
      </c>
      <c r="C728" s="48">
        <v>727</v>
      </c>
      <c r="D728" s="48">
        <v>0.46500000000000002</v>
      </c>
      <c r="E728" s="48">
        <v>12.7</v>
      </c>
      <c r="F728" s="48">
        <v>8.17</v>
      </c>
      <c r="G728" s="48">
        <v>3.79</v>
      </c>
      <c r="H728" s="34" t="s">
        <v>112</v>
      </c>
      <c r="I728" s="48">
        <v>0</v>
      </c>
      <c r="J728" s="48">
        <v>7.6</v>
      </c>
      <c r="K728" s="36">
        <v>41</v>
      </c>
      <c r="O728" s="34" t="s">
        <v>115</v>
      </c>
      <c r="P728" s="34">
        <v>74.099999999999994</v>
      </c>
      <c r="Q728" s="34" t="s">
        <v>115</v>
      </c>
      <c r="R728" s="34" t="s">
        <v>115</v>
      </c>
      <c r="S728" s="34" t="s">
        <v>115</v>
      </c>
      <c r="T728" s="34" t="s">
        <v>115</v>
      </c>
      <c r="U728" s="34" t="s">
        <v>115</v>
      </c>
      <c r="V728" s="34" t="s">
        <v>115</v>
      </c>
      <c r="W728" s="34" t="s">
        <v>115</v>
      </c>
      <c r="X728" s="34">
        <v>91</v>
      </c>
      <c r="Y728" s="34" t="s">
        <v>115</v>
      </c>
      <c r="Z728" s="34">
        <v>2</v>
      </c>
      <c r="AA728" s="34" t="s">
        <v>115</v>
      </c>
      <c r="AB728" s="34">
        <v>48.2</v>
      </c>
      <c r="AC728" s="34" t="s">
        <v>115</v>
      </c>
      <c r="AD728" s="34">
        <v>299</v>
      </c>
      <c r="AE728" s="34" t="s">
        <v>115</v>
      </c>
    </row>
    <row r="729" spans="1:31" x14ac:dyDescent="0.35">
      <c r="A729" s="44">
        <v>40241</v>
      </c>
      <c r="B729" s="48">
        <v>110558</v>
      </c>
      <c r="C729" s="48">
        <v>699</v>
      </c>
      <c r="D729" s="48">
        <v>0.44700000000000001</v>
      </c>
      <c r="E729" s="48">
        <v>12.75</v>
      </c>
      <c r="F729" s="48">
        <v>8.1999999999999993</v>
      </c>
      <c r="G729" s="48">
        <v>3.4</v>
      </c>
      <c r="H729" s="34" t="s">
        <v>112</v>
      </c>
      <c r="I729" s="48">
        <v>0.2</v>
      </c>
      <c r="J729" s="48">
        <v>7.8</v>
      </c>
      <c r="K729" s="36">
        <v>52</v>
      </c>
    </row>
    <row r="730" spans="1:31" x14ac:dyDescent="0.35">
      <c r="A730" s="44">
        <v>40252</v>
      </c>
      <c r="B730" s="48">
        <v>105024</v>
      </c>
      <c r="C730" s="48">
        <v>606</v>
      </c>
      <c r="D730" s="48">
        <v>0.38800000000000001</v>
      </c>
      <c r="E730" s="48">
        <v>11.8</v>
      </c>
      <c r="F730" s="48">
        <v>8.16</v>
      </c>
      <c r="G730" s="48">
        <v>5.92</v>
      </c>
      <c r="H730" s="34" t="s">
        <v>112</v>
      </c>
      <c r="I730" s="48">
        <v>0.3</v>
      </c>
      <c r="J730" s="48">
        <v>7.5</v>
      </c>
      <c r="K730" s="36">
        <v>201</v>
      </c>
    </row>
    <row r="731" spans="1:31" x14ac:dyDescent="0.35">
      <c r="A731" s="44">
        <v>40262</v>
      </c>
      <c r="B731" s="48">
        <v>103356</v>
      </c>
      <c r="C731" s="48">
        <v>573.4</v>
      </c>
      <c r="D731" s="48">
        <v>0.36699999999999999</v>
      </c>
      <c r="E731" s="48">
        <v>9.1</v>
      </c>
      <c r="F731" s="48">
        <v>7.62</v>
      </c>
      <c r="G731" s="48">
        <v>10.47</v>
      </c>
      <c r="H731" s="34" t="s">
        <v>112</v>
      </c>
      <c r="I731" s="48">
        <v>0.02</v>
      </c>
      <c r="J731" s="48">
        <v>6.8</v>
      </c>
      <c r="K731" s="36">
        <v>161</v>
      </c>
    </row>
    <row r="732" spans="1:31" x14ac:dyDescent="0.35">
      <c r="A732" s="44">
        <v>40268</v>
      </c>
      <c r="B732" s="48">
        <v>104706</v>
      </c>
      <c r="C732" s="48">
        <v>566.9</v>
      </c>
      <c r="D732" s="48">
        <v>0.36280000000000001</v>
      </c>
      <c r="E732" s="48">
        <v>10.34</v>
      </c>
      <c r="F732" s="48">
        <v>7.57</v>
      </c>
      <c r="G732" s="48">
        <v>10.09</v>
      </c>
      <c r="H732" s="34" t="s">
        <v>112</v>
      </c>
      <c r="I732" s="48">
        <v>0.1</v>
      </c>
      <c r="J732" s="48">
        <v>7</v>
      </c>
      <c r="K732" s="36">
        <v>121</v>
      </c>
      <c r="L732" s="45">
        <f>AVERAGE(K728:K732)</f>
        <v>115.2</v>
      </c>
      <c r="M732" s="46">
        <f>GEOMEAN(K728:K732)</f>
        <v>96.453701960300506</v>
      </c>
      <c r="N732" s="276" t="s">
        <v>116</v>
      </c>
    </row>
    <row r="733" spans="1:31" x14ac:dyDescent="0.35">
      <c r="A733" s="44">
        <v>40273</v>
      </c>
      <c r="B733" s="48">
        <v>111600</v>
      </c>
      <c r="C733" s="48">
        <v>617.70000000000005</v>
      </c>
      <c r="D733" s="48">
        <v>0.39529999999999998</v>
      </c>
      <c r="E733" s="48">
        <v>9.85</v>
      </c>
      <c r="F733" s="48">
        <v>8.24</v>
      </c>
      <c r="G733" s="48">
        <v>15.25</v>
      </c>
      <c r="H733" s="34" t="s">
        <v>112</v>
      </c>
      <c r="I733" s="48">
        <v>0.08</v>
      </c>
      <c r="J733" s="48">
        <v>7.2</v>
      </c>
      <c r="K733" s="36">
        <v>63</v>
      </c>
    </row>
    <row r="734" spans="1:31" x14ac:dyDescent="0.35">
      <c r="A734" s="44">
        <v>40276</v>
      </c>
      <c r="B734" s="48">
        <v>110138</v>
      </c>
      <c r="C734" s="48">
        <v>588.70000000000005</v>
      </c>
      <c r="D734" s="48">
        <v>0.37680000000000002</v>
      </c>
      <c r="E734" s="48">
        <v>9.4</v>
      </c>
      <c r="F734" s="48">
        <v>8.1</v>
      </c>
      <c r="G734" s="48">
        <v>13.83</v>
      </c>
      <c r="H734" s="34" t="s">
        <v>112</v>
      </c>
      <c r="I734" s="48">
        <v>0.3</v>
      </c>
      <c r="J734" s="48">
        <v>7.6</v>
      </c>
      <c r="K734" s="36">
        <v>10462</v>
      </c>
    </row>
    <row r="735" spans="1:31" x14ac:dyDescent="0.35">
      <c r="A735" s="44">
        <v>40282</v>
      </c>
      <c r="B735" s="48">
        <v>110020</v>
      </c>
      <c r="C735" s="48">
        <v>450.1</v>
      </c>
      <c r="D735" s="48">
        <v>0.28810000000000002</v>
      </c>
      <c r="E735" s="48">
        <v>9.26</v>
      </c>
      <c r="F735" s="48">
        <v>8.0399999999999991</v>
      </c>
      <c r="G735" s="48">
        <v>16.34</v>
      </c>
      <c r="H735" s="34" t="s">
        <v>112</v>
      </c>
      <c r="I735" s="48">
        <v>0.67</v>
      </c>
      <c r="J735" s="48">
        <v>7.6</v>
      </c>
      <c r="K735" s="36">
        <v>122</v>
      </c>
    </row>
    <row r="736" spans="1:31" x14ac:dyDescent="0.35">
      <c r="A736" s="44">
        <v>40283</v>
      </c>
      <c r="B736" s="48">
        <v>112321</v>
      </c>
      <c r="C736" s="48">
        <v>619.20000000000005</v>
      </c>
      <c r="D736" s="48">
        <v>0.39629999999999999</v>
      </c>
      <c r="E736" s="48">
        <v>7.48</v>
      </c>
      <c r="F736" s="48">
        <v>7.99</v>
      </c>
      <c r="G736" s="48">
        <v>18.07</v>
      </c>
      <c r="H736" s="34" t="s">
        <v>112</v>
      </c>
      <c r="I736" s="48">
        <v>0.97</v>
      </c>
      <c r="J736" s="48">
        <v>7.5</v>
      </c>
      <c r="K736" s="36">
        <v>282</v>
      </c>
    </row>
    <row r="737" spans="1:31" x14ac:dyDescent="0.35">
      <c r="A737" s="44">
        <v>40294</v>
      </c>
      <c r="B737" s="48">
        <v>110808</v>
      </c>
      <c r="C737" s="48">
        <v>597.5</v>
      </c>
      <c r="D737" s="48">
        <v>0.38240000000000002</v>
      </c>
      <c r="E737" s="48">
        <v>8.44</v>
      </c>
      <c r="F737" s="48">
        <v>7.9</v>
      </c>
      <c r="G737" s="48">
        <v>14.86</v>
      </c>
      <c r="H737" s="34" t="s">
        <v>112</v>
      </c>
      <c r="I737" s="48">
        <v>0.45</v>
      </c>
      <c r="J737" s="48">
        <v>6.4</v>
      </c>
      <c r="K737" s="36">
        <v>1450</v>
      </c>
      <c r="L737" s="45">
        <f>AVERAGE(K733:K737)</f>
        <v>2475.8000000000002</v>
      </c>
      <c r="M737" s="46">
        <f>GEOMEAN(K733:K737)</f>
        <v>505.11055205714342</v>
      </c>
      <c r="N737" s="276" t="s">
        <v>117</v>
      </c>
    </row>
    <row r="738" spans="1:31" x14ac:dyDescent="0.35">
      <c r="A738" s="44">
        <v>40310</v>
      </c>
      <c r="B738" s="48">
        <v>111513</v>
      </c>
      <c r="C738" s="48">
        <v>586.79999999999995</v>
      </c>
      <c r="D738" s="48">
        <v>0.3755</v>
      </c>
      <c r="E738" s="48">
        <v>7.14</v>
      </c>
      <c r="F738" s="48">
        <v>7.93</v>
      </c>
      <c r="G738" s="48">
        <v>16.309999999999999</v>
      </c>
      <c r="H738" s="34" t="s">
        <v>112</v>
      </c>
      <c r="I738" s="48">
        <v>0.02</v>
      </c>
      <c r="J738" s="48">
        <v>7.6</v>
      </c>
      <c r="K738" s="36">
        <v>24192</v>
      </c>
    </row>
    <row r="739" spans="1:31" x14ac:dyDescent="0.35">
      <c r="A739" s="44">
        <v>40315</v>
      </c>
      <c r="B739" s="48">
        <v>111745</v>
      </c>
      <c r="C739" s="48">
        <v>609.20000000000005</v>
      </c>
      <c r="D739" s="48">
        <v>0.38990000000000002</v>
      </c>
      <c r="E739" s="48">
        <v>7.95</v>
      </c>
      <c r="F739" s="48">
        <v>7.8</v>
      </c>
      <c r="G739" s="48">
        <v>16.75</v>
      </c>
      <c r="H739" s="34" t="s">
        <v>112</v>
      </c>
      <c r="I739" s="48">
        <v>0</v>
      </c>
      <c r="J739" s="48">
        <v>7</v>
      </c>
      <c r="K739" s="36">
        <v>1201</v>
      </c>
    </row>
    <row r="740" spans="1:31" x14ac:dyDescent="0.35">
      <c r="A740" s="44">
        <v>40317</v>
      </c>
      <c r="B740" s="48">
        <v>10500</v>
      </c>
      <c r="C740" s="39" t="s">
        <v>119</v>
      </c>
      <c r="D740" s="39" t="s">
        <v>119</v>
      </c>
      <c r="E740" s="39" t="s">
        <v>119</v>
      </c>
      <c r="F740" s="39" t="s">
        <v>119</v>
      </c>
      <c r="G740" s="39" t="s">
        <v>119</v>
      </c>
      <c r="H740" s="34" t="s">
        <v>112</v>
      </c>
      <c r="I740" s="39" t="s">
        <v>119</v>
      </c>
      <c r="J740" s="39" t="s">
        <v>119</v>
      </c>
      <c r="K740" s="36">
        <v>958</v>
      </c>
    </row>
    <row r="741" spans="1:31" x14ac:dyDescent="0.35">
      <c r="A741" s="44">
        <v>40324</v>
      </c>
      <c r="B741" s="48">
        <v>104624</v>
      </c>
      <c r="C741" s="48">
        <v>618.6</v>
      </c>
      <c r="D741" s="48">
        <v>0.39589999999999997</v>
      </c>
      <c r="E741" s="48">
        <v>9.25</v>
      </c>
      <c r="F741" s="48">
        <v>7.81</v>
      </c>
      <c r="G741" s="48">
        <v>23.25</v>
      </c>
      <c r="H741" s="34" t="s">
        <v>112</v>
      </c>
      <c r="I741" s="48">
        <v>0.12</v>
      </c>
      <c r="J741" s="48">
        <v>7.5</v>
      </c>
      <c r="K741" s="36">
        <v>160</v>
      </c>
    </row>
    <row r="742" spans="1:31" x14ac:dyDescent="0.35">
      <c r="A742" s="44">
        <v>40325</v>
      </c>
      <c r="B742" s="48">
        <v>105456</v>
      </c>
      <c r="C742" s="48">
        <v>626</v>
      </c>
      <c r="D742" s="48">
        <v>0.40100000000000002</v>
      </c>
      <c r="E742" s="48">
        <v>7.2</v>
      </c>
      <c r="F742" s="48">
        <v>7.97</v>
      </c>
      <c r="G742" s="48">
        <v>23.66</v>
      </c>
      <c r="H742" s="34" t="s">
        <v>112</v>
      </c>
      <c r="I742" s="48">
        <v>0.6</v>
      </c>
      <c r="J742" s="48">
        <v>7.8</v>
      </c>
      <c r="K742" s="36">
        <v>203</v>
      </c>
      <c r="L742" s="45">
        <f>AVERAGE(K738:K742)</f>
        <v>5342.8</v>
      </c>
      <c r="M742" s="46">
        <f>GEOMEAN(K738:K742)</f>
        <v>980.02975618833682</v>
      </c>
      <c r="N742" s="276" t="s">
        <v>118</v>
      </c>
    </row>
    <row r="743" spans="1:31" x14ac:dyDescent="0.35">
      <c r="A743" s="44">
        <v>40337</v>
      </c>
      <c r="B743" s="29">
        <v>104623</v>
      </c>
      <c r="C743" s="29">
        <v>626.6</v>
      </c>
      <c r="D743" s="29">
        <v>0.40100000000000002</v>
      </c>
      <c r="E743" s="29">
        <v>7.74</v>
      </c>
      <c r="F743" s="29">
        <v>7.91</v>
      </c>
      <c r="G743" s="29">
        <v>22.41</v>
      </c>
      <c r="H743" s="34" t="s">
        <v>112</v>
      </c>
      <c r="I743" s="29">
        <v>0.28000000000000003</v>
      </c>
      <c r="J743" s="29">
        <v>7</v>
      </c>
      <c r="K743" s="36">
        <v>1162</v>
      </c>
    </row>
    <row r="744" spans="1:31" x14ac:dyDescent="0.35">
      <c r="A744" s="44">
        <v>40339</v>
      </c>
      <c r="B744" s="48">
        <v>104811</v>
      </c>
      <c r="C744" s="48">
        <v>541.5</v>
      </c>
      <c r="D744" s="48">
        <v>0.34660000000000002</v>
      </c>
      <c r="E744" s="48">
        <v>7.58</v>
      </c>
      <c r="F744" s="48">
        <v>7.87</v>
      </c>
      <c r="G744" s="48">
        <v>22.64</v>
      </c>
      <c r="H744" s="34" t="s">
        <v>112</v>
      </c>
      <c r="I744" s="48">
        <v>0.02</v>
      </c>
      <c r="J744" s="48">
        <v>7.3</v>
      </c>
      <c r="K744" s="36">
        <v>3076</v>
      </c>
    </row>
    <row r="745" spans="1:31" x14ac:dyDescent="0.35">
      <c r="A745" s="44">
        <v>40343</v>
      </c>
      <c r="B745" s="48">
        <v>110043</v>
      </c>
      <c r="C745" s="48">
        <v>523.29999999999995</v>
      </c>
      <c r="D745" s="48">
        <v>0.33489999999999998</v>
      </c>
      <c r="E745" s="48">
        <v>7.31</v>
      </c>
      <c r="F745" s="48">
        <v>8.0399999999999991</v>
      </c>
      <c r="G745" s="48">
        <v>24.94</v>
      </c>
      <c r="H745" s="34" t="s">
        <v>112</v>
      </c>
      <c r="I745" s="48">
        <v>0.03</v>
      </c>
      <c r="J745" s="48">
        <v>7.5</v>
      </c>
      <c r="K745" s="36">
        <v>3076</v>
      </c>
    </row>
    <row r="746" spans="1:31" x14ac:dyDescent="0.35">
      <c r="A746" s="44">
        <v>40353</v>
      </c>
      <c r="B746" s="48">
        <v>104318</v>
      </c>
      <c r="C746" s="48">
        <v>423</v>
      </c>
      <c r="D746" s="48">
        <v>0.2707</v>
      </c>
      <c r="E746" s="48">
        <v>4.79</v>
      </c>
      <c r="F746" s="48">
        <v>7.97</v>
      </c>
      <c r="G746" s="48">
        <v>24.88</v>
      </c>
      <c r="H746" s="34" t="s">
        <v>112</v>
      </c>
      <c r="I746" s="48">
        <v>0.37</v>
      </c>
      <c r="J746" s="48">
        <v>7.2</v>
      </c>
      <c r="K746" s="36">
        <v>588</v>
      </c>
    </row>
    <row r="747" spans="1:31" x14ac:dyDescent="0.35">
      <c r="A747" s="44">
        <v>40359</v>
      </c>
      <c r="B747" s="29"/>
      <c r="C747" s="39" t="s">
        <v>119</v>
      </c>
      <c r="D747" s="39" t="s">
        <v>119</v>
      </c>
      <c r="E747" s="39" t="s">
        <v>119</v>
      </c>
      <c r="F747" s="39" t="s">
        <v>119</v>
      </c>
      <c r="G747" s="39" t="s">
        <v>119</v>
      </c>
      <c r="H747" s="34" t="s">
        <v>112</v>
      </c>
      <c r="I747" s="39" t="s">
        <v>119</v>
      </c>
      <c r="J747" s="39" t="s">
        <v>119</v>
      </c>
      <c r="K747" s="36">
        <v>428</v>
      </c>
      <c r="L747" s="45">
        <f>AVERAGE(K743:K747)</f>
        <v>1666</v>
      </c>
      <c r="M747" s="46">
        <f>GEOMEAN(K743:K747)</f>
        <v>1225.7445673621878</v>
      </c>
      <c r="N747" s="276" t="s">
        <v>120</v>
      </c>
    </row>
    <row r="748" spans="1:31" x14ac:dyDescent="0.35">
      <c r="A748" s="44">
        <v>40360</v>
      </c>
      <c r="B748" s="48">
        <v>103309</v>
      </c>
      <c r="C748" s="39" t="s">
        <v>119</v>
      </c>
      <c r="D748" s="39" t="s">
        <v>119</v>
      </c>
      <c r="E748" s="48">
        <v>7.55</v>
      </c>
      <c r="F748" s="48">
        <v>8.23</v>
      </c>
      <c r="G748" s="48">
        <v>22.76</v>
      </c>
      <c r="H748" s="34" t="s">
        <v>112</v>
      </c>
      <c r="I748" s="48">
        <v>0.51</v>
      </c>
      <c r="J748" s="48">
        <v>6.5</v>
      </c>
      <c r="K748" s="36">
        <v>301</v>
      </c>
    </row>
    <row r="749" spans="1:31" x14ac:dyDescent="0.35">
      <c r="A749" s="44">
        <v>40367</v>
      </c>
      <c r="B749" s="48">
        <v>103303</v>
      </c>
      <c r="C749" s="48">
        <v>547.29999999999995</v>
      </c>
      <c r="D749" s="48">
        <v>0.3503</v>
      </c>
      <c r="E749" s="48">
        <v>5.78</v>
      </c>
      <c r="F749" s="48">
        <v>8.02</v>
      </c>
      <c r="G749" s="48">
        <v>26.15</v>
      </c>
      <c r="H749" s="34" t="s">
        <v>112</v>
      </c>
      <c r="I749" s="48">
        <v>0.89</v>
      </c>
      <c r="J749" s="49">
        <v>7.8</v>
      </c>
      <c r="K749" s="36">
        <v>288</v>
      </c>
    </row>
    <row r="750" spans="1:31" x14ac:dyDescent="0.35">
      <c r="A750" s="44">
        <v>40371</v>
      </c>
      <c r="B750" s="48">
        <v>111732</v>
      </c>
      <c r="C750" s="48">
        <v>451.2</v>
      </c>
      <c r="D750" s="48">
        <v>0.2888</v>
      </c>
      <c r="E750" s="48">
        <v>5.18</v>
      </c>
      <c r="F750" s="48">
        <v>7.99</v>
      </c>
      <c r="G750" s="48">
        <v>24.82</v>
      </c>
      <c r="H750" s="34" t="s">
        <v>112</v>
      </c>
      <c r="I750" s="48">
        <v>0.37</v>
      </c>
      <c r="J750" s="48">
        <v>7.9</v>
      </c>
      <c r="K750" s="36">
        <v>24192</v>
      </c>
    </row>
    <row r="751" spans="1:31" x14ac:dyDescent="0.35">
      <c r="A751" s="44">
        <v>40385</v>
      </c>
      <c r="B751" s="48">
        <v>105216</v>
      </c>
      <c r="C751" s="48">
        <v>566</v>
      </c>
      <c r="D751" s="48">
        <v>0.36199999999999999</v>
      </c>
      <c r="E751" s="48">
        <v>7.1</v>
      </c>
      <c r="F751" s="48">
        <v>8.08</v>
      </c>
      <c r="G751" s="48">
        <v>25.36</v>
      </c>
      <c r="H751" s="34" t="s">
        <v>112</v>
      </c>
      <c r="I751" s="48">
        <v>0.1</v>
      </c>
      <c r="J751" s="49">
        <v>7.4</v>
      </c>
      <c r="K751" s="36">
        <v>3076</v>
      </c>
    </row>
    <row r="752" spans="1:31" x14ac:dyDescent="0.35">
      <c r="A752" s="44">
        <v>40387</v>
      </c>
      <c r="B752" s="48">
        <v>111333</v>
      </c>
      <c r="C752" s="48">
        <v>607</v>
      </c>
      <c r="D752" s="48">
        <v>0.38900000000000001</v>
      </c>
      <c r="E752" s="48">
        <v>8.44</v>
      </c>
      <c r="F752" s="48">
        <v>7.69</v>
      </c>
      <c r="G752" s="48">
        <v>26.04</v>
      </c>
      <c r="H752" s="34" t="s">
        <v>112</v>
      </c>
      <c r="I752" s="48">
        <v>0</v>
      </c>
      <c r="J752" s="48">
        <v>7.7</v>
      </c>
      <c r="K752" s="36">
        <v>546</v>
      </c>
      <c r="L752" s="45">
        <f>AVERAGE(K748:K752)</f>
        <v>5680.6</v>
      </c>
      <c r="M752" s="46">
        <f>GEOMEAN(K748:K752)</f>
        <v>1286.3582796657495</v>
      </c>
      <c r="N752" s="276" t="s">
        <v>121</v>
      </c>
      <c r="O752" s="34">
        <v>2.2999999999999998</v>
      </c>
      <c r="P752" s="34">
        <v>59.8</v>
      </c>
      <c r="Q752" s="34" t="s">
        <v>115</v>
      </c>
      <c r="R752" s="34" t="s">
        <v>115</v>
      </c>
      <c r="S752" s="34" t="s">
        <v>115</v>
      </c>
      <c r="T752" s="34" t="s">
        <v>115</v>
      </c>
      <c r="U752" s="34" t="s">
        <v>115</v>
      </c>
      <c r="V752" s="34" t="s">
        <v>115</v>
      </c>
      <c r="W752" s="34" t="s">
        <v>115</v>
      </c>
      <c r="X752" s="34">
        <v>52.1</v>
      </c>
      <c r="Y752" s="34" t="s">
        <v>115</v>
      </c>
      <c r="Z752" s="34">
        <v>0.53</v>
      </c>
      <c r="AA752" s="34" t="s">
        <v>115</v>
      </c>
      <c r="AB752" s="34">
        <v>38.4</v>
      </c>
      <c r="AC752" s="34">
        <v>0.22</v>
      </c>
      <c r="AD752" s="34">
        <v>248</v>
      </c>
      <c r="AE752" s="34" t="s">
        <v>115</v>
      </c>
    </row>
    <row r="753" spans="1:31" x14ac:dyDescent="0.35">
      <c r="A753" s="44">
        <v>40392</v>
      </c>
      <c r="B753" s="48">
        <v>104644</v>
      </c>
      <c r="C753" s="48">
        <v>562.70000000000005</v>
      </c>
      <c r="D753" s="48">
        <v>0.36009999999999998</v>
      </c>
      <c r="E753" s="48">
        <v>8.69</v>
      </c>
      <c r="F753" s="48">
        <v>7.91</v>
      </c>
      <c r="G753" s="48">
        <v>24.28</v>
      </c>
      <c r="H753" s="34" t="s">
        <v>112</v>
      </c>
      <c r="I753" s="48">
        <v>0.04</v>
      </c>
      <c r="J753" s="48">
        <v>7.3</v>
      </c>
      <c r="K753" s="36">
        <v>776</v>
      </c>
    </row>
    <row r="754" spans="1:31" x14ac:dyDescent="0.35">
      <c r="A754" s="44">
        <v>40395</v>
      </c>
      <c r="B754" s="48">
        <v>101028</v>
      </c>
      <c r="C754" s="48">
        <v>601</v>
      </c>
      <c r="D754" s="48">
        <v>0.38500000000000001</v>
      </c>
      <c r="E754" s="48">
        <v>8.27</v>
      </c>
      <c r="F754" s="48">
        <v>7.73</v>
      </c>
      <c r="G754" s="48">
        <v>26.15</v>
      </c>
      <c r="H754" s="34" t="s">
        <v>112</v>
      </c>
      <c r="I754" s="48">
        <v>0.2</v>
      </c>
      <c r="J754" s="48">
        <v>7.6</v>
      </c>
      <c r="K754" s="36">
        <v>620</v>
      </c>
    </row>
    <row r="755" spans="1:31" x14ac:dyDescent="0.35">
      <c r="A755" s="44">
        <v>40407</v>
      </c>
      <c r="B755" s="48">
        <v>102219</v>
      </c>
      <c r="C755" s="48">
        <v>587</v>
      </c>
      <c r="D755" s="48">
        <v>0.37569999999999998</v>
      </c>
      <c r="E755" s="48">
        <v>6.97</v>
      </c>
      <c r="F755" s="48">
        <v>7.64</v>
      </c>
      <c r="G755" s="48">
        <v>23.99</v>
      </c>
      <c r="H755" s="34" t="s">
        <v>112</v>
      </c>
      <c r="I755" s="48">
        <v>0.76</v>
      </c>
      <c r="J755" s="48">
        <v>7.2</v>
      </c>
      <c r="K755" s="36">
        <v>1012</v>
      </c>
    </row>
    <row r="756" spans="1:31" x14ac:dyDescent="0.35">
      <c r="A756" s="44">
        <v>40409</v>
      </c>
      <c r="B756" s="48">
        <v>110339</v>
      </c>
      <c r="C756" s="48">
        <v>638</v>
      </c>
      <c r="D756" s="48">
        <v>0.4083</v>
      </c>
      <c r="E756" s="48">
        <v>7.89</v>
      </c>
      <c r="F756" s="48">
        <v>7.71</v>
      </c>
      <c r="G756" s="48">
        <v>24.71</v>
      </c>
      <c r="H756" s="34" t="s">
        <v>112</v>
      </c>
      <c r="I756" s="48">
        <v>0.18</v>
      </c>
      <c r="J756" s="48">
        <v>7.6</v>
      </c>
      <c r="K756" s="36">
        <v>836</v>
      </c>
    </row>
    <row r="757" spans="1:31" x14ac:dyDescent="0.35">
      <c r="A757" s="44">
        <v>40415</v>
      </c>
      <c r="B757" s="48">
        <v>104807</v>
      </c>
      <c r="C757" s="48">
        <v>772</v>
      </c>
      <c r="D757" s="48">
        <v>0.49399999999999999</v>
      </c>
      <c r="E757" s="48">
        <v>7.9</v>
      </c>
      <c r="F757" s="48">
        <v>7.67</v>
      </c>
      <c r="G757" s="48">
        <v>22.93</v>
      </c>
      <c r="H757" s="34" t="s">
        <v>112</v>
      </c>
      <c r="I757" s="48">
        <v>0.3</v>
      </c>
      <c r="J757" s="48">
        <v>7.7</v>
      </c>
      <c r="K757" s="36">
        <v>457</v>
      </c>
      <c r="L757" s="45">
        <f>AVERAGE(K753:K757)</f>
        <v>740.2</v>
      </c>
      <c r="M757" s="46">
        <f>GEOMEAN(K753:K757)</f>
        <v>714.35038010471283</v>
      </c>
      <c r="N757" s="276" t="s">
        <v>122</v>
      </c>
    </row>
    <row r="758" spans="1:31" x14ac:dyDescent="0.35">
      <c r="A758" s="44">
        <v>40435</v>
      </c>
      <c r="B758" s="48">
        <v>105617</v>
      </c>
      <c r="C758" s="48">
        <v>711.5</v>
      </c>
      <c r="D758" s="48">
        <v>0.45540000000000003</v>
      </c>
      <c r="E758" s="48">
        <v>7.47</v>
      </c>
      <c r="F758" s="48">
        <v>7.78</v>
      </c>
      <c r="G758" s="48">
        <v>20.8</v>
      </c>
      <c r="H758" s="34" t="s">
        <v>112</v>
      </c>
      <c r="I758" s="48">
        <v>0.14000000000000001</v>
      </c>
      <c r="J758" s="48">
        <v>7.6</v>
      </c>
      <c r="K758" s="36">
        <v>480</v>
      </c>
    </row>
    <row r="759" spans="1:31" x14ac:dyDescent="0.35">
      <c r="A759" s="44">
        <v>40437</v>
      </c>
      <c r="B759" s="48">
        <v>102811</v>
      </c>
      <c r="C759" s="48">
        <v>747</v>
      </c>
      <c r="D759" s="48">
        <v>0.47799999999999998</v>
      </c>
      <c r="E759" s="48">
        <v>7.19</v>
      </c>
      <c r="F759" s="48">
        <v>7.7</v>
      </c>
      <c r="G759" s="48">
        <v>21.2</v>
      </c>
      <c r="H759" s="34" t="s">
        <v>112</v>
      </c>
      <c r="I759" s="48">
        <v>0.3</v>
      </c>
      <c r="J759" s="48">
        <v>7.6</v>
      </c>
      <c r="K759" s="36">
        <v>173</v>
      </c>
    </row>
    <row r="760" spans="1:31" x14ac:dyDescent="0.35">
      <c r="A760" s="44">
        <v>40441</v>
      </c>
      <c r="B760" s="48">
        <v>111625</v>
      </c>
      <c r="C760" s="48">
        <v>729.3</v>
      </c>
      <c r="D760" s="48">
        <v>0.46679999999999999</v>
      </c>
      <c r="E760" s="48">
        <v>5.76</v>
      </c>
      <c r="F760" s="48">
        <v>7.74</v>
      </c>
      <c r="G760" s="48">
        <v>21.5</v>
      </c>
      <c r="H760" s="34" t="s">
        <v>112</v>
      </c>
      <c r="I760" s="48">
        <v>0.42</v>
      </c>
      <c r="J760" s="48">
        <v>7.9</v>
      </c>
      <c r="K760" s="36">
        <v>19863</v>
      </c>
    </row>
    <row r="761" spans="1:31" x14ac:dyDescent="0.35">
      <c r="A761" s="44">
        <v>40443</v>
      </c>
      <c r="B761" s="48">
        <v>105902</v>
      </c>
      <c r="C761" s="48">
        <v>719.2</v>
      </c>
      <c r="D761" s="48">
        <v>0.46029999999999999</v>
      </c>
      <c r="E761" s="48">
        <v>7.04</v>
      </c>
      <c r="F761" s="48">
        <v>7.94</v>
      </c>
      <c r="G761" s="48">
        <v>23.05</v>
      </c>
      <c r="H761" s="34" t="s">
        <v>112</v>
      </c>
      <c r="I761" s="48">
        <v>0.65</v>
      </c>
      <c r="J761" s="48">
        <v>7.5</v>
      </c>
      <c r="K761" s="36">
        <v>213</v>
      </c>
    </row>
    <row r="762" spans="1:31" x14ac:dyDescent="0.35">
      <c r="A762" s="44">
        <v>40444</v>
      </c>
      <c r="B762" s="48">
        <v>105616</v>
      </c>
      <c r="C762" s="48">
        <v>732</v>
      </c>
      <c r="D762" s="48">
        <v>0.46800000000000003</v>
      </c>
      <c r="E762" s="48">
        <v>7.23</v>
      </c>
      <c r="F762" s="48">
        <v>7.7</v>
      </c>
      <c r="G762" s="48">
        <v>21.74</v>
      </c>
      <c r="H762" s="34" t="s">
        <v>112</v>
      </c>
      <c r="I762" s="48">
        <v>0</v>
      </c>
      <c r="J762" s="48">
        <v>7.5</v>
      </c>
      <c r="K762" s="36">
        <v>2187</v>
      </c>
      <c r="L762" s="45">
        <f>AVERAGE(K758:K762)</f>
        <v>4583.2</v>
      </c>
      <c r="M762" s="46">
        <f>GEOMEAN(K758:K762)</f>
        <v>948.66333087032001</v>
      </c>
      <c r="N762" s="276" t="s">
        <v>123</v>
      </c>
    </row>
    <row r="763" spans="1:31" x14ac:dyDescent="0.35">
      <c r="A763" s="44">
        <v>40451</v>
      </c>
      <c r="B763" s="48">
        <v>103659</v>
      </c>
      <c r="C763" s="48">
        <v>792</v>
      </c>
      <c r="D763" s="48">
        <v>0.50700000000000001</v>
      </c>
      <c r="E763" s="48">
        <v>8.3699999999999992</v>
      </c>
      <c r="F763" s="48">
        <v>7.67</v>
      </c>
      <c r="G763" s="48">
        <v>17.48</v>
      </c>
      <c r="H763" s="34" t="s">
        <v>112</v>
      </c>
      <c r="I763" s="48">
        <v>0</v>
      </c>
      <c r="J763" s="48">
        <v>7.7</v>
      </c>
      <c r="K763" s="36">
        <v>323</v>
      </c>
    </row>
    <row r="764" spans="1:31" x14ac:dyDescent="0.35">
      <c r="A764" s="44">
        <v>40456</v>
      </c>
      <c r="B764" s="48">
        <v>113832</v>
      </c>
      <c r="C764" s="48">
        <v>768</v>
      </c>
      <c r="D764" s="48">
        <v>0.49099999999999999</v>
      </c>
      <c r="E764" s="48">
        <v>10.199999999999999</v>
      </c>
      <c r="F764" s="48">
        <v>7.93</v>
      </c>
      <c r="G764" s="48">
        <v>13.91</v>
      </c>
      <c r="H764" s="34" t="s">
        <v>112</v>
      </c>
      <c r="I764" s="48">
        <v>0.4</v>
      </c>
      <c r="J764" s="48">
        <v>7.5</v>
      </c>
      <c r="K764" s="36">
        <v>2282</v>
      </c>
      <c r="O764" s="34">
        <v>2.1</v>
      </c>
      <c r="P764" s="34">
        <v>84.4</v>
      </c>
      <c r="Q764" s="34" t="s">
        <v>115</v>
      </c>
      <c r="R764" s="34" t="s">
        <v>115</v>
      </c>
      <c r="S764" s="34" t="s">
        <v>115</v>
      </c>
      <c r="T764" s="34" t="s">
        <v>115</v>
      </c>
      <c r="U764" s="34" t="s">
        <v>115</v>
      </c>
      <c r="V764" s="34" t="s">
        <v>115</v>
      </c>
      <c r="W764" s="34" t="s">
        <v>115</v>
      </c>
      <c r="X764" s="34">
        <v>80.8</v>
      </c>
      <c r="Y764" s="34" t="s">
        <v>115</v>
      </c>
      <c r="Z764" s="34">
        <v>1</v>
      </c>
      <c r="AA764" s="34" t="s">
        <v>115</v>
      </c>
      <c r="AB764" s="34">
        <v>64.400000000000006</v>
      </c>
      <c r="AC764" s="34">
        <v>2</v>
      </c>
      <c r="AD764" s="34">
        <v>293</v>
      </c>
      <c r="AE764" s="34" t="s">
        <v>115</v>
      </c>
    </row>
    <row r="765" spans="1:31" x14ac:dyDescent="0.35">
      <c r="A765" s="44">
        <v>40462</v>
      </c>
      <c r="B765" s="48">
        <v>110541</v>
      </c>
      <c r="C765" s="48">
        <v>860.7</v>
      </c>
      <c r="D765" s="48">
        <v>0.55079999999999996</v>
      </c>
      <c r="E765" s="48">
        <v>8.5399999999999991</v>
      </c>
      <c r="F765" s="48">
        <v>7.68</v>
      </c>
      <c r="G765" s="48">
        <v>17.89</v>
      </c>
      <c r="H765" s="34" t="s">
        <v>112</v>
      </c>
      <c r="I765" s="48">
        <v>0.16</v>
      </c>
      <c r="J765" s="48">
        <v>7.4</v>
      </c>
      <c r="K765" s="36">
        <v>173</v>
      </c>
    </row>
    <row r="766" spans="1:31" x14ac:dyDescent="0.35">
      <c r="A766" s="44">
        <v>40471</v>
      </c>
      <c r="B766" s="48">
        <v>105524</v>
      </c>
      <c r="C766" s="48">
        <v>878.2</v>
      </c>
      <c r="D766" s="48">
        <v>0.56210000000000004</v>
      </c>
      <c r="E766" s="48">
        <v>8.5399999999999991</v>
      </c>
      <c r="F766" s="48">
        <v>7.48</v>
      </c>
      <c r="G766" s="48">
        <v>13.28</v>
      </c>
      <c r="H766" s="34" t="s">
        <v>112</v>
      </c>
      <c r="I766" s="48">
        <v>0.02</v>
      </c>
      <c r="J766" s="48">
        <v>7.6</v>
      </c>
      <c r="K766" s="36">
        <v>644</v>
      </c>
      <c r="L766" s="45">
        <f>AVERAGE(K762:K766)</f>
        <v>1121.8</v>
      </c>
      <c r="M766" s="46">
        <f>GEOMEAN(K762:K766)</f>
        <v>709.34870985434782</v>
      </c>
      <c r="N766" s="276" t="s">
        <v>124</v>
      </c>
    </row>
    <row r="767" spans="1:31" x14ac:dyDescent="0.35">
      <c r="A767" s="44">
        <v>40483</v>
      </c>
      <c r="B767" s="257">
        <v>104500</v>
      </c>
      <c r="C767" s="39" t="s">
        <v>119</v>
      </c>
      <c r="D767" s="39" t="s">
        <v>119</v>
      </c>
      <c r="E767" s="39" t="s">
        <v>119</v>
      </c>
      <c r="F767" s="39" t="s">
        <v>119</v>
      </c>
      <c r="G767" s="39" t="s">
        <v>119</v>
      </c>
      <c r="H767" s="34" t="s">
        <v>112</v>
      </c>
      <c r="I767" s="39" t="s">
        <v>119</v>
      </c>
      <c r="J767" s="39" t="s">
        <v>119</v>
      </c>
      <c r="K767" s="36">
        <v>246</v>
      </c>
    </row>
    <row r="768" spans="1:31" x14ac:dyDescent="0.35">
      <c r="A768" s="44">
        <v>40486</v>
      </c>
      <c r="B768" s="48">
        <v>105933</v>
      </c>
      <c r="C768" s="48">
        <v>933.2</v>
      </c>
      <c r="D768" s="48">
        <v>0.59730000000000005</v>
      </c>
      <c r="E768" s="48">
        <v>8.9</v>
      </c>
      <c r="F768" s="48">
        <v>7.79</v>
      </c>
      <c r="G768" s="48">
        <v>9.6</v>
      </c>
      <c r="H768" s="34" t="s">
        <v>112</v>
      </c>
      <c r="I768" s="48">
        <v>0.15</v>
      </c>
      <c r="J768" s="48">
        <v>7.2</v>
      </c>
      <c r="K768" s="36">
        <v>213</v>
      </c>
    </row>
    <row r="769" spans="1:14" x14ac:dyDescent="0.35">
      <c r="A769" s="44">
        <v>40491</v>
      </c>
      <c r="B769" s="48">
        <v>110523</v>
      </c>
      <c r="C769" s="48">
        <v>918.9</v>
      </c>
      <c r="D769" s="48">
        <v>0.58809999999999996</v>
      </c>
      <c r="E769" s="48">
        <v>12.17</v>
      </c>
      <c r="F769" s="48">
        <v>7.76</v>
      </c>
      <c r="G769" s="48">
        <v>9.7100000000000009</v>
      </c>
      <c r="H769" s="34" t="s">
        <v>112</v>
      </c>
      <c r="I769" s="48">
        <v>0.18</v>
      </c>
      <c r="J769" s="48">
        <v>7.6</v>
      </c>
      <c r="K769" s="36">
        <v>132</v>
      </c>
    </row>
    <row r="770" spans="1:14" x14ac:dyDescent="0.35">
      <c r="A770" s="44">
        <v>40497</v>
      </c>
      <c r="B770" s="48">
        <v>105653</v>
      </c>
      <c r="C770" s="48">
        <v>935.4</v>
      </c>
      <c r="D770" s="48">
        <v>0.59870000000000001</v>
      </c>
      <c r="E770" s="39" t="s">
        <v>119</v>
      </c>
      <c r="F770" s="48">
        <v>7.85</v>
      </c>
      <c r="G770" s="48">
        <v>9.4600000000000009</v>
      </c>
      <c r="H770" s="34" t="s">
        <v>112</v>
      </c>
      <c r="I770" s="48">
        <v>0.09</v>
      </c>
      <c r="J770" s="48">
        <v>7.7</v>
      </c>
      <c r="K770" s="36">
        <v>201</v>
      </c>
    </row>
    <row r="771" spans="1:14" x14ac:dyDescent="0.35">
      <c r="A771" s="44">
        <v>40499</v>
      </c>
      <c r="B771" s="48">
        <v>105022</v>
      </c>
      <c r="C771" s="48">
        <v>816</v>
      </c>
      <c r="D771" s="48">
        <v>0.52200000000000002</v>
      </c>
      <c r="E771" s="48">
        <v>10.58</v>
      </c>
      <c r="F771" s="48">
        <v>7.64</v>
      </c>
      <c r="G771" s="48">
        <v>7.96</v>
      </c>
      <c r="H771" s="34" t="s">
        <v>112</v>
      </c>
      <c r="I771" s="48">
        <v>0.2</v>
      </c>
      <c r="J771" s="48">
        <v>7.7</v>
      </c>
      <c r="K771" s="36">
        <v>19863</v>
      </c>
      <c r="L771" s="45">
        <f>AVERAGE(K767:K771)</f>
        <v>4131</v>
      </c>
      <c r="M771" s="46">
        <f>GEOMEAN(K767:K771)</f>
        <v>487.78215533130384</v>
      </c>
      <c r="N771" s="276" t="s">
        <v>125</v>
      </c>
    </row>
    <row r="772" spans="1:14" x14ac:dyDescent="0.35">
      <c r="A772" s="44">
        <v>40512</v>
      </c>
      <c r="B772" s="48">
        <v>103117</v>
      </c>
      <c r="C772" s="48">
        <v>483</v>
      </c>
      <c r="D772" s="48">
        <v>0.309</v>
      </c>
      <c r="E772" s="48">
        <v>10.029999999999999</v>
      </c>
      <c r="F772" s="48">
        <v>7.86</v>
      </c>
      <c r="G772" s="48">
        <v>8.57</v>
      </c>
      <c r="H772" s="34" t="s">
        <v>112</v>
      </c>
      <c r="I772" s="48">
        <v>0.3</v>
      </c>
      <c r="J772" s="48">
        <v>7.5</v>
      </c>
      <c r="K772" s="36">
        <v>24192</v>
      </c>
    </row>
    <row r="773" spans="1:14" x14ac:dyDescent="0.35">
      <c r="A773" s="44">
        <v>40518</v>
      </c>
      <c r="B773" s="48">
        <v>105852</v>
      </c>
      <c r="C773" s="48">
        <v>638.70000000000005</v>
      </c>
      <c r="D773" s="48">
        <v>0.4088</v>
      </c>
      <c r="E773" s="48">
        <v>14.11</v>
      </c>
      <c r="F773" s="48">
        <v>7.76</v>
      </c>
      <c r="G773" s="48">
        <v>1.64</v>
      </c>
      <c r="H773" s="34" t="s">
        <v>112</v>
      </c>
      <c r="I773" s="48">
        <v>0.47</v>
      </c>
      <c r="J773" s="48">
        <v>7.7</v>
      </c>
      <c r="K773" s="36">
        <v>399</v>
      </c>
    </row>
    <row r="774" spans="1:14" x14ac:dyDescent="0.35">
      <c r="A774" s="44">
        <v>40521</v>
      </c>
      <c r="B774" s="48">
        <v>105533</v>
      </c>
      <c r="C774" s="48">
        <v>703.1</v>
      </c>
      <c r="D774" s="48">
        <v>0.45</v>
      </c>
      <c r="E774" s="48">
        <v>13.17</v>
      </c>
      <c r="F774" s="48">
        <v>7.66</v>
      </c>
      <c r="G774" s="48">
        <v>0.43</v>
      </c>
      <c r="H774" s="34" t="s">
        <v>112</v>
      </c>
      <c r="I774" s="48">
        <v>0.34</v>
      </c>
      <c r="J774" s="48">
        <v>7.3</v>
      </c>
      <c r="K774" s="36">
        <v>282</v>
      </c>
    </row>
    <row r="775" spans="1:14" x14ac:dyDescent="0.35">
      <c r="A775" s="44">
        <v>40525</v>
      </c>
      <c r="B775" s="48">
        <v>114045</v>
      </c>
      <c r="C775" s="48">
        <v>684</v>
      </c>
      <c r="D775" s="48">
        <v>0.438</v>
      </c>
      <c r="E775" s="48">
        <v>14.95</v>
      </c>
      <c r="F775" s="48">
        <v>7.91</v>
      </c>
      <c r="G775" s="48">
        <v>0.11</v>
      </c>
      <c r="H775" s="34" t="s">
        <v>112</v>
      </c>
      <c r="I775" s="48">
        <v>0.4</v>
      </c>
      <c r="J775" s="48">
        <v>7.7</v>
      </c>
      <c r="K775" s="36">
        <v>520</v>
      </c>
    </row>
    <row r="776" spans="1:14" x14ac:dyDescent="0.35">
      <c r="A776" s="44">
        <v>40528</v>
      </c>
      <c r="B776" s="29"/>
      <c r="G776" s="29" t="s">
        <v>126</v>
      </c>
      <c r="L776" s="45">
        <f>AVERAGE(K772:K776)</f>
        <v>6348.25</v>
      </c>
      <c r="M776" s="46">
        <f>GEOMEAN(K772:K776)</f>
        <v>1090.7476359022405</v>
      </c>
      <c r="N776" s="276" t="s">
        <v>127</v>
      </c>
    </row>
    <row r="777" spans="1:14" x14ac:dyDescent="0.35">
      <c r="A777" s="44">
        <v>40548</v>
      </c>
      <c r="B777" s="48">
        <v>104502</v>
      </c>
      <c r="C777" s="48">
        <v>637.29999999999995</v>
      </c>
      <c r="D777" s="48">
        <v>0.4078</v>
      </c>
      <c r="E777" s="48">
        <v>12.57</v>
      </c>
      <c r="F777" s="48">
        <v>7.93</v>
      </c>
      <c r="G777" s="48">
        <v>1.4</v>
      </c>
      <c r="H777" s="34" t="s">
        <v>112</v>
      </c>
      <c r="I777" s="48">
        <v>0.35</v>
      </c>
      <c r="J777" s="48">
        <v>7.6</v>
      </c>
      <c r="K777" s="36">
        <v>317</v>
      </c>
    </row>
    <row r="778" spans="1:14" x14ac:dyDescent="0.35">
      <c r="A778" s="44">
        <v>40553</v>
      </c>
      <c r="B778" s="48">
        <v>103435</v>
      </c>
      <c r="C778" s="48">
        <v>710</v>
      </c>
      <c r="D778" s="48">
        <v>0.45400000000000001</v>
      </c>
      <c r="E778" s="48">
        <v>15.94</v>
      </c>
      <c r="F778" s="48">
        <v>7.81</v>
      </c>
      <c r="G778" s="48">
        <v>0.55000000000000004</v>
      </c>
      <c r="H778" s="34" t="s">
        <v>112</v>
      </c>
      <c r="I778" s="48">
        <v>0.4</v>
      </c>
      <c r="J778" s="48">
        <v>7.8</v>
      </c>
      <c r="K778" s="36">
        <v>135</v>
      </c>
    </row>
    <row r="779" spans="1:14" x14ac:dyDescent="0.35">
      <c r="A779" s="44">
        <v>40556</v>
      </c>
      <c r="B779" s="48">
        <v>100846</v>
      </c>
      <c r="C779" s="48">
        <v>755.4</v>
      </c>
      <c r="D779" s="48">
        <v>0.48349999999999999</v>
      </c>
      <c r="E779" s="48">
        <v>14.11</v>
      </c>
      <c r="F779" s="48">
        <v>7.78</v>
      </c>
      <c r="G779" s="48">
        <v>-0.06</v>
      </c>
      <c r="H779" s="34" t="s">
        <v>112</v>
      </c>
      <c r="I779" s="48">
        <v>0.56000000000000005</v>
      </c>
      <c r="J779" s="48">
        <v>7.5</v>
      </c>
      <c r="K779" s="36">
        <v>161</v>
      </c>
    </row>
    <row r="780" spans="1:14" x14ac:dyDescent="0.35">
      <c r="A780" s="44">
        <v>40562</v>
      </c>
      <c r="B780" s="48">
        <v>105236</v>
      </c>
      <c r="C780" s="48">
        <v>801</v>
      </c>
      <c r="D780" s="48">
        <v>0.51300000000000001</v>
      </c>
      <c r="E780" s="48">
        <v>12.52</v>
      </c>
      <c r="F780" s="48">
        <v>7.87</v>
      </c>
      <c r="G780" s="48">
        <v>2.23</v>
      </c>
      <c r="H780" s="34" t="s">
        <v>112</v>
      </c>
      <c r="I780" s="48">
        <v>0.2</v>
      </c>
      <c r="J780" s="48">
        <v>7.7</v>
      </c>
      <c r="K780" s="36">
        <v>1860</v>
      </c>
    </row>
    <row r="781" spans="1:14" x14ac:dyDescent="0.35">
      <c r="A781" s="44">
        <v>40569</v>
      </c>
      <c r="B781" s="48">
        <v>103420</v>
      </c>
      <c r="C781" s="48">
        <v>801</v>
      </c>
      <c r="D781" s="48">
        <v>0.51300000000000001</v>
      </c>
      <c r="E781" s="48">
        <v>14.63</v>
      </c>
      <c r="F781" s="48">
        <v>7.68</v>
      </c>
      <c r="G781" s="48">
        <v>0.61</v>
      </c>
      <c r="H781" s="34" t="s">
        <v>112</v>
      </c>
      <c r="I781" s="48">
        <v>0</v>
      </c>
      <c r="J781" s="48">
        <v>7.3</v>
      </c>
      <c r="K781" s="36">
        <v>201</v>
      </c>
      <c r="L781" s="45">
        <f>AVERAGE(K777:K781)</f>
        <v>534.79999999999995</v>
      </c>
      <c r="M781" s="46">
        <f>GEOMEAN(K777:K781)</f>
        <v>303.51878963342949</v>
      </c>
      <c r="N781" s="276" t="s">
        <v>128</v>
      </c>
    </row>
    <row r="782" spans="1:14" x14ac:dyDescent="0.35">
      <c r="A782" s="44">
        <v>40581</v>
      </c>
      <c r="B782" s="48">
        <v>110831</v>
      </c>
      <c r="C782" s="48">
        <v>938</v>
      </c>
      <c r="D782" s="48">
        <v>0.6</v>
      </c>
      <c r="E782" s="48">
        <v>11.95</v>
      </c>
      <c r="F782" s="48">
        <v>7.84</v>
      </c>
      <c r="G782" s="48">
        <v>2.3199999999999998</v>
      </c>
      <c r="H782" s="34" t="s">
        <v>112</v>
      </c>
      <c r="I782" s="48">
        <v>0</v>
      </c>
      <c r="J782" s="48">
        <v>7.7</v>
      </c>
      <c r="K782" s="36">
        <v>74</v>
      </c>
    </row>
    <row r="783" spans="1:14" x14ac:dyDescent="0.35">
      <c r="A783" s="44">
        <v>40584</v>
      </c>
      <c r="B783" s="48">
        <v>104828</v>
      </c>
      <c r="C783" s="48">
        <v>939.4</v>
      </c>
      <c r="D783" s="48">
        <v>0.60119999999999996</v>
      </c>
      <c r="E783" s="48">
        <v>15.73</v>
      </c>
      <c r="F783" s="48">
        <v>7.69</v>
      </c>
      <c r="G783" s="48">
        <v>-0.09</v>
      </c>
      <c r="H783" s="34" t="s">
        <v>112</v>
      </c>
      <c r="I783" s="48">
        <v>0.28000000000000003</v>
      </c>
      <c r="J783" s="48">
        <v>7.6</v>
      </c>
      <c r="K783" s="36">
        <v>31</v>
      </c>
    </row>
    <row r="784" spans="1:14" x14ac:dyDescent="0.35">
      <c r="A784" s="44">
        <v>40588</v>
      </c>
      <c r="B784" s="48">
        <v>124152</v>
      </c>
      <c r="C784" s="48">
        <v>931.5</v>
      </c>
      <c r="D784" s="48">
        <v>0.59619999999999995</v>
      </c>
      <c r="E784" s="48">
        <v>12.32</v>
      </c>
      <c r="F784" s="48">
        <v>7.87</v>
      </c>
      <c r="G784" s="48">
        <v>4.47</v>
      </c>
      <c r="H784" s="34" t="s">
        <v>112</v>
      </c>
      <c r="I784" s="48">
        <v>0</v>
      </c>
      <c r="J784" s="48">
        <v>7.8</v>
      </c>
      <c r="K784" s="36">
        <v>2489</v>
      </c>
    </row>
    <row r="785" spans="1:31" x14ac:dyDescent="0.35">
      <c r="A785" s="44">
        <v>40591</v>
      </c>
      <c r="B785" s="48">
        <v>110508</v>
      </c>
      <c r="C785" s="48">
        <v>679</v>
      </c>
      <c r="D785" s="48">
        <v>0.434</v>
      </c>
      <c r="E785" s="48">
        <v>7.94</v>
      </c>
      <c r="F785" s="48">
        <v>7.7</v>
      </c>
      <c r="G785" s="48">
        <v>9.9499999999999993</v>
      </c>
      <c r="H785" s="34" t="s">
        <v>112</v>
      </c>
      <c r="I785" s="48">
        <v>0.2</v>
      </c>
      <c r="J785" s="48">
        <v>7.5</v>
      </c>
      <c r="K785" s="36">
        <v>576</v>
      </c>
    </row>
    <row r="786" spans="1:31" x14ac:dyDescent="0.35">
      <c r="A786" s="44">
        <v>40597</v>
      </c>
      <c r="B786" s="48">
        <v>110734</v>
      </c>
      <c r="C786" s="48">
        <v>610.5</v>
      </c>
      <c r="D786" s="48">
        <v>0.39069999999999999</v>
      </c>
      <c r="E786" s="48">
        <v>13.44</v>
      </c>
      <c r="F786" s="48">
        <v>7.71</v>
      </c>
      <c r="G786" s="48">
        <v>2.72</v>
      </c>
      <c r="H786" s="34" t="s">
        <v>112</v>
      </c>
      <c r="I786" s="48">
        <v>0.19</v>
      </c>
      <c r="J786" s="48">
        <v>7.4</v>
      </c>
      <c r="K786" s="36">
        <v>146</v>
      </c>
      <c r="L786" s="45">
        <f>AVERAGE(K782:K786)</f>
        <v>663.2</v>
      </c>
      <c r="M786" s="46">
        <f>GEOMEAN(K782:K786)</f>
        <v>216.90957822470276</v>
      </c>
      <c r="N786" s="276" t="s">
        <v>129</v>
      </c>
    </row>
    <row r="787" spans="1:31" x14ac:dyDescent="0.35">
      <c r="A787" s="44">
        <v>40603</v>
      </c>
      <c r="B787" s="48">
        <v>104815</v>
      </c>
      <c r="C787" s="48">
        <v>470.1</v>
      </c>
      <c r="D787" s="48">
        <v>0.30080000000000001</v>
      </c>
      <c r="E787" s="48">
        <v>12.64</v>
      </c>
      <c r="F787" s="48">
        <v>7.74</v>
      </c>
      <c r="G787" s="48">
        <v>4.67</v>
      </c>
      <c r="H787" s="34" t="s">
        <v>112</v>
      </c>
      <c r="I787" s="48">
        <v>0.5</v>
      </c>
      <c r="J787" s="48">
        <v>7.6</v>
      </c>
      <c r="K787" s="36">
        <v>2187</v>
      </c>
      <c r="O787" s="34">
        <v>1.2</v>
      </c>
      <c r="P787" s="34">
        <v>56.6</v>
      </c>
      <c r="Q787" s="34" t="s">
        <v>115</v>
      </c>
      <c r="R787" s="34" t="s">
        <v>115</v>
      </c>
      <c r="S787" s="34" t="s">
        <v>115</v>
      </c>
      <c r="T787" s="34">
        <v>3.6</v>
      </c>
      <c r="U787" s="34" t="s">
        <v>115</v>
      </c>
      <c r="V787" s="34" t="s">
        <v>115</v>
      </c>
      <c r="W787" s="34" t="s">
        <v>115</v>
      </c>
      <c r="X787" s="34">
        <v>48.2</v>
      </c>
      <c r="Y787" s="34" t="s">
        <v>115</v>
      </c>
      <c r="Z787" s="34">
        <v>2.9</v>
      </c>
      <c r="AA787" s="34" t="s">
        <v>115</v>
      </c>
      <c r="AB787" s="34">
        <v>31.9</v>
      </c>
      <c r="AC787" s="34">
        <v>0.30499999999999999</v>
      </c>
      <c r="AD787" s="34">
        <v>190</v>
      </c>
      <c r="AE787" s="34" t="s">
        <v>115</v>
      </c>
    </row>
    <row r="788" spans="1:31" x14ac:dyDescent="0.35">
      <c r="A788" s="44">
        <v>40605</v>
      </c>
      <c r="B788" s="257"/>
      <c r="C788" s="39" t="s">
        <v>119</v>
      </c>
      <c r="D788" s="39" t="s">
        <v>119</v>
      </c>
      <c r="E788" s="39" t="s">
        <v>119</v>
      </c>
      <c r="F788" s="39" t="s">
        <v>119</v>
      </c>
      <c r="G788" s="39" t="s">
        <v>119</v>
      </c>
      <c r="H788" s="34" t="s">
        <v>112</v>
      </c>
      <c r="I788" s="39" t="s">
        <v>119</v>
      </c>
      <c r="J788" s="39" t="s">
        <v>119</v>
      </c>
      <c r="K788" s="36">
        <v>393</v>
      </c>
    </row>
    <row r="789" spans="1:31" x14ac:dyDescent="0.35">
      <c r="A789" s="44">
        <v>40616</v>
      </c>
      <c r="B789" s="48">
        <v>101948</v>
      </c>
      <c r="C789" s="48">
        <v>427.2</v>
      </c>
      <c r="D789" s="48">
        <v>0.27339999999999998</v>
      </c>
      <c r="E789" s="48">
        <v>11.76</v>
      </c>
      <c r="F789" s="48">
        <v>7.7</v>
      </c>
      <c r="G789" s="48">
        <v>6.41</v>
      </c>
      <c r="H789" s="34" t="s">
        <v>112</v>
      </c>
      <c r="I789" s="48">
        <v>0.4</v>
      </c>
      <c r="J789" s="48">
        <v>7.5</v>
      </c>
      <c r="K789" s="36">
        <v>52</v>
      </c>
    </row>
    <row r="790" spans="1:31" x14ac:dyDescent="0.35">
      <c r="A790" s="44">
        <v>40626</v>
      </c>
      <c r="B790" s="48">
        <v>101655</v>
      </c>
      <c r="C790" s="48">
        <v>553</v>
      </c>
      <c r="D790" s="48">
        <v>0.35399999999999998</v>
      </c>
      <c r="E790" s="48">
        <v>11.17</v>
      </c>
      <c r="F790" s="48">
        <v>7.71</v>
      </c>
      <c r="G790" s="48">
        <v>10.47</v>
      </c>
      <c r="H790" s="34" t="s">
        <v>112</v>
      </c>
      <c r="I790" s="48">
        <v>0</v>
      </c>
      <c r="J790" s="48">
        <v>7.4</v>
      </c>
      <c r="K790" s="36">
        <v>63</v>
      </c>
    </row>
    <row r="791" spans="1:31" x14ac:dyDescent="0.35">
      <c r="A791" s="44">
        <v>40632</v>
      </c>
      <c r="B791" s="48">
        <v>104245</v>
      </c>
      <c r="C791" s="48">
        <v>586.20000000000005</v>
      </c>
      <c r="D791" s="48">
        <v>0.37509999999999999</v>
      </c>
      <c r="E791" s="48">
        <v>11.12</v>
      </c>
      <c r="F791" s="48">
        <v>7.46</v>
      </c>
      <c r="G791" s="48">
        <v>7.28</v>
      </c>
      <c r="H791" s="34" t="s">
        <v>112</v>
      </c>
      <c r="I791" s="48">
        <v>0</v>
      </c>
      <c r="J791" s="48">
        <v>7.2</v>
      </c>
      <c r="K791" s="36">
        <v>108</v>
      </c>
      <c r="L791" s="45">
        <f>AVERAGE(K787:K791)</f>
        <v>560.6</v>
      </c>
      <c r="M791" s="46">
        <f>GEOMEAN(K787:K791)</f>
        <v>197.97110009566055</v>
      </c>
      <c r="N791" s="276" t="s">
        <v>130</v>
      </c>
    </row>
    <row r="792" spans="1:31" x14ac:dyDescent="0.35">
      <c r="A792" s="44">
        <v>40637</v>
      </c>
      <c r="B792" s="50">
        <v>0.46388888888888885</v>
      </c>
      <c r="C792" s="29">
        <v>510</v>
      </c>
      <c r="D792" s="29">
        <v>0.33150000000000002</v>
      </c>
      <c r="E792" s="29">
        <v>8.81</v>
      </c>
      <c r="F792" s="29">
        <v>8.0500000000000007</v>
      </c>
      <c r="G792" s="29">
        <v>13</v>
      </c>
      <c r="K792" s="36">
        <v>24192</v>
      </c>
    </row>
    <row r="793" spans="1:31" x14ac:dyDescent="0.35">
      <c r="A793" s="44">
        <v>40640</v>
      </c>
      <c r="B793" s="51">
        <v>0.45531250000000001</v>
      </c>
      <c r="C793" s="29">
        <v>482.1</v>
      </c>
      <c r="D793" s="29">
        <v>0.31330000000000002</v>
      </c>
      <c r="E793" s="29">
        <v>11.43</v>
      </c>
      <c r="F793" s="29">
        <v>8.15</v>
      </c>
      <c r="G793" s="29">
        <v>10.199999999999999</v>
      </c>
      <c r="K793" s="36">
        <v>480</v>
      </c>
    </row>
    <row r="794" spans="1:31" x14ac:dyDescent="0.35">
      <c r="A794" s="44">
        <v>40644</v>
      </c>
      <c r="B794" s="51">
        <v>0.48085648148148147</v>
      </c>
      <c r="C794" s="29">
        <v>530</v>
      </c>
      <c r="D794" s="29">
        <v>0.34449999999999997</v>
      </c>
      <c r="E794" s="29">
        <v>9.5500000000000007</v>
      </c>
      <c r="F794" s="29">
        <v>8.11</v>
      </c>
      <c r="G794" s="29">
        <v>14.1</v>
      </c>
      <c r="K794" s="36">
        <v>189</v>
      </c>
    </row>
    <row r="795" spans="1:31" x14ac:dyDescent="0.35">
      <c r="A795" s="44">
        <v>40647</v>
      </c>
      <c r="B795" s="51">
        <v>0.45981481481481484</v>
      </c>
      <c r="C795" s="29">
        <v>572</v>
      </c>
      <c r="D795" s="29">
        <v>0.37180000000000002</v>
      </c>
      <c r="E795" s="29">
        <v>10.16</v>
      </c>
      <c r="F795" s="29">
        <v>8.18</v>
      </c>
      <c r="G795" s="29">
        <v>13.8</v>
      </c>
      <c r="K795" s="36">
        <v>41</v>
      </c>
    </row>
    <row r="796" spans="1:31" x14ac:dyDescent="0.35">
      <c r="A796" s="44">
        <v>40658</v>
      </c>
      <c r="B796" s="52">
        <v>0.45402777777777775</v>
      </c>
      <c r="C796" s="29">
        <v>458.4</v>
      </c>
      <c r="D796" s="29">
        <v>0.29770000000000002</v>
      </c>
      <c r="E796" s="29">
        <v>10.84</v>
      </c>
      <c r="F796" s="29">
        <v>8.17</v>
      </c>
      <c r="G796" s="29">
        <v>13.1</v>
      </c>
      <c r="K796" s="36">
        <v>2187</v>
      </c>
      <c r="L796" s="45">
        <f>AVERAGE(K792:K796)</f>
        <v>5417.8</v>
      </c>
      <c r="M796" s="46">
        <f>GEOMEAN(K792:K796)</f>
        <v>722.43951272082859</v>
      </c>
      <c r="N796" s="276" t="s">
        <v>131</v>
      </c>
    </row>
    <row r="797" spans="1:31" x14ac:dyDescent="0.35">
      <c r="A797" s="44">
        <v>40667</v>
      </c>
      <c r="B797" s="52">
        <v>0.50563657407407414</v>
      </c>
      <c r="C797" s="29">
        <v>427.2</v>
      </c>
      <c r="D797" s="29">
        <v>0.27750000000000002</v>
      </c>
      <c r="E797" s="29">
        <v>10.87</v>
      </c>
      <c r="F797" s="29">
        <v>8.14</v>
      </c>
      <c r="G797" s="29">
        <v>13.5</v>
      </c>
      <c r="K797" s="36">
        <v>2247</v>
      </c>
    </row>
    <row r="798" spans="1:31" x14ac:dyDescent="0.35">
      <c r="A798" s="44">
        <v>40674</v>
      </c>
      <c r="B798" s="52">
        <v>0.44258101851851855</v>
      </c>
      <c r="C798" s="29">
        <v>557</v>
      </c>
      <c r="D798" s="29">
        <v>0.36199999999999999</v>
      </c>
      <c r="E798" s="29">
        <v>9.01</v>
      </c>
      <c r="F798" s="29">
        <v>8.18</v>
      </c>
      <c r="G798" s="29">
        <v>18.399999999999999</v>
      </c>
      <c r="K798" s="36">
        <v>199</v>
      </c>
    </row>
    <row r="799" spans="1:31" x14ac:dyDescent="0.35">
      <c r="A799" s="44">
        <v>40679</v>
      </c>
      <c r="B799" s="52">
        <v>0.46027777777777779</v>
      </c>
      <c r="C799" s="29">
        <v>592</v>
      </c>
      <c r="D799" s="29">
        <v>0.38479999999999998</v>
      </c>
      <c r="E799" s="29">
        <v>9.43</v>
      </c>
      <c r="F799" s="29">
        <v>8.1999999999999993</v>
      </c>
      <c r="G799" s="29">
        <v>16.8</v>
      </c>
      <c r="K799" s="36">
        <v>1291</v>
      </c>
    </row>
    <row r="800" spans="1:31" x14ac:dyDescent="0.35">
      <c r="A800" s="44">
        <v>40681</v>
      </c>
      <c r="B800" s="52">
        <v>0.49756944444444445</v>
      </c>
      <c r="C800" s="29">
        <v>511</v>
      </c>
      <c r="D800" s="29">
        <v>0.33150000000000002</v>
      </c>
      <c r="E800" s="29">
        <v>8.66</v>
      </c>
      <c r="F800" s="29">
        <v>8.1</v>
      </c>
      <c r="G800" s="29">
        <v>16.100000000000001</v>
      </c>
      <c r="K800" s="36">
        <v>132</v>
      </c>
    </row>
    <row r="801" spans="1:31" x14ac:dyDescent="0.35">
      <c r="A801" s="44">
        <v>40688</v>
      </c>
      <c r="B801" s="52">
        <v>0.51806712962962964</v>
      </c>
      <c r="C801" s="29">
        <v>587</v>
      </c>
      <c r="D801" s="29">
        <v>0.38350000000000001</v>
      </c>
      <c r="E801" s="29">
        <v>10.68</v>
      </c>
      <c r="F801" s="29">
        <v>8.1</v>
      </c>
      <c r="G801" s="29">
        <v>21.5</v>
      </c>
      <c r="K801" s="36">
        <v>448</v>
      </c>
      <c r="L801" s="45">
        <f>AVERAGE(K797:K801)</f>
        <v>863.4</v>
      </c>
      <c r="M801" s="46">
        <f>GEOMEAN(K797:K801)</f>
        <v>508.91689319388672</v>
      </c>
      <c r="N801" s="276" t="s">
        <v>132</v>
      </c>
    </row>
    <row r="802" spans="1:31" x14ac:dyDescent="0.35">
      <c r="A802" s="44">
        <v>40701</v>
      </c>
      <c r="B802" s="52">
        <v>0.4265856481481482</v>
      </c>
      <c r="C802" s="29">
        <v>580</v>
      </c>
      <c r="D802" s="29">
        <v>0.377</v>
      </c>
      <c r="E802" s="29">
        <v>6.62</v>
      </c>
      <c r="F802" s="29">
        <v>7.98</v>
      </c>
      <c r="G802" s="29">
        <v>23.1</v>
      </c>
      <c r="K802" s="36">
        <v>1046</v>
      </c>
    </row>
    <row r="803" spans="1:31" x14ac:dyDescent="0.35">
      <c r="A803" s="44">
        <v>40703</v>
      </c>
      <c r="B803" s="52">
        <v>0.4508564814814815</v>
      </c>
      <c r="C803" s="29">
        <v>618</v>
      </c>
      <c r="D803" s="29">
        <v>0.40300000000000002</v>
      </c>
      <c r="E803" s="29">
        <v>7.11</v>
      </c>
      <c r="F803" s="29">
        <v>8.0500000000000007</v>
      </c>
      <c r="G803" s="29">
        <v>23.9</v>
      </c>
      <c r="K803" s="29"/>
    </row>
    <row r="804" spans="1:31" x14ac:dyDescent="0.35">
      <c r="A804" s="44">
        <v>40707</v>
      </c>
      <c r="B804" s="52">
        <v>0.45699074074074075</v>
      </c>
      <c r="C804" s="29">
        <v>542</v>
      </c>
      <c r="D804" s="29">
        <v>0.35099999999999998</v>
      </c>
      <c r="E804" s="29">
        <v>7.07</v>
      </c>
      <c r="F804" s="29">
        <v>8.2200000000000006</v>
      </c>
      <c r="G804" s="29">
        <v>23.2</v>
      </c>
      <c r="K804" s="36">
        <v>1450</v>
      </c>
    </row>
    <row r="805" spans="1:31" x14ac:dyDescent="0.35">
      <c r="A805" s="44">
        <v>40717</v>
      </c>
      <c r="B805" s="52">
        <v>0.44043981481481481</v>
      </c>
      <c r="C805" s="29">
        <v>451.5</v>
      </c>
      <c r="D805" s="29">
        <v>0.29310000000000003</v>
      </c>
      <c r="E805" s="29">
        <v>8.07</v>
      </c>
      <c r="F805" s="29">
        <v>8.08</v>
      </c>
      <c r="G805" s="29">
        <v>22</v>
      </c>
      <c r="K805" s="36">
        <v>794</v>
      </c>
    </row>
    <row r="806" spans="1:31" x14ac:dyDescent="0.35">
      <c r="A806" s="44">
        <v>40723</v>
      </c>
      <c r="B806" s="52">
        <v>0.45841435185185181</v>
      </c>
      <c r="C806" s="29">
        <v>594</v>
      </c>
      <c r="D806" s="29">
        <v>0.38350000000000001</v>
      </c>
      <c r="E806" s="29">
        <v>7.99</v>
      </c>
      <c r="F806" s="29">
        <v>8.01</v>
      </c>
      <c r="G806" s="29">
        <v>22</v>
      </c>
      <c r="K806" s="36">
        <v>488</v>
      </c>
      <c r="L806" s="45">
        <f>AVERAGE(K802:K806)</f>
        <v>944.5</v>
      </c>
      <c r="M806" s="46">
        <f>GEOMEAN(K802:K806)</f>
        <v>875.55816582628984</v>
      </c>
      <c r="N806" s="276" t="s">
        <v>133</v>
      </c>
    </row>
    <row r="807" spans="1:31" x14ac:dyDescent="0.35">
      <c r="A807" s="44">
        <v>40724</v>
      </c>
      <c r="B807" s="52">
        <v>0.47799768518518521</v>
      </c>
      <c r="C807" s="29">
        <v>611</v>
      </c>
      <c r="D807" s="29">
        <v>0.39650000000000002</v>
      </c>
      <c r="E807" s="29">
        <v>7.97</v>
      </c>
      <c r="F807" s="29">
        <v>8.07</v>
      </c>
      <c r="G807" s="29">
        <v>22.8</v>
      </c>
      <c r="K807" s="36">
        <v>256</v>
      </c>
    </row>
    <row r="808" spans="1:31" x14ac:dyDescent="0.35">
      <c r="A808" s="44">
        <v>40731</v>
      </c>
      <c r="B808" s="52">
        <v>0.43189814814814814</v>
      </c>
      <c r="C808" s="29">
        <v>688</v>
      </c>
      <c r="D808" s="29">
        <v>0.44850000000000001</v>
      </c>
      <c r="E808" s="29">
        <v>6.55</v>
      </c>
      <c r="F808" s="29">
        <v>8.02</v>
      </c>
      <c r="G808" s="29">
        <v>24.4</v>
      </c>
      <c r="K808" s="36">
        <v>364</v>
      </c>
    </row>
    <row r="809" spans="1:31" x14ac:dyDescent="0.35">
      <c r="A809" s="44">
        <v>40736</v>
      </c>
      <c r="B809" s="52">
        <v>0.41943287037037041</v>
      </c>
      <c r="C809" s="29">
        <v>732</v>
      </c>
      <c r="D809" s="29">
        <v>0.47449999999999998</v>
      </c>
      <c r="E809" s="29">
        <v>5.29</v>
      </c>
      <c r="F809" s="29">
        <v>7.94</v>
      </c>
      <c r="G809" s="29">
        <v>26.3</v>
      </c>
      <c r="K809" s="36">
        <v>201</v>
      </c>
    </row>
    <row r="810" spans="1:31" x14ac:dyDescent="0.35">
      <c r="A810" s="44">
        <v>40749</v>
      </c>
      <c r="B810" s="51">
        <v>0.47037037037037038</v>
      </c>
      <c r="C810" s="29">
        <v>538</v>
      </c>
      <c r="D810" s="29">
        <v>0.35099999999999998</v>
      </c>
      <c r="E810" s="29">
        <v>7.12</v>
      </c>
      <c r="F810" s="29">
        <v>8.07</v>
      </c>
      <c r="G810" s="29">
        <v>26.6</v>
      </c>
      <c r="K810" s="36">
        <v>2282</v>
      </c>
    </row>
    <row r="811" spans="1:31" x14ac:dyDescent="0.35">
      <c r="A811" s="44">
        <v>40751</v>
      </c>
      <c r="B811" s="53">
        <v>0.44049768518518517</v>
      </c>
      <c r="C811" s="29">
        <v>640</v>
      </c>
      <c r="D811" s="29">
        <v>0.41599999999999998</v>
      </c>
      <c r="E811" s="29">
        <v>7.43</v>
      </c>
      <c r="F811" s="29">
        <v>8.0500000000000007</v>
      </c>
      <c r="G811" s="29">
        <v>26.2</v>
      </c>
      <c r="K811" s="36">
        <v>305</v>
      </c>
      <c r="L811" s="45">
        <f>AVERAGE(K807:K811)</f>
        <v>681.6</v>
      </c>
      <c r="M811" s="46">
        <f>GEOMEAN(K807:K811)</f>
        <v>419.78853879970683</v>
      </c>
      <c r="N811" s="276" t="s">
        <v>134</v>
      </c>
      <c r="O811" s="34">
        <v>2.6</v>
      </c>
      <c r="P811" s="34">
        <v>61.8</v>
      </c>
      <c r="Q811" s="34" t="s">
        <v>115</v>
      </c>
      <c r="R811" s="34" t="s">
        <v>115</v>
      </c>
      <c r="S811" s="34" t="s">
        <v>115</v>
      </c>
      <c r="T811" s="34" t="s">
        <v>115</v>
      </c>
      <c r="U811" s="34" t="s">
        <v>115</v>
      </c>
      <c r="V811" s="34">
        <v>1.2</v>
      </c>
      <c r="W811" s="34" t="s">
        <v>115</v>
      </c>
      <c r="X811" s="34">
        <v>72.8</v>
      </c>
      <c r="Y811" s="34" t="s">
        <v>115</v>
      </c>
      <c r="Z811" s="34">
        <v>0.84</v>
      </c>
      <c r="AA811" s="34" t="s">
        <v>115</v>
      </c>
      <c r="AB811" s="34">
        <v>61.7</v>
      </c>
      <c r="AC811" s="34" t="s">
        <v>115</v>
      </c>
      <c r="AD811" s="34">
        <v>236</v>
      </c>
      <c r="AE811" s="34" t="s">
        <v>115</v>
      </c>
    </row>
    <row r="812" spans="1:31" x14ac:dyDescent="0.35">
      <c r="A812" s="44">
        <v>40756</v>
      </c>
      <c r="B812" s="52">
        <v>0.43947916666666664</v>
      </c>
      <c r="C812" s="29">
        <v>621</v>
      </c>
      <c r="D812" s="29">
        <v>0.40300000000000002</v>
      </c>
      <c r="E812" s="29">
        <v>8.65</v>
      </c>
      <c r="F812" s="29">
        <v>8.09</v>
      </c>
      <c r="G812" s="29">
        <v>26.7</v>
      </c>
      <c r="K812" s="36">
        <v>410</v>
      </c>
    </row>
    <row r="813" spans="1:31" x14ac:dyDescent="0.35">
      <c r="A813" s="44">
        <v>40759</v>
      </c>
      <c r="B813" s="52">
        <v>0.43797453703703698</v>
      </c>
      <c r="C813" s="29">
        <v>690</v>
      </c>
      <c r="D813" s="29">
        <v>0.44850000000000001</v>
      </c>
      <c r="E813" s="29">
        <v>6.28</v>
      </c>
      <c r="F813" s="29">
        <v>8.0500000000000007</v>
      </c>
      <c r="G813" s="29">
        <v>25.8</v>
      </c>
      <c r="K813" s="36">
        <v>158</v>
      </c>
    </row>
    <row r="814" spans="1:31" x14ac:dyDescent="0.35">
      <c r="A814" s="44">
        <v>40771</v>
      </c>
      <c r="B814" s="52">
        <v>0.43831018518518516</v>
      </c>
      <c r="C814" s="29">
        <v>497.9</v>
      </c>
      <c r="D814" s="29">
        <v>0.32369999999999999</v>
      </c>
      <c r="E814" s="29">
        <v>7.38</v>
      </c>
      <c r="F814" s="29">
        <v>8</v>
      </c>
      <c r="G814" s="29">
        <v>23.1</v>
      </c>
      <c r="K814" s="36">
        <v>435</v>
      </c>
    </row>
    <row r="815" spans="1:31" x14ac:dyDescent="0.35">
      <c r="A815" s="44">
        <v>40773</v>
      </c>
      <c r="B815" s="52">
        <v>0.45423611111111112</v>
      </c>
      <c r="C815" s="29">
        <v>623</v>
      </c>
      <c r="D815" s="29">
        <v>0.40300000000000002</v>
      </c>
      <c r="E815" s="29">
        <v>7.05</v>
      </c>
      <c r="F815" s="29">
        <v>7.99</v>
      </c>
      <c r="G815" s="29">
        <v>24</v>
      </c>
      <c r="K815" s="36">
        <v>389</v>
      </c>
    </row>
    <row r="816" spans="1:31" x14ac:dyDescent="0.35">
      <c r="A816" s="44">
        <v>40779</v>
      </c>
      <c r="B816" s="52">
        <v>0.43828703703703703</v>
      </c>
      <c r="C816" s="29">
        <v>839</v>
      </c>
      <c r="D816" s="29">
        <v>0.54600000000000004</v>
      </c>
      <c r="E816" s="29">
        <v>6.4</v>
      </c>
      <c r="F816" s="29">
        <v>7.94</v>
      </c>
      <c r="G816" s="29">
        <v>23.4</v>
      </c>
      <c r="K816" s="36">
        <v>613</v>
      </c>
      <c r="L816" s="45">
        <f>AVERAGE(K812:K816)</f>
        <v>401</v>
      </c>
      <c r="M816" s="46">
        <f>GEOMEAN(K812:K816)</f>
        <v>367.67834765469826</v>
      </c>
      <c r="N816" s="276" t="s">
        <v>135</v>
      </c>
    </row>
    <row r="817" spans="1:31" x14ac:dyDescent="0.35">
      <c r="A817" s="44">
        <v>40799</v>
      </c>
      <c r="B817" s="51">
        <v>0.44320601851851849</v>
      </c>
      <c r="C817" s="29">
        <v>448.9</v>
      </c>
      <c r="D817" s="29">
        <v>0.29189999999999999</v>
      </c>
      <c r="E817" s="29">
        <v>7.83</v>
      </c>
      <c r="F817" s="29">
        <v>8.06</v>
      </c>
      <c r="G817" s="29">
        <v>20.8</v>
      </c>
      <c r="K817" s="36">
        <v>199</v>
      </c>
    </row>
    <row r="818" spans="1:31" x14ac:dyDescent="0.35">
      <c r="A818" s="44">
        <v>40801</v>
      </c>
      <c r="B818" s="52">
        <v>0.43163194444444447</v>
      </c>
      <c r="C818" s="29">
        <v>692</v>
      </c>
      <c r="D818" s="29">
        <v>0.44850000000000001</v>
      </c>
      <c r="E818" s="29">
        <v>7.9</v>
      </c>
      <c r="F818" s="29">
        <v>7.99</v>
      </c>
      <c r="G818" s="29">
        <v>17.5</v>
      </c>
      <c r="K818" s="36">
        <v>1414</v>
      </c>
    </row>
    <row r="819" spans="1:31" x14ac:dyDescent="0.35">
      <c r="A819" s="44">
        <v>40805</v>
      </c>
      <c r="B819" s="53">
        <v>0.45162037037037034</v>
      </c>
      <c r="C819" s="29">
        <v>388.9</v>
      </c>
      <c r="D819" s="29">
        <v>0.25290000000000001</v>
      </c>
      <c r="E819" s="29">
        <v>6.59</v>
      </c>
      <c r="F819" s="29">
        <v>7.87</v>
      </c>
      <c r="G819" s="29">
        <v>18.8</v>
      </c>
      <c r="K819" s="36">
        <v>24192</v>
      </c>
    </row>
    <row r="820" spans="1:31" x14ac:dyDescent="0.35">
      <c r="A820" s="44">
        <v>40808</v>
      </c>
    </row>
    <row r="821" spans="1:31" x14ac:dyDescent="0.35">
      <c r="A821" s="44">
        <v>40814</v>
      </c>
      <c r="B821" s="53">
        <v>0.45658564814814812</v>
      </c>
      <c r="C821" s="29">
        <v>448.4</v>
      </c>
      <c r="D821" s="29">
        <v>0.29120000000000001</v>
      </c>
      <c r="E821" s="29">
        <v>8.31</v>
      </c>
      <c r="F821" s="29">
        <v>8.2100000000000009</v>
      </c>
      <c r="G821" s="29">
        <v>17.3</v>
      </c>
      <c r="K821" s="36">
        <v>512</v>
      </c>
      <c r="L821" s="45">
        <f>AVERAGE(K817:K821)</f>
        <v>6579.25</v>
      </c>
      <c r="M821" s="46">
        <f>GEOMEAN(K817:K821)</f>
        <v>1366.34714971628</v>
      </c>
      <c r="N821" s="276" t="s">
        <v>136</v>
      </c>
    </row>
    <row r="822" spans="1:31" x14ac:dyDescent="0.35">
      <c r="A822" s="44">
        <v>40815</v>
      </c>
      <c r="B822" s="53">
        <v>0.45202546296296298</v>
      </c>
      <c r="C822" s="29">
        <v>368.7</v>
      </c>
      <c r="D822" s="29">
        <v>0.23980000000000001</v>
      </c>
      <c r="E822" s="29">
        <v>11.06</v>
      </c>
      <c r="F822" s="29">
        <v>6.02</v>
      </c>
      <c r="G822" s="29">
        <v>17.2</v>
      </c>
      <c r="K822" s="36">
        <v>465</v>
      </c>
    </row>
    <row r="823" spans="1:31" x14ac:dyDescent="0.35">
      <c r="A823" s="44">
        <v>40820</v>
      </c>
      <c r="B823" s="53">
        <v>0.46005787037037038</v>
      </c>
      <c r="C823" s="29">
        <v>207</v>
      </c>
      <c r="D823" s="29">
        <v>0.13450000000000001</v>
      </c>
      <c r="E823" s="29">
        <v>9.8699999999999992</v>
      </c>
      <c r="F823" s="29">
        <v>8.24</v>
      </c>
      <c r="G823" s="29">
        <v>14.4</v>
      </c>
      <c r="K823" s="54">
        <v>121</v>
      </c>
      <c r="O823" s="34">
        <v>1.9</v>
      </c>
      <c r="P823" s="34">
        <v>63.5</v>
      </c>
      <c r="Q823" s="39" t="s">
        <v>115</v>
      </c>
      <c r="R823" s="39" t="s">
        <v>115</v>
      </c>
      <c r="S823" s="39" t="s">
        <v>115</v>
      </c>
      <c r="T823" s="39" t="s">
        <v>115</v>
      </c>
      <c r="U823" s="39" t="s">
        <v>115</v>
      </c>
      <c r="V823" s="39" t="s">
        <v>115</v>
      </c>
      <c r="W823" s="39" t="s">
        <v>115</v>
      </c>
      <c r="X823" s="34">
        <v>54.4</v>
      </c>
      <c r="Y823" s="39" t="s">
        <v>115</v>
      </c>
      <c r="Z823" s="34">
        <v>0.62</v>
      </c>
      <c r="AA823" s="39" t="s">
        <v>115</v>
      </c>
      <c r="AB823" s="34">
        <v>43.3</v>
      </c>
      <c r="AC823" s="39" t="s">
        <v>115</v>
      </c>
      <c r="AD823" s="34">
        <v>224</v>
      </c>
      <c r="AE823" s="39" t="s">
        <v>115</v>
      </c>
    </row>
    <row r="824" spans="1:31" x14ac:dyDescent="0.35">
      <c r="A824" s="44">
        <v>40826</v>
      </c>
      <c r="B824" s="52">
        <v>0.46744212962962961</v>
      </c>
      <c r="C824" s="29">
        <v>696</v>
      </c>
      <c r="D824" s="29">
        <v>0.45500000000000002</v>
      </c>
      <c r="E824" s="29">
        <v>8.42</v>
      </c>
      <c r="F824" s="29">
        <v>8.07</v>
      </c>
      <c r="G824" s="29">
        <v>17.2</v>
      </c>
      <c r="H824" s="29"/>
      <c r="I824" s="29"/>
      <c r="J824" s="29"/>
      <c r="K824" s="54">
        <v>295</v>
      </c>
    </row>
    <row r="825" spans="1:31" x14ac:dyDescent="0.35">
      <c r="A825" s="44">
        <v>40835</v>
      </c>
      <c r="B825" s="52">
        <v>0.47063657407407405</v>
      </c>
      <c r="C825" s="29">
        <v>668</v>
      </c>
      <c r="D825" s="29">
        <v>0.4355</v>
      </c>
      <c r="E825" s="29">
        <v>10.35</v>
      </c>
      <c r="F825" s="29">
        <v>8.01</v>
      </c>
      <c r="G825" s="29">
        <v>12</v>
      </c>
      <c r="K825" s="54">
        <v>9208</v>
      </c>
    </row>
    <row r="826" spans="1:31" x14ac:dyDescent="0.35">
      <c r="A826" s="44">
        <v>40847</v>
      </c>
      <c r="B826" s="55">
        <v>0.4852083333333333</v>
      </c>
      <c r="C826" s="29">
        <v>566</v>
      </c>
      <c r="D826" s="29">
        <v>0.3679</v>
      </c>
      <c r="E826" s="29">
        <v>10.18</v>
      </c>
      <c r="F826" s="29">
        <v>8.06</v>
      </c>
      <c r="G826" s="29">
        <v>10.7</v>
      </c>
      <c r="K826" s="54">
        <v>74</v>
      </c>
      <c r="L826" s="45">
        <f>AVERAGE(K822:K826)</f>
        <v>2032.6</v>
      </c>
      <c r="M826" s="46">
        <f>GEOMEAN(K822:K826)</f>
        <v>408.02941615567238</v>
      </c>
      <c r="N826" s="276" t="s">
        <v>138</v>
      </c>
    </row>
    <row r="827" spans="1:31" x14ac:dyDescent="0.35">
      <c r="A827" s="44">
        <v>40849</v>
      </c>
      <c r="B827" s="55">
        <v>0.45393518518518516</v>
      </c>
      <c r="C827" s="29">
        <v>606</v>
      </c>
      <c r="D827" s="29">
        <v>0.39389999999999997</v>
      </c>
      <c r="E827" s="29">
        <v>10.39</v>
      </c>
      <c r="F827" s="48"/>
      <c r="G827" s="29">
        <v>10.7</v>
      </c>
      <c r="K827" s="54">
        <v>63</v>
      </c>
    </row>
    <row r="828" spans="1:31" x14ac:dyDescent="0.35">
      <c r="A828" s="44">
        <v>40854</v>
      </c>
      <c r="B828" s="52">
        <v>0.51034722222222217</v>
      </c>
      <c r="C828" s="29">
        <v>604</v>
      </c>
      <c r="D828" s="29">
        <v>0.39190000000000003</v>
      </c>
      <c r="E828" s="29">
        <v>10.71</v>
      </c>
      <c r="F828" s="29">
        <v>8.02</v>
      </c>
      <c r="G828" s="29">
        <v>11.4</v>
      </c>
      <c r="K828" s="54">
        <v>20</v>
      </c>
    </row>
    <row r="829" spans="1:31" x14ac:dyDescent="0.35">
      <c r="A829" s="44">
        <v>40861</v>
      </c>
      <c r="B829" s="55">
        <v>0.49368055555555551</v>
      </c>
      <c r="C829" s="29">
        <v>666</v>
      </c>
      <c r="D829" s="29">
        <v>0.4355</v>
      </c>
      <c r="E829" s="29">
        <v>9.69</v>
      </c>
      <c r="F829" s="29">
        <v>8.2200000000000006</v>
      </c>
      <c r="G829" s="29">
        <v>12.8</v>
      </c>
      <c r="K829" s="54">
        <v>2282</v>
      </c>
    </row>
    <row r="830" spans="1:31" x14ac:dyDescent="0.35">
      <c r="A830" s="44">
        <v>40863</v>
      </c>
      <c r="B830" s="55">
        <v>0.43402777777777773</v>
      </c>
      <c r="C830" s="29">
        <v>468.8</v>
      </c>
      <c r="D830" s="29">
        <v>0.30480000000000002</v>
      </c>
      <c r="E830" s="29">
        <v>11.53</v>
      </c>
      <c r="F830" s="29">
        <v>8.11</v>
      </c>
      <c r="G830" s="29">
        <v>10.9</v>
      </c>
      <c r="K830" s="54">
        <v>624</v>
      </c>
    </row>
    <row r="831" spans="1:31" x14ac:dyDescent="0.35">
      <c r="A831" s="44">
        <v>40876</v>
      </c>
      <c r="B831" s="55">
        <v>0.47975694444444444</v>
      </c>
      <c r="C831" s="29">
        <v>450.7</v>
      </c>
      <c r="D831" s="29">
        <v>0.29310000000000003</v>
      </c>
      <c r="E831" s="49" t="s">
        <v>139</v>
      </c>
      <c r="F831" s="29">
        <v>8.15</v>
      </c>
      <c r="G831" s="29">
        <v>7.6</v>
      </c>
      <c r="K831" s="54">
        <v>14136</v>
      </c>
      <c r="L831" s="45">
        <f>AVERAGE(K827:K831)</f>
        <v>3425</v>
      </c>
      <c r="M831" s="46">
        <f>GEOMEAN(K827:K831)</f>
        <v>479.55614709033341</v>
      </c>
      <c r="N831" s="276" t="s">
        <v>140</v>
      </c>
    </row>
    <row r="832" spans="1:31" x14ac:dyDescent="0.35">
      <c r="A832" s="44">
        <v>40884</v>
      </c>
      <c r="B832" s="52">
        <v>0.43509259259259259</v>
      </c>
      <c r="C832" s="29">
        <v>513</v>
      </c>
      <c r="D832" s="29">
        <v>0.33350000000000002</v>
      </c>
      <c r="E832" s="29">
        <v>13.21</v>
      </c>
      <c r="F832" s="29">
        <v>8.15</v>
      </c>
      <c r="G832" s="29">
        <v>5.4</v>
      </c>
      <c r="K832" s="54">
        <v>256</v>
      </c>
    </row>
    <row r="833" spans="1:31" x14ac:dyDescent="0.35">
      <c r="A833" s="44">
        <v>40889</v>
      </c>
      <c r="B833" s="51">
        <v>0.45879629629629631</v>
      </c>
      <c r="C833" s="29">
        <v>541</v>
      </c>
      <c r="D833" s="29">
        <v>0.35170000000000001</v>
      </c>
      <c r="E833" s="29">
        <v>14.28</v>
      </c>
      <c r="F833" s="29">
        <v>7.99</v>
      </c>
      <c r="G833" s="29">
        <v>3.6</v>
      </c>
      <c r="K833" s="54">
        <v>116</v>
      </c>
    </row>
    <row r="834" spans="1:31" x14ac:dyDescent="0.35">
      <c r="A834" s="44">
        <v>40892</v>
      </c>
      <c r="B834" s="53">
        <v>0.44232638888888887</v>
      </c>
      <c r="C834" s="29">
        <v>584</v>
      </c>
      <c r="D834" s="29">
        <v>0.37959999999999999</v>
      </c>
      <c r="E834" s="29">
        <v>13.5</v>
      </c>
      <c r="F834" s="29">
        <v>8.25</v>
      </c>
      <c r="G834" s="29">
        <v>8.5</v>
      </c>
      <c r="K834" s="54">
        <v>7270</v>
      </c>
    </row>
    <row r="835" spans="1:31" x14ac:dyDescent="0.35">
      <c r="A835" s="44">
        <v>40897</v>
      </c>
      <c r="B835" s="52">
        <v>0.42950231481481477</v>
      </c>
      <c r="C835" s="29">
        <v>548</v>
      </c>
      <c r="D835" s="29">
        <v>0.35620000000000002</v>
      </c>
      <c r="E835" s="29">
        <v>12.58</v>
      </c>
      <c r="F835" s="29">
        <v>7.97</v>
      </c>
      <c r="G835" s="29">
        <v>6</v>
      </c>
      <c r="K835" s="54">
        <v>712</v>
      </c>
    </row>
    <row r="836" spans="1:31" x14ac:dyDescent="0.35">
      <c r="A836" s="44">
        <v>40899</v>
      </c>
      <c r="B836" s="52">
        <v>0.45315972222222217</v>
      </c>
      <c r="C836" s="29">
        <v>427.5</v>
      </c>
      <c r="D836" s="29">
        <v>0.27750000000000002</v>
      </c>
      <c r="E836" s="29">
        <v>15.06</v>
      </c>
      <c r="F836" s="29">
        <v>8.23</v>
      </c>
      <c r="G836" s="29">
        <v>6.6</v>
      </c>
      <c r="K836" s="54">
        <v>278</v>
      </c>
      <c r="L836" s="45">
        <f>AVERAGE(K832:K836)</f>
        <v>1726.4</v>
      </c>
      <c r="M836" s="46">
        <f>GEOMEAN(K832:K836)</f>
        <v>532.29382858391386</v>
      </c>
      <c r="N836" s="276" t="s">
        <v>141</v>
      </c>
    </row>
    <row r="837" spans="1:31" x14ac:dyDescent="0.35">
      <c r="A837" s="44">
        <v>40913</v>
      </c>
      <c r="B837" s="53">
        <v>0.44374999999999998</v>
      </c>
      <c r="C837" s="29">
        <v>552</v>
      </c>
      <c r="D837" s="29">
        <v>0.35880000000000001</v>
      </c>
      <c r="E837" s="29">
        <v>13.4</v>
      </c>
      <c r="F837" s="29">
        <v>8.35</v>
      </c>
      <c r="G837" s="29">
        <v>3</v>
      </c>
      <c r="K837" s="56">
        <v>30</v>
      </c>
    </row>
    <row r="838" spans="1:31" x14ac:dyDescent="0.35">
      <c r="A838" s="44">
        <v>40918</v>
      </c>
      <c r="B838" s="52">
        <v>0.43949074074074074</v>
      </c>
      <c r="C838" s="29">
        <v>600</v>
      </c>
      <c r="D838" s="29">
        <v>0.39</v>
      </c>
      <c r="E838" s="29">
        <v>13.87</v>
      </c>
      <c r="F838" s="29">
        <v>8.33</v>
      </c>
      <c r="G838" s="29">
        <v>3.8</v>
      </c>
      <c r="K838" s="56">
        <v>41</v>
      </c>
    </row>
    <row r="839" spans="1:31" x14ac:dyDescent="0.35">
      <c r="A839" s="44">
        <v>40920</v>
      </c>
      <c r="B839" s="52">
        <v>0.43479166666666669</v>
      </c>
      <c r="C839" s="29">
        <v>576</v>
      </c>
      <c r="D839" s="29">
        <v>0.37369999999999998</v>
      </c>
      <c r="E839" s="29">
        <v>12.6</v>
      </c>
      <c r="F839" s="29">
        <v>8.2100000000000009</v>
      </c>
      <c r="G839" s="29">
        <v>4.8</v>
      </c>
      <c r="K839" s="56">
        <v>275</v>
      </c>
    </row>
    <row r="840" spans="1:31" x14ac:dyDescent="0.35">
      <c r="A840" s="44">
        <v>40932</v>
      </c>
      <c r="B840" s="52">
        <v>0.4249768518518518</v>
      </c>
      <c r="C840" s="29">
        <v>566</v>
      </c>
      <c r="D840" s="29">
        <v>0.3679</v>
      </c>
      <c r="E840" s="29">
        <v>21.75</v>
      </c>
      <c r="F840" s="29">
        <v>8.23</v>
      </c>
      <c r="G840" s="29">
        <v>2.1</v>
      </c>
      <c r="K840" s="54">
        <v>459</v>
      </c>
    </row>
    <row r="841" spans="1:31" x14ac:dyDescent="0.35">
      <c r="A841" s="44">
        <v>40938</v>
      </c>
      <c r="B841" s="53">
        <v>0.44803240740740741</v>
      </c>
      <c r="C841" s="29">
        <v>601</v>
      </c>
      <c r="D841" s="29">
        <v>0.39069999999999999</v>
      </c>
      <c r="E841" s="29">
        <v>14.24</v>
      </c>
      <c r="F841" s="29">
        <v>8.25</v>
      </c>
      <c r="G841" s="29">
        <v>2.2000000000000002</v>
      </c>
      <c r="K841" s="54">
        <v>171</v>
      </c>
      <c r="L841" s="45">
        <f>AVERAGE(K837:K841)</f>
        <v>195.2</v>
      </c>
      <c r="M841" s="46">
        <f>GEOMEAN(K837:K841)</f>
        <v>121.56521436368578</v>
      </c>
      <c r="N841" s="276" t="s">
        <v>142</v>
      </c>
    </row>
    <row r="842" spans="1:31" x14ac:dyDescent="0.35">
      <c r="A842" s="44">
        <v>40947</v>
      </c>
      <c r="B842" s="52">
        <v>0.44965277777777773</v>
      </c>
      <c r="C842" s="29">
        <v>615</v>
      </c>
      <c r="D842" s="29">
        <v>0.39979999999999999</v>
      </c>
      <c r="E842" s="29">
        <v>13.08</v>
      </c>
      <c r="F842" s="29">
        <v>8.2200000000000006</v>
      </c>
      <c r="G842" s="29">
        <v>4.5999999999999996</v>
      </c>
      <c r="K842" s="54">
        <v>20</v>
      </c>
    </row>
    <row r="843" spans="1:31" x14ac:dyDescent="0.35">
      <c r="A843" s="44">
        <v>40955</v>
      </c>
      <c r="B843" s="51">
        <v>0.46571759259259254</v>
      </c>
      <c r="C843" s="29">
        <v>688</v>
      </c>
      <c r="D843" s="29">
        <v>0.44719999999999999</v>
      </c>
      <c r="E843" s="29">
        <v>13.18</v>
      </c>
      <c r="F843" s="29">
        <v>8.17</v>
      </c>
      <c r="G843" s="29">
        <v>4.8</v>
      </c>
      <c r="K843" s="54">
        <v>12033</v>
      </c>
    </row>
    <row r="844" spans="1:31" x14ac:dyDescent="0.35">
      <c r="A844" s="44">
        <v>40959</v>
      </c>
      <c r="B844" s="52">
        <v>0.48759259259259258</v>
      </c>
      <c r="C844" s="29">
        <v>628</v>
      </c>
      <c r="D844" s="29">
        <v>0.40820000000000001</v>
      </c>
      <c r="E844" s="29">
        <v>15.29</v>
      </c>
      <c r="F844" s="29">
        <v>8.41</v>
      </c>
      <c r="G844" s="29">
        <v>3.7</v>
      </c>
      <c r="K844" s="54">
        <v>231</v>
      </c>
    </row>
    <row r="845" spans="1:31" x14ac:dyDescent="0.35">
      <c r="A845" s="44">
        <v>40961</v>
      </c>
      <c r="B845" s="52">
        <v>0.44754629629629633</v>
      </c>
      <c r="C845" s="29">
        <v>642</v>
      </c>
      <c r="D845" s="29">
        <v>0.4173</v>
      </c>
      <c r="E845" s="29">
        <v>13.63</v>
      </c>
      <c r="F845" s="29">
        <v>8.33</v>
      </c>
      <c r="G845" s="29">
        <v>4.7</v>
      </c>
      <c r="K845" s="54">
        <v>173</v>
      </c>
    </row>
    <row r="846" spans="1:31" x14ac:dyDescent="0.35">
      <c r="A846" s="44">
        <v>40967</v>
      </c>
      <c r="B846" s="53">
        <v>0.51898148148148149</v>
      </c>
      <c r="C846" s="29">
        <v>611</v>
      </c>
      <c r="D846" s="29">
        <v>0.39710000000000001</v>
      </c>
      <c r="E846" s="29">
        <v>14.26</v>
      </c>
      <c r="F846" s="29">
        <v>8.3000000000000007</v>
      </c>
      <c r="G846" s="29">
        <v>5.7</v>
      </c>
      <c r="K846" s="54">
        <v>187</v>
      </c>
      <c r="L846" s="45">
        <f>AVERAGE(K842:K846)</f>
        <v>2528.8000000000002</v>
      </c>
      <c r="M846" s="46">
        <f>GEOMEAN(K842:K846)</f>
        <v>282.47545729291983</v>
      </c>
      <c r="N846" s="276" t="s">
        <v>143</v>
      </c>
    </row>
    <row r="847" spans="1:31" x14ac:dyDescent="0.35">
      <c r="A847" s="44">
        <v>40974</v>
      </c>
      <c r="B847" s="52">
        <v>0.44859953703703703</v>
      </c>
      <c r="C847" s="29">
        <v>603</v>
      </c>
      <c r="D847" s="29">
        <v>0.39190000000000003</v>
      </c>
      <c r="E847" s="29">
        <v>13.35</v>
      </c>
      <c r="F847" s="29">
        <v>8.33</v>
      </c>
      <c r="G847" s="29">
        <v>4.9000000000000004</v>
      </c>
      <c r="K847" s="235">
        <v>413</v>
      </c>
      <c r="O847" s="39" t="s">
        <v>115</v>
      </c>
      <c r="P847" s="34">
        <v>63.2</v>
      </c>
      <c r="Q847" s="39" t="s">
        <v>115</v>
      </c>
      <c r="R847" s="39" t="s">
        <v>115</v>
      </c>
      <c r="S847" s="39" t="s">
        <v>115</v>
      </c>
      <c r="T847" s="39" t="s">
        <v>115</v>
      </c>
      <c r="U847" s="39" t="s">
        <v>115</v>
      </c>
      <c r="V847" s="39" t="s">
        <v>115</v>
      </c>
      <c r="W847" s="39" t="s">
        <v>115</v>
      </c>
      <c r="X847" s="34">
        <v>49.7</v>
      </c>
      <c r="Y847" s="39" t="s">
        <v>115</v>
      </c>
      <c r="Z847" s="34">
        <v>1.6</v>
      </c>
      <c r="AA847" s="39" t="s">
        <v>115</v>
      </c>
      <c r="AB847" s="34">
        <v>38.1</v>
      </c>
      <c r="AC847" s="39" t="s">
        <v>115</v>
      </c>
      <c r="AD847" s="34">
        <v>258</v>
      </c>
      <c r="AE847" s="39" t="s">
        <v>115</v>
      </c>
    </row>
    <row r="848" spans="1:31" x14ac:dyDescent="0.35">
      <c r="A848" s="44">
        <v>40980</v>
      </c>
      <c r="B848" s="53">
        <v>0.45223379629629629</v>
      </c>
      <c r="C848" s="29">
        <v>631</v>
      </c>
      <c r="D848" s="29">
        <v>0.41010000000000002</v>
      </c>
      <c r="E848" s="29">
        <v>11.32</v>
      </c>
      <c r="F848" s="29">
        <v>8.18</v>
      </c>
      <c r="G848" s="29">
        <v>9.6</v>
      </c>
      <c r="K848" s="54">
        <v>368</v>
      </c>
    </row>
    <row r="849" spans="1:14" x14ac:dyDescent="0.35">
      <c r="A849" s="44">
        <v>40989</v>
      </c>
      <c r="B849" s="52">
        <v>0.42622685185185188</v>
      </c>
      <c r="C849" s="29">
        <v>624</v>
      </c>
      <c r="D849" s="29">
        <v>0.40300000000000002</v>
      </c>
      <c r="E849" s="29">
        <v>7.7</v>
      </c>
      <c r="F849" s="29">
        <v>8.1</v>
      </c>
      <c r="G849" s="29">
        <v>17</v>
      </c>
      <c r="K849" s="54">
        <v>98</v>
      </c>
    </row>
    <row r="850" spans="1:14" x14ac:dyDescent="0.35">
      <c r="A850" s="44">
        <v>40994</v>
      </c>
      <c r="B850" s="53">
        <v>0.46026620370370369</v>
      </c>
      <c r="C850" s="29">
        <v>616</v>
      </c>
      <c r="D850" s="29">
        <v>0.40300000000000002</v>
      </c>
      <c r="E850" s="29">
        <v>9.69</v>
      </c>
      <c r="F850" s="29">
        <v>8.31</v>
      </c>
      <c r="G850" s="29">
        <v>16.5</v>
      </c>
      <c r="K850" s="54">
        <v>528</v>
      </c>
    </row>
    <row r="851" spans="1:14" x14ac:dyDescent="0.35">
      <c r="A851" s="44">
        <v>40997</v>
      </c>
      <c r="B851" s="52">
        <v>0.44092592592592594</v>
      </c>
      <c r="C851" s="29">
        <v>612</v>
      </c>
      <c r="D851" s="29">
        <v>0.39779999999999999</v>
      </c>
      <c r="E851" s="29">
        <v>8.8699999999999992</v>
      </c>
      <c r="F851" s="29">
        <v>8.01</v>
      </c>
      <c r="G851" s="29">
        <v>14.6</v>
      </c>
      <c r="K851" s="54">
        <v>246</v>
      </c>
      <c r="L851" s="45">
        <f>AVERAGE(K847:K851)</f>
        <v>330.6</v>
      </c>
      <c r="M851" s="46">
        <f>GEOMEAN(K847:K851)</f>
        <v>286.62798799801044</v>
      </c>
      <c r="N851" s="276" t="s">
        <v>144</v>
      </c>
    </row>
    <row r="852" spans="1:14" x14ac:dyDescent="0.35">
      <c r="A852" s="44">
        <v>41002</v>
      </c>
      <c r="B852" s="52">
        <v>0.44319444444444445</v>
      </c>
      <c r="C852" s="29">
        <v>615</v>
      </c>
      <c r="D852" s="29">
        <v>0.39650000000000002</v>
      </c>
      <c r="E852" s="29">
        <v>8.8000000000000007</v>
      </c>
      <c r="F852" s="29">
        <v>8.07</v>
      </c>
      <c r="G852" s="29">
        <v>15.8</v>
      </c>
      <c r="K852" s="54">
        <v>374</v>
      </c>
    </row>
    <row r="853" spans="1:14" x14ac:dyDescent="0.35">
      <c r="A853" s="44">
        <v>41009</v>
      </c>
      <c r="B853" s="53">
        <v>0.45091435185185186</v>
      </c>
      <c r="C853" s="29">
        <v>667</v>
      </c>
      <c r="D853" s="29">
        <v>0.4355</v>
      </c>
      <c r="E853" s="29">
        <v>8.9600000000000009</v>
      </c>
      <c r="F853" s="29">
        <v>7.96</v>
      </c>
      <c r="G853" s="29">
        <v>13.1</v>
      </c>
      <c r="K853" s="54">
        <v>121</v>
      </c>
    </row>
    <row r="854" spans="1:14" x14ac:dyDescent="0.35">
      <c r="A854" s="44">
        <v>41015</v>
      </c>
      <c r="B854" s="52">
        <v>0.41289351851851852</v>
      </c>
      <c r="C854" s="29">
        <v>557</v>
      </c>
      <c r="D854" s="29">
        <v>0.36199999999999999</v>
      </c>
      <c r="E854" s="29">
        <v>8.4700000000000006</v>
      </c>
      <c r="F854" s="29">
        <v>8.16</v>
      </c>
      <c r="G854" s="29">
        <v>16.100000000000001</v>
      </c>
      <c r="K854" s="54">
        <v>19863</v>
      </c>
    </row>
    <row r="855" spans="1:14" x14ac:dyDescent="0.35">
      <c r="A855" s="44">
        <v>41018</v>
      </c>
      <c r="B855" s="53">
        <v>0.44027777777777777</v>
      </c>
      <c r="C855" s="49" t="s">
        <v>139</v>
      </c>
      <c r="D855" s="49" t="s">
        <v>139</v>
      </c>
      <c r="E855" s="49" t="s">
        <v>139</v>
      </c>
      <c r="F855" s="49" t="s">
        <v>139</v>
      </c>
      <c r="G855" s="49" t="s">
        <v>139</v>
      </c>
      <c r="K855" s="54">
        <v>487</v>
      </c>
    </row>
    <row r="856" spans="1:14" x14ac:dyDescent="0.35">
      <c r="A856" s="44">
        <v>41025</v>
      </c>
      <c r="B856" s="53">
        <v>0.44027777777777777</v>
      </c>
      <c r="C856" s="29">
        <v>678</v>
      </c>
      <c r="D856" s="29">
        <v>0.442</v>
      </c>
      <c r="E856" s="29">
        <v>8.67</v>
      </c>
      <c r="F856" s="29">
        <v>8.1199999999999992</v>
      </c>
      <c r="G856" s="29">
        <v>15.6</v>
      </c>
      <c r="K856" s="54">
        <v>393</v>
      </c>
      <c r="L856" s="45">
        <f>AVERAGE(K852:K856)</f>
        <v>4247.6000000000004</v>
      </c>
      <c r="M856" s="46">
        <f>GEOMEAN(K852:K856)</f>
        <v>703.27416756018988</v>
      </c>
      <c r="N856" s="276" t="s">
        <v>145</v>
      </c>
    </row>
    <row r="857" spans="1:14" x14ac:dyDescent="0.35">
      <c r="A857" s="44">
        <v>41029</v>
      </c>
      <c r="B857" s="52">
        <v>0.45392361111111112</v>
      </c>
      <c r="C857" s="29">
        <v>656</v>
      </c>
      <c r="D857" s="29">
        <v>0.42899999999999999</v>
      </c>
      <c r="E857" s="29">
        <v>9.66</v>
      </c>
      <c r="F857" s="29">
        <v>8.01</v>
      </c>
      <c r="G857" s="29">
        <v>14.4</v>
      </c>
      <c r="K857" s="54">
        <v>369</v>
      </c>
    </row>
    <row r="858" spans="1:14" x14ac:dyDescent="0.35">
      <c r="A858" s="44">
        <v>41043</v>
      </c>
      <c r="B858" s="52">
        <v>0.44144675925925925</v>
      </c>
      <c r="C858" s="29">
        <v>604</v>
      </c>
      <c r="D858" s="29">
        <v>0.39</v>
      </c>
      <c r="E858" s="29">
        <v>10.18</v>
      </c>
      <c r="F858" s="29">
        <v>8.15</v>
      </c>
      <c r="G858" s="29">
        <v>19.5</v>
      </c>
      <c r="K858" s="54">
        <v>108</v>
      </c>
    </row>
    <row r="859" spans="1:14" x14ac:dyDescent="0.35">
      <c r="A859" s="44">
        <v>41046</v>
      </c>
      <c r="B859" s="52">
        <v>0.40120370370370373</v>
      </c>
      <c r="C859" s="29">
        <v>623</v>
      </c>
      <c r="D859" s="29">
        <v>0.40300000000000002</v>
      </c>
      <c r="E859" s="29">
        <v>7.36</v>
      </c>
      <c r="F859" s="29">
        <v>7.61</v>
      </c>
      <c r="G859" s="29">
        <v>19</v>
      </c>
      <c r="K859" s="54">
        <v>231</v>
      </c>
    </row>
    <row r="860" spans="1:14" x14ac:dyDescent="0.35">
      <c r="A860" s="44">
        <v>41050</v>
      </c>
      <c r="B860" s="52">
        <v>0.43856481481481485</v>
      </c>
      <c r="C860" s="29">
        <v>639</v>
      </c>
      <c r="D860" s="29">
        <v>0.41599999999999998</v>
      </c>
      <c r="E860" s="29">
        <v>7.07</v>
      </c>
      <c r="F860" s="29">
        <v>8.01</v>
      </c>
      <c r="G860" s="29">
        <v>21.9</v>
      </c>
      <c r="K860" s="54">
        <v>2143</v>
      </c>
    </row>
    <row r="861" spans="1:14" x14ac:dyDescent="0.35">
      <c r="A861" s="44">
        <v>41052</v>
      </c>
      <c r="B861" s="53">
        <v>0.47106481481481483</v>
      </c>
      <c r="C861" s="29">
        <v>653</v>
      </c>
      <c r="D861" s="29">
        <v>0.42249999999999999</v>
      </c>
      <c r="E861" s="29">
        <v>6.86</v>
      </c>
      <c r="F861" s="29">
        <v>8.06</v>
      </c>
      <c r="G861" s="29">
        <v>19.600000000000001</v>
      </c>
      <c r="K861" s="54">
        <v>158</v>
      </c>
      <c r="L861" s="45">
        <f>AVERAGE(K857:K861)</f>
        <v>601.79999999999995</v>
      </c>
      <c r="M861" s="46">
        <f>GEOMEAN(K857:K861)</f>
        <v>315.31764325847644</v>
      </c>
      <c r="N861" s="276" t="s">
        <v>146</v>
      </c>
    </row>
    <row r="862" spans="1:14" x14ac:dyDescent="0.35">
      <c r="A862" s="44">
        <v>41067</v>
      </c>
      <c r="B862" s="53">
        <v>0.4306018518518519</v>
      </c>
      <c r="C862" s="29">
        <v>727</v>
      </c>
      <c r="D862" s="29">
        <v>0.47449999999999998</v>
      </c>
      <c r="E862" s="29">
        <v>6.7</v>
      </c>
      <c r="F862" s="29">
        <v>8.0399999999999991</v>
      </c>
      <c r="G862" s="29">
        <v>20.399999999999999</v>
      </c>
      <c r="K862" s="54">
        <v>341</v>
      </c>
    </row>
    <row r="863" spans="1:14" x14ac:dyDescent="0.35">
      <c r="A863" s="44">
        <v>41071</v>
      </c>
      <c r="B863" s="52">
        <v>0.42003472222222221</v>
      </c>
      <c r="C863" s="29">
        <v>686</v>
      </c>
      <c r="D863" s="29">
        <v>0.44850000000000001</v>
      </c>
      <c r="E863" s="29">
        <v>5.74</v>
      </c>
      <c r="F863" s="29">
        <v>7.86</v>
      </c>
      <c r="G863" s="29">
        <v>22.7</v>
      </c>
      <c r="K863" s="54">
        <v>1421</v>
      </c>
    </row>
    <row r="864" spans="1:14" x14ac:dyDescent="0.35">
      <c r="A864" s="44">
        <v>41080</v>
      </c>
      <c r="B864" s="52">
        <v>0.43778935185185186</v>
      </c>
      <c r="C864" s="29">
        <v>744</v>
      </c>
      <c r="D864" s="29">
        <v>0.48099999999999998</v>
      </c>
      <c r="E864" s="29">
        <v>6.81</v>
      </c>
      <c r="F864" s="29">
        <v>8.15</v>
      </c>
      <c r="G864" s="29">
        <v>25.6</v>
      </c>
      <c r="K864" s="54">
        <v>1086</v>
      </c>
    </row>
    <row r="865" spans="1:31" x14ac:dyDescent="0.35">
      <c r="A865" s="44">
        <v>41085</v>
      </c>
      <c r="B865" s="53">
        <v>0.43936342592592598</v>
      </c>
      <c r="C865" s="29">
        <v>689</v>
      </c>
      <c r="D865" s="29">
        <v>0.44850000000000001</v>
      </c>
      <c r="E865" s="29">
        <v>7.17</v>
      </c>
      <c r="F865" s="29">
        <v>8.09</v>
      </c>
      <c r="G865" s="29">
        <v>25</v>
      </c>
      <c r="K865" s="54">
        <v>907</v>
      </c>
    </row>
    <row r="866" spans="1:31" x14ac:dyDescent="0.35">
      <c r="A866" s="44">
        <v>41088</v>
      </c>
      <c r="B866" s="52">
        <v>0.41392361111111109</v>
      </c>
      <c r="C866" s="29">
        <v>677</v>
      </c>
      <c r="D866" s="29">
        <v>0.442</v>
      </c>
      <c r="E866" s="29">
        <v>6.89</v>
      </c>
      <c r="F866" s="29">
        <v>8.1</v>
      </c>
      <c r="G866" s="29">
        <v>24.2</v>
      </c>
      <c r="K866" s="54">
        <v>504</v>
      </c>
      <c r="L866" s="45">
        <f>AVERAGE(K862:K866)</f>
        <v>851.8</v>
      </c>
      <c r="M866" s="46">
        <f>GEOMEAN(K862:K866)</f>
        <v>752.04394881268615</v>
      </c>
      <c r="N866" s="276" t="s">
        <v>147</v>
      </c>
    </row>
    <row r="867" spans="1:31" x14ac:dyDescent="0.35">
      <c r="A867" s="44">
        <v>41093</v>
      </c>
      <c r="B867" s="52">
        <v>0.45979166666666665</v>
      </c>
      <c r="C867" s="29">
        <v>653</v>
      </c>
      <c r="D867" s="29">
        <v>0.42249999999999999</v>
      </c>
      <c r="E867" s="29">
        <v>6.75</v>
      </c>
      <c r="F867" s="29">
        <v>7.85</v>
      </c>
      <c r="G867" s="29">
        <v>26.7</v>
      </c>
      <c r="K867" s="54">
        <v>1723</v>
      </c>
    </row>
    <row r="868" spans="1:31" x14ac:dyDescent="0.35">
      <c r="A868" s="44">
        <v>41095</v>
      </c>
      <c r="B868" s="52">
        <v>0.42859953703703701</v>
      </c>
      <c r="C868" s="29">
        <v>700</v>
      </c>
      <c r="D868" s="29">
        <v>0.45500000000000002</v>
      </c>
      <c r="E868" s="29">
        <v>5.67</v>
      </c>
      <c r="F868" s="29">
        <v>8.02</v>
      </c>
      <c r="G868" s="29">
        <v>28.2</v>
      </c>
      <c r="K868" s="54">
        <v>776</v>
      </c>
    </row>
    <row r="869" spans="1:31" x14ac:dyDescent="0.35">
      <c r="A869" s="44">
        <v>41107</v>
      </c>
      <c r="B869" s="52">
        <v>0.42512731481481486</v>
      </c>
      <c r="C869" s="29">
        <v>674</v>
      </c>
      <c r="D869" s="29">
        <v>0.4355</v>
      </c>
      <c r="E869" s="29">
        <v>6.92</v>
      </c>
      <c r="F869" s="29">
        <v>8.0299999999999994</v>
      </c>
      <c r="G869" s="29">
        <v>27.5</v>
      </c>
      <c r="K869" s="54">
        <v>218</v>
      </c>
    </row>
    <row r="870" spans="1:31" x14ac:dyDescent="0.35">
      <c r="A870" s="44">
        <v>41113</v>
      </c>
      <c r="B870" s="53">
        <v>0.43744212962962964</v>
      </c>
      <c r="C870" s="29">
        <v>648</v>
      </c>
      <c r="D870" s="29">
        <v>0.42249999999999999</v>
      </c>
      <c r="E870" s="29">
        <v>7</v>
      </c>
      <c r="F870" s="29">
        <v>8.2200000000000006</v>
      </c>
      <c r="G870" s="29">
        <v>26.3</v>
      </c>
      <c r="K870" s="54">
        <v>644</v>
      </c>
    </row>
    <row r="871" spans="1:31" x14ac:dyDescent="0.35">
      <c r="A871" s="44">
        <v>41115</v>
      </c>
      <c r="B871" s="53">
        <v>0.44497685185185182</v>
      </c>
      <c r="C871" s="29">
        <v>724</v>
      </c>
      <c r="D871" s="29">
        <v>0.46800000000000003</v>
      </c>
      <c r="E871" s="29">
        <v>8.6</v>
      </c>
      <c r="F871" s="29">
        <v>8.0399999999999991</v>
      </c>
      <c r="G871" s="29">
        <v>26.5</v>
      </c>
      <c r="K871" s="54">
        <v>676</v>
      </c>
      <c r="L871" s="45">
        <f>AVERAGE(K867:K871)</f>
        <v>807.4</v>
      </c>
      <c r="M871" s="46">
        <f>GEOMEAN(K867:K871)</f>
        <v>661.73973185202181</v>
      </c>
      <c r="N871" s="276" t="s">
        <v>148</v>
      </c>
      <c r="O871" s="39">
        <v>3</v>
      </c>
      <c r="P871" s="39">
        <v>89.2</v>
      </c>
      <c r="Q871" s="39" t="s">
        <v>115</v>
      </c>
      <c r="R871" s="39" t="s">
        <v>115</v>
      </c>
      <c r="S871" s="39" t="s">
        <v>115</v>
      </c>
      <c r="T871" s="39" t="s">
        <v>115</v>
      </c>
      <c r="U871" s="39" t="s">
        <v>115</v>
      </c>
      <c r="V871" s="39" t="s">
        <v>115</v>
      </c>
      <c r="W871" s="39" t="s">
        <v>115</v>
      </c>
      <c r="X871" s="39">
        <v>87.9</v>
      </c>
      <c r="Y871" s="39" t="s">
        <v>115</v>
      </c>
      <c r="Z871" s="39">
        <v>0.22</v>
      </c>
      <c r="AA871" s="39" t="s">
        <v>115</v>
      </c>
      <c r="AB871" s="39">
        <v>58.3</v>
      </c>
      <c r="AC871" s="39" t="s">
        <v>115</v>
      </c>
      <c r="AD871" s="39">
        <v>275</v>
      </c>
      <c r="AE871" s="39" t="s">
        <v>115</v>
      </c>
    </row>
    <row r="872" spans="1:31" x14ac:dyDescent="0.35">
      <c r="A872" s="44">
        <v>41123</v>
      </c>
      <c r="B872" s="52">
        <v>0.42670138888888887</v>
      </c>
      <c r="C872" s="29">
        <v>735</v>
      </c>
      <c r="D872" s="29">
        <v>0.48099999999999998</v>
      </c>
      <c r="E872" s="29">
        <v>9.01</v>
      </c>
      <c r="F872" s="29">
        <v>7.99</v>
      </c>
      <c r="G872" s="29">
        <v>25</v>
      </c>
      <c r="K872" s="54">
        <v>309</v>
      </c>
    </row>
    <row r="873" spans="1:31" x14ac:dyDescent="0.35">
      <c r="A873" s="44">
        <v>41129</v>
      </c>
      <c r="B873" s="53">
        <v>0.39674768518518522</v>
      </c>
      <c r="C873" s="29">
        <v>634</v>
      </c>
      <c r="D873" s="29">
        <v>0.40949999999999998</v>
      </c>
      <c r="E873" s="29">
        <v>6.29</v>
      </c>
      <c r="F873" s="29">
        <v>7.9</v>
      </c>
      <c r="G873" s="29">
        <v>25.6</v>
      </c>
      <c r="K873" s="54">
        <v>1296</v>
      </c>
    </row>
    <row r="874" spans="1:31" x14ac:dyDescent="0.35">
      <c r="A874" s="44">
        <v>41134</v>
      </c>
      <c r="B874" s="55">
        <v>0.43396990740740743</v>
      </c>
      <c r="C874" s="29">
        <v>605</v>
      </c>
      <c r="D874" s="29">
        <v>0.39</v>
      </c>
      <c r="E874" s="29">
        <v>8.1999999999999993</v>
      </c>
      <c r="F874" s="29">
        <v>7.62</v>
      </c>
      <c r="G874" s="29">
        <v>22.6</v>
      </c>
      <c r="K874" s="54">
        <v>681</v>
      </c>
    </row>
    <row r="875" spans="1:31" x14ac:dyDescent="0.35">
      <c r="A875" s="44">
        <v>41143</v>
      </c>
      <c r="B875" s="58">
        <v>0.43028935185185185</v>
      </c>
      <c r="C875" s="29">
        <v>767</v>
      </c>
      <c r="D875" s="29">
        <v>0.50049999999999994</v>
      </c>
      <c r="E875" s="29">
        <v>6.64</v>
      </c>
      <c r="F875" s="29">
        <v>7.73</v>
      </c>
      <c r="G875" s="29">
        <v>21.6</v>
      </c>
      <c r="K875" s="54">
        <v>359</v>
      </c>
    </row>
    <row r="876" spans="1:31" x14ac:dyDescent="0.35">
      <c r="A876" s="44">
        <v>41150</v>
      </c>
      <c r="B876" s="52">
        <v>0.43939814814814815</v>
      </c>
      <c r="C876" s="29">
        <v>444.4</v>
      </c>
      <c r="D876" s="29">
        <v>0.28860000000000002</v>
      </c>
      <c r="E876" s="29">
        <v>5.47</v>
      </c>
      <c r="F876" s="29">
        <v>7.56</v>
      </c>
      <c r="G876" s="29">
        <v>23.2</v>
      </c>
      <c r="K876" s="54">
        <v>759</v>
      </c>
      <c r="L876" s="45">
        <f>AVERAGE(K872:K876)</f>
        <v>680.8</v>
      </c>
      <c r="M876" s="46">
        <f>GEOMEAN(K872:K876)</f>
        <v>594.57872238465893</v>
      </c>
      <c r="N876" s="276" t="s">
        <v>149</v>
      </c>
    </row>
    <row r="877" spans="1:31" x14ac:dyDescent="0.35">
      <c r="A877" s="44">
        <v>41158</v>
      </c>
      <c r="B877" s="53">
        <v>0.43026620370370372</v>
      </c>
      <c r="C877" s="29">
        <v>642</v>
      </c>
      <c r="D877" s="29">
        <v>0.41599999999999998</v>
      </c>
      <c r="E877" s="29">
        <v>5.45</v>
      </c>
      <c r="F877" s="29">
        <v>7.58</v>
      </c>
      <c r="G877" s="29">
        <v>22.7</v>
      </c>
      <c r="K877" s="54">
        <v>591</v>
      </c>
    </row>
    <row r="878" spans="1:31" x14ac:dyDescent="0.35">
      <c r="A878" s="44">
        <v>41162</v>
      </c>
      <c r="B878" s="52">
        <v>0.42896990740740737</v>
      </c>
      <c r="C878" s="29">
        <v>431.3</v>
      </c>
      <c r="D878" s="29">
        <v>0.2802</v>
      </c>
      <c r="E878" s="29">
        <v>7.69</v>
      </c>
      <c r="F878" s="29">
        <v>7.85</v>
      </c>
      <c r="G878" s="29">
        <v>20.7</v>
      </c>
      <c r="K878" s="54">
        <v>1860</v>
      </c>
    </row>
    <row r="879" spans="1:31" x14ac:dyDescent="0.35">
      <c r="A879" s="44">
        <v>41164</v>
      </c>
      <c r="B879" s="53">
        <v>0.44284722222222223</v>
      </c>
      <c r="C879" s="29">
        <v>495.6</v>
      </c>
      <c r="D879" s="29">
        <v>0.32240000000000002</v>
      </c>
      <c r="E879" s="29">
        <v>7.19</v>
      </c>
      <c r="F879" s="29">
        <v>7.73</v>
      </c>
      <c r="G879" s="29">
        <v>20.7</v>
      </c>
      <c r="K879" s="54">
        <v>529</v>
      </c>
    </row>
    <row r="880" spans="1:31" x14ac:dyDescent="0.35">
      <c r="A880" s="44">
        <v>41178</v>
      </c>
      <c r="B880" s="52">
        <v>0.44096064814814812</v>
      </c>
      <c r="C880" s="29">
        <v>571</v>
      </c>
      <c r="D880" s="29">
        <v>0.37109999999999999</v>
      </c>
      <c r="E880" s="29">
        <v>7.5</v>
      </c>
      <c r="F880" s="29">
        <v>7.73</v>
      </c>
      <c r="G880" s="29">
        <v>17.100000000000001</v>
      </c>
      <c r="K880" s="54">
        <v>1296</v>
      </c>
    </row>
    <row r="881" spans="1:31" x14ac:dyDescent="0.35">
      <c r="A881" s="44">
        <v>41179</v>
      </c>
      <c r="B881" s="52">
        <v>0.41503472222222221</v>
      </c>
      <c r="C881" s="29">
        <v>393</v>
      </c>
      <c r="D881" s="29">
        <v>0.25540000000000002</v>
      </c>
      <c r="E881" s="29">
        <v>7.47</v>
      </c>
      <c r="F881" s="29">
        <v>7.53</v>
      </c>
      <c r="G881" s="29">
        <v>17.3</v>
      </c>
      <c r="K881" s="36">
        <v>24192</v>
      </c>
      <c r="L881" s="45">
        <f>AVERAGE(K877:K881)</f>
        <v>5693.6</v>
      </c>
      <c r="M881" s="46">
        <f>GEOMEAN(K877:K881)</f>
        <v>1787.1729170795081</v>
      </c>
      <c r="N881" s="276" t="s">
        <v>150</v>
      </c>
    </row>
    <row r="882" spans="1:31" x14ac:dyDescent="0.35">
      <c r="A882" s="44">
        <v>41186</v>
      </c>
      <c r="B882" s="51">
        <v>0.43157407407407405</v>
      </c>
      <c r="C882" s="29">
        <v>575</v>
      </c>
      <c r="D882" s="29">
        <v>0.37369999999999998</v>
      </c>
      <c r="E882" s="29">
        <v>8.11</v>
      </c>
      <c r="F882" s="29">
        <v>7.68</v>
      </c>
      <c r="G882" s="29">
        <v>16.5</v>
      </c>
      <c r="K882" s="54">
        <v>829</v>
      </c>
    </row>
    <row r="883" spans="1:31" x14ac:dyDescent="0.35">
      <c r="A883" s="44">
        <v>41190</v>
      </c>
      <c r="B883" s="52">
        <v>0.43458333333333332</v>
      </c>
      <c r="C883" s="29">
        <v>486.7</v>
      </c>
      <c r="D883" s="29">
        <v>0.3165</v>
      </c>
      <c r="E883" s="29">
        <v>9.0399999999999991</v>
      </c>
      <c r="F883" s="29">
        <v>7.91</v>
      </c>
      <c r="G883" s="29">
        <v>12.9</v>
      </c>
      <c r="K883" s="54">
        <v>512</v>
      </c>
    </row>
    <row r="884" spans="1:31" x14ac:dyDescent="0.35">
      <c r="A884" s="44">
        <v>41199</v>
      </c>
      <c r="B884" s="53">
        <v>0.43900462962962966</v>
      </c>
      <c r="C884" s="29">
        <v>645</v>
      </c>
      <c r="D884" s="29">
        <v>0.41599999999999998</v>
      </c>
      <c r="E884" s="29">
        <v>9.1199999999999992</v>
      </c>
      <c r="F884" s="29">
        <v>7.83</v>
      </c>
      <c r="G884" s="29">
        <v>13.9</v>
      </c>
      <c r="K884" s="54">
        <v>987</v>
      </c>
    </row>
    <row r="885" spans="1:31" x14ac:dyDescent="0.35">
      <c r="A885" s="44">
        <v>41205</v>
      </c>
      <c r="B885" s="52">
        <v>0.44820601851851855</v>
      </c>
      <c r="C885" s="29">
        <v>542</v>
      </c>
      <c r="D885" s="29">
        <v>0.3523</v>
      </c>
      <c r="E885" s="29">
        <v>9.1300000000000008</v>
      </c>
      <c r="F885" s="29">
        <v>8</v>
      </c>
      <c r="G885" s="29">
        <v>14.7</v>
      </c>
      <c r="O885" s="34">
        <v>1.7</v>
      </c>
      <c r="P885" s="34">
        <v>47.3</v>
      </c>
      <c r="Q885" s="39" t="s">
        <v>115</v>
      </c>
      <c r="R885" s="39" t="s">
        <v>115</v>
      </c>
      <c r="S885" s="39" t="s">
        <v>115</v>
      </c>
      <c r="T885" s="39" t="s">
        <v>115</v>
      </c>
      <c r="U885" s="39" t="s">
        <v>115</v>
      </c>
      <c r="V885" s="39" t="s">
        <v>115</v>
      </c>
      <c r="W885" s="39" t="s">
        <v>115</v>
      </c>
      <c r="X885" s="34">
        <v>46.5</v>
      </c>
      <c r="Y885" s="39" t="s">
        <v>115</v>
      </c>
      <c r="Z885" s="34">
        <v>0.76</v>
      </c>
      <c r="AA885" s="39" t="s">
        <v>115</v>
      </c>
      <c r="AB885" s="34">
        <v>37.700000000000003</v>
      </c>
      <c r="AC885" s="39" t="s">
        <v>115</v>
      </c>
      <c r="AD885" s="34">
        <v>184</v>
      </c>
      <c r="AE885" s="39" t="s">
        <v>115</v>
      </c>
    </row>
    <row r="886" spans="1:31" x14ac:dyDescent="0.35">
      <c r="A886" s="44">
        <v>41212</v>
      </c>
      <c r="B886" s="27"/>
      <c r="C886" s="49" t="s">
        <v>139</v>
      </c>
      <c r="D886" s="49" t="s">
        <v>139</v>
      </c>
      <c r="E886" s="49" t="s">
        <v>139</v>
      </c>
      <c r="F886" s="49" t="s">
        <v>139</v>
      </c>
      <c r="G886" s="49" t="s">
        <v>139</v>
      </c>
      <c r="K886" s="54">
        <v>109</v>
      </c>
      <c r="L886" s="45">
        <f>AVERAGE(K882:K886)</f>
        <v>609.25</v>
      </c>
      <c r="M886" s="46">
        <f>GEOMEAN(K882:K886)</f>
        <v>462.26608898004713</v>
      </c>
      <c r="N886" s="276" t="s">
        <v>151</v>
      </c>
    </row>
    <row r="887" spans="1:31" x14ac:dyDescent="0.35">
      <c r="A887" s="44">
        <v>41218</v>
      </c>
      <c r="B887" s="52">
        <v>0.43131944444444442</v>
      </c>
      <c r="C887" s="29">
        <v>615</v>
      </c>
      <c r="D887" s="29">
        <v>0.39979999999999999</v>
      </c>
      <c r="E887" s="29">
        <v>12.02</v>
      </c>
      <c r="F887" s="29">
        <v>7.95</v>
      </c>
      <c r="G887" s="29">
        <v>7.6</v>
      </c>
      <c r="K887" s="54">
        <v>110</v>
      </c>
    </row>
    <row r="888" spans="1:31" x14ac:dyDescent="0.35">
      <c r="A888" s="44">
        <v>41225</v>
      </c>
      <c r="B888" s="52">
        <v>0.46510416666666665</v>
      </c>
      <c r="C888" s="29">
        <v>511</v>
      </c>
      <c r="D888" s="29">
        <v>0.33210000000000001</v>
      </c>
      <c r="E888" s="29">
        <v>8.81</v>
      </c>
      <c r="F888" s="29">
        <v>7.88</v>
      </c>
      <c r="G888" s="29">
        <v>10.7</v>
      </c>
      <c r="K888" s="36">
        <v>24192</v>
      </c>
    </row>
    <row r="889" spans="1:31" x14ac:dyDescent="0.35">
      <c r="A889" s="44">
        <v>41227</v>
      </c>
      <c r="B889" s="53">
        <v>0.45565972222222223</v>
      </c>
      <c r="C889" s="29">
        <v>573</v>
      </c>
      <c r="D889" s="29">
        <v>0.3725</v>
      </c>
      <c r="E889" s="29">
        <v>13.58</v>
      </c>
      <c r="F889" s="29">
        <v>8.17</v>
      </c>
      <c r="G889" s="29">
        <v>7.6</v>
      </c>
      <c r="K889" s="54">
        <v>620</v>
      </c>
    </row>
    <row r="890" spans="1:31" x14ac:dyDescent="0.35">
      <c r="A890" s="44">
        <v>41240</v>
      </c>
      <c r="B890" s="53">
        <v>0.43840277777777775</v>
      </c>
      <c r="C890" s="29">
        <v>694</v>
      </c>
      <c r="D890" s="29">
        <v>0.4511</v>
      </c>
      <c r="E890" s="29">
        <v>12.2</v>
      </c>
      <c r="F890" s="29">
        <v>8.0299999999999994</v>
      </c>
      <c r="G890" s="29">
        <v>6</v>
      </c>
      <c r="K890" s="54">
        <v>97</v>
      </c>
    </row>
    <row r="891" spans="1:31" x14ac:dyDescent="0.35">
      <c r="A891" s="44">
        <v>41242</v>
      </c>
      <c r="B891" s="53">
        <v>0.45278935185185182</v>
      </c>
      <c r="C891" s="29">
        <v>739</v>
      </c>
      <c r="D891" s="29">
        <v>0.48039999999999999</v>
      </c>
      <c r="E891" s="29">
        <v>13.1</v>
      </c>
      <c r="F891" s="29">
        <v>8.09</v>
      </c>
      <c r="G891" s="29">
        <v>5.3</v>
      </c>
      <c r="K891" s="54">
        <v>20</v>
      </c>
      <c r="L891" s="45">
        <f>AVERAGE(K887:K891)</f>
        <v>5007.8</v>
      </c>
      <c r="M891" s="46">
        <f>GEOMEAN(K887:K891)</f>
        <v>316.99438949719513</v>
      </c>
      <c r="N891" s="276" t="s">
        <v>152</v>
      </c>
    </row>
    <row r="892" spans="1:31" x14ac:dyDescent="0.35">
      <c r="A892" s="44">
        <v>41246</v>
      </c>
      <c r="B892" s="52">
        <v>0.44493055555555555</v>
      </c>
      <c r="C892" s="29">
        <v>693</v>
      </c>
      <c r="D892" s="29">
        <v>0.44850000000000001</v>
      </c>
      <c r="E892" s="29">
        <v>10.74</v>
      </c>
      <c r="F892" s="29">
        <v>7.99</v>
      </c>
      <c r="G892" s="29">
        <v>10.7</v>
      </c>
      <c r="K892" s="54">
        <v>1012</v>
      </c>
      <c r="L892" s="28"/>
      <c r="M892" s="31"/>
      <c r="N892" s="28"/>
    </row>
    <row r="893" spans="1:31" x14ac:dyDescent="0.35">
      <c r="A893" s="44">
        <v>41249</v>
      </c>
      <c r="B893" s="52">
        <v>0.44498842592592597</v>
      </c>
      <c r="C893" s="29">
        <v>670</v>
      </c>
      <c r="D893" s="29">
        <v>0.4355</v>
      </c>
      <c r="E893" s="29">
        <v>11.72</v>
      </c>
      <c r="F893" s="29">
        <v>8.08</v>
      </c>
      <c r="G893" s="29">
        <v>6.6</v>
      </c>
      <c r="K893" s="54">
        <v>355</v>
      </c>
      <c r="L893" s="28"/>
      <c r="M893" s="31"/>
      <c r="N893" s="28"/>
    </row>
    <row r="894" spans="1:31" x14ac:dyDescent="0.35">
      <c r="A894" s="44">
        <v>41256</v>
      </c>
      <c r="B894" s="52">
        <v>0.43979166666666664</v>
      </c>
      <c r="C894" s="29">
        <v>619</v>
      </c>
      <c r="D894" s="29">
        <v>0.40239999999999998</v>
      </c>
      <c r="E894" s="29">
        <v>12.73</v>
      </c>
      <c r="F894" s="29">
        <v>7.9</v>
      </c>
      <c r="G894" s="29">
        <v>5</v>
      </c>
      <c r="K894" s="54">
        <v>74</v>
      </c>
      <c r="L894" s="28"/>
      <c r="M894" s="31"/>
      <c r="N894" s="28"/>
    </row>
    <row r="895" spans="1:31" x14ac:dyDescent="0.35">
      <c r="A895" s="44">
        <v>41262</v>
      </c>
      <c r="B895" s="52">
        <v>0.48322916666666665</v>
      </c>
      <c r="C895" s="29">
        <v>671</v>
      </c>
      <c r="D895" s="29">
        <v>0.43619999999999998</v>
      </c>
      <c r="E895" s="29">
        <v>12.22</v>
      </c>
      <c r="F895" s="29">
        <v>7.94</v>
      </c>
      <c r="G895" s="29">
        <v>6.4</v>
      </c>
      <c r="K895" s="54">
        <v>85</v>
      </c>
      <c r="L895" s="45">
        <f>AVERAGE(K891:K895)</f>
        <v>309.2</v>
      </c>
      <c r="M895" s="46">
        <f>GEOMEAN(K891:K895)</f>
        <v>135.21282958869287</v>
      </c>
      <c r="N895" s="276" t="s">
        <v>153</v>
      </c>
    </row>
    <row r="896" spans="1:31" x14ac:dyDescent="0.35">
      <c r="A896" s="44">
        <v>41277</v>
      </c>
      <c r="B896" s="53">
        <v>0.43357638888888889</v>
      </c>
      <c r="C896" s="29">
        <v>791</v>
      </c>
      <c r="D896" s="29">
        <v>0.51349999999999996</v>
      </c>
      <c r="E896" s="29">
        <v>14.38</v>
      </c>
      <c r="F896" s="29">
        <v>7.99</v>
      </c>
      <c r="G896" s="29">
        <v>0.1</v>
      </c>
      <c r="K896" s="54">
        <v>20</v>
      </c>
    </row>
    <row r="897" spans="1:32" x14ac:dyDescent="0.35">
      <c r="A897" s="44">
        <v>41282</v>
      </c>
      <c r="B897" s="59">
        <v>0.47749999999999998</v>
      </c>
      <c r="C897" s="27">
        <v>760</v>
      </c>
      <c r="D897" s="27">
        <v>0.49399999999999999</v>
      </c>
      <c r="E897" s="28">
        <v>14.06</v>
      </c>
      <c r="F897" s="27">
        <v>7.94</v>
      </c>
      <c r="G897" s="27">
        <v>1.6</v>
      </c>
      <c r="K897" s="54">
        <v>30</v>
      </c>
    </row>
    <row r="898" spans="1:32" x14ac:dyDescent="0.35">
      <c r="A898" s="44">
        <v>41284</v>
      </c>
      <c r="B898" s="52">
        <v>0.45579861111111114</v>
      </c>
      <c r="C898" s="29">
        <v>794</v>
      </c>
      <c r="D898" s="29">
        <v>0.5161</v>
      </c>
      <c r="E898" s="29">
        <v>13.65</v>
      </c>
      <c r="F898" s="29">
        <v>8.1199999999999992</v>
      </c>
      <c r="G898" s="29">
        <v>3.2</v>
      </c>
      <c r="K898" s="54">
        <v>197</v>
      </c>
    </row>
    <row r="899" spans="1:32" x14ac:dyDescent="0.35">
      <c r="A899" s="44">
        <v>41291</v>
      </c>
      <c r="B899" s="52">
        <v>0.4444791666666667</v>
      </c>
      <c r="C899" s="29">
        <v>489.1</v>
      </c>
      <c r="D899" s="29">
        <v>0.31790000000000002</v>
      </c>
      <c r="E899" s="29">
        <v>13.64</v>
      </c>
      <c r="F899" s="29">
        <v>8.0399999999999991</v>
      </c>
      <c r="G899" s="29">
        <v>3.8</v>
      </c>
      <c r="K899" s="54">
        <v>384</v>
      </c>
    </row>
    <row r="900" spans="1:32" x14ac:dyDescent="0.35">
      <c r="A900" s="44">
        <v>41304</v>
      </c>
      <c r="B900" s="59">
        <v>0.42800925925925926</v>
      </c>
      <c r="C900" s="27">
        <v>495.8</v>
      </c>
      <c r="D900" s="27">
        <v>0.32240000000000002</v>
      </c>
      <c r="E900" s="28">
        <v>12.12</v>
      </c>
      <c r="F900" s="27">
        <v>7.99</v>
      </c>
      <c r="G900" s="27">
        <v>6.4</v>
      </c>
      <c r="K900" s="54">
        <v>24192</v>
      </c>
      <c r="L900" s="45">
        <f>AVERAGE(K896:K900)</f>
        <v>4964.6000000000004</v>
      </c>
      <c r="M900" s="46">
        <f>GEOMEAN(K896:K900)</f>
        <v>255.93170795852382</v>
      </c>
      <c r="N900" s="276" t="s">
        <v>154</v>
      </c>
    </row>
    <row r="901" spans="1:32" x14ac:dyDescent="0.35">
      <c r="A901" s="44">
        <v>41311</v>
      </c>
      <c r="B901" s="53">
        <v>0.42964120370370368</v>
      </c>
      <c r="C901" s="29">
        <v>483.4</v>
      </c>
      <c r="D901" s="29">
        <v>0.314</v>
      </c>
      <c r="E901" s="29">
        <v>13.76</v>
      </c>
      <c r="F901" s="29">
        <v>7.97</v>
      </c>
      <c r="G901" s="29">
        <v>2.1</v>
      </c>
      <c r="K901" s="54">
        <v>86</v>
      </c>
    </row>
    <row r="902" spans="1:32" x14ac:dyDescent="0.35">
      <c r="A902" s="44">
        <v>41319</v>
      </c>
      <c r="B902" s="52">
        <v>0.4418171296296296</v>
      </c>
      <c r="C902" s="29">
        <v>605</v>
      </c>
      <c r="D902" s="29">
        <v>0.39329999999999998</v>
      </c>
      <c r="E902" s="29">
        <v>13.79</v>
      </c>
      <c r="F902" s="29">
        <v>7.94</v>
      </c>
      <c r="G902" s="29">
        <v>3.7</v>
      </c>
      <c r="K902" s="54">
        <v>10</v>
      </c>
    </row>
    <row r="903" spans="1:32" x14ac:dyDescent="0.35">
      <c r="A903" s="44">
        <v>41323</v>
      </c>
      <c r="B903" s="53">
        <v>0.4425115740740741</v>
      </c>
      <c r="C903" s="29">
        <v>626</v>
      </c>
      <c r="D903" s="29">
        <v>0.40689999999999998</v>
      </c>
      <c r="E903" s="29">
        <v>13.95</v>
      </c>
      <c r="F903" s="29">
        <v>8.0299999999999994</v>
      </c>
      <c r="G903" s="29">
        <v>2.2000000000000002</v>
      </c>
      <c r="K903" s="54">
        <v>41</v>
      </c>
    </row>
    <row r="904" spans="1:32" x14ac:dyDescent="0.35">
      <c r="A904" s="44">
        <v>41325</v>
      </c>
      <c r="B904" s="53">
        <v>0.44864583333333335</v>
      </c>
      <c r="C904" s="29">
        <v>650</v>
      </c>
      <c r="D904" s="29">
        <v>0.42249999999999999</v>
      </c>
      <c r="E904" s="29">
        <v>14.3</v>
      </c>
      <c r="F904" s="29">
        <v>8.14</v>
      </c>
      <c r="G904" s="29">
        <v>1.5</v>
      </c>
      <c r="K904" s="54">
        <v>52</v>
      </c>
    </row>
    <row r="905" spans="1:32" x14ac:dyDescent="0.35">
      <c r="A905" s="44">
        <v>41331</v>
      </c>
      <c r="B905" s="52">
        <v>0.43812499999999999</v>
      </c>
      <c r="C905" s="29">
        <v>687</v>
      </c>
      <c r="D905" s="29">
        <v>0.4466</v>
      </c>
      <c r="E905" s="29">
        <v>12.83</v>
      </c>
      <c r="F905" s="29">
        <v>8.0500000000000007</v>
      </c>
      <c r="G905" s="29">
        <v>4</v>
      </c>
      <c r="K905" s="235">
        <v>19863</v>
      </c>
      <c r="L905" s="45">
        <f>AVERAGE(K901:K905)</f>
        <v>4010.4</v>
      </c>
      <c r="M905" s="46">
        <f>GEOMEAN(K901:K905)</f>
        <v>129.49890579251527</v>
      </c>
      <c r="N905" s="276" t="s">
        <v>155</v>
      </c>
    </row>
    <row r="906" spans="1:32" x14ac:dyDescent="0.35">
      <c r="A906" s="44">
        <v>41338</v>
      </c>
      <c r="B906" s="53">
        <v>0.49587962962962967</v>
      </c>
      <c r="C906" s="29">
        <v>536</v>
      </c>
      <c r="D906" s="29">
        <v>0.34839999999999999</v>
      </c>
      <c r="E906" s="29">
        <v>13.55</v>
      </c>
      <c r="F906" s="29">
        <v>7.91</v>
      </c>
      <c r="G906" s="29">
        <v>3.5</v>
      </c>
      <c r="K906" s="54">
        <v>41</v>
      </c>
      <c r="O906" s="39" t="s">
        <v>115</v>
      </c>
      <c r="P906" s="39">
        <v>53.2</v>
      </c>
      <c r="Q906" s="39" t="s">
        <v>115</v>
      </c>
      <c r="R906" s="39" t="s">
        <v>115</v>
      </c>
      <c r="S906" s="39" t="s">
        <v>115</v>
      </c>
      <c r="T906" s="39" t="s">
        <v>115</v>
      </c>
      <c r="U906" s="39" t="s">
        <v>115</v>
      </c>
      <c r="V906" s="39" t="s">
        <v>115</v>
      </c>
      <c r="W906" s="39" t="s">
        <v>115</v>
      </c>
      <c r="X906" s="39">
        <v>90.1</v>
      </c>
      <c r="Y906" s="39" t="s">
        <v>115</v>
      </c>
      <c r="Z906" s="39">
        <v>4.3</v>
      </c>
      <c r="AA906" s="39" t="s">
        <v>115</v>
      </c>
      <c r="AB906" s="39">
        <v>70.400000000000006</v>
      </c>
      <c r="AC906" s="39" t="s">
        <v>115</v>
      </c>
      <c r="AD906" s="39">
        <v>225</v>
      </c>
      <c r="AE906" s="39" t="s">
        <v>646</v>
      </c>
      <c r="AF906" s="40">
        <v>0.55000000000000004</v>
      </c>
    </row>
    <row r="907" spans="1:32" x14ac:dyDescent="0.35">
      <c r="A907" s="44">
        <v>41344</v>
      </c>
      <c r="B907" s="52">
        <v>0.46708333333333335</v>
      </c>
      <c r="C907" s="29">
        <v>647</v>
      </c>
      <c r="D907" s="29">
        <v>0.42059999999999997</v>
      </c>
      <c r="E907" s="29">
        <v>12.6</v>
      </c>
      <c r="F907" s="29">
        <v>8.27</v>
      </c>
      <c r="G907" s="29">
        <v>6</v>
      </c>
      <c r="K907" s="54">
        <v>62</v>
      </c>
    </row>
    <row r="908" spans="1:32" x14ac:dyDescent="0.35">
      <c r="A908" s="44">
        <v>41353</v>
      </c>
      <c r="B908" s="52">
        <v>0.43966435185185188</v>
      </c>
      <c r="C908" s="29">
        <v>657</v>
      </c>
      <c r="D908" s="29">
        <v>0.42709999999999998</v>
      </c>
      <c r="E908" s="29">
        <v>13.08</v>
      </c>
      <c r="F908" s="29">
        <v>8.2100000000000009</v>
      </c>
      <c r="G908" s="29">
        <v>3.8</v>
      </c>
      <c r="K908" s="54">
        <v>85</v>
      </c>
    </row>
    <row r="909" spans="1:32" x14ac:dyDescent="0.35">
      <c r="A909" s="44">
        <v>41360</v>
      </c>
      <c r="B909" s="59">
        <v>0.41019675925925925</v>
      </c>
      <c r="C909" s="27">
        <v>774</v>
      </c>
      <c r="D909" s="27">
        <v>0.50309999999999999</v>
      </c>
      <c r="E909" s="28">
        <v>12.93</v>
      </c>
      <c r="F909" s="27">
        <v>8.4499999999999993</v>
      </c>
      <c r="G909" s="27">
        <v>4.7</v>
      </c>
      <c r="K909" s="54">
        <v>52</v>
      </c>
    </row>
    <row r="910" spans="1:32" x14ac:dyDescent="0.35">
      <c r="A910" s="44">
        <v>41361</v>
      </c>
      <c r="B910" s="52">
        <v>0.45776620370370374</v>
      </c>
      <c r="C910" s="29">
        <v>729</v>
      </c>
      <c r="D910" s="29">
        <v>0.4738</v>
      </c>
      <c r="E910" s="29">
        <v>14.84</v>
      </c>
      <c r="F910" s="29">
        <v>8.42</v>
      </c>
      <c r="G910" s="29">
        <v>4.5999999999999996</v>
      </c>
      <c r="K910" s="54">
        <v>74</v>
      </c>
      <c r="L910" s="45">
        <f>AVERAGE(K906:K910)</f>
        <v>62.8</v>
      </c>
      <c r="M910" s="46">
        <f>GEOMEAN(K906:K910)</f>
        <v>60.808726340168349</v>
      </c>
      <c r="N910" s="276" t="s">
        <v>156</v>
      </c>
    </row>
    <row r="911" spans="1:32" x14ac:dyDescent="0.35">
      <c r="A911" s="44">
        <v>41368</v>
      </c>
      <c r="B911" s="53">
        <v>0.42480324074074072</v>
      </c>
      <c r="C911" s="29">
        <v>675</v>
      </c>
      <c r="D911" s="29">
        <v>0.43880000000000002</v>
      </c>
      <c r="E911" s="29">
        <v>12.08</v>
      </c>
      <c r="F911" s="29">
        <v>8.19</v>
      </c>
      <c r="G911" s="29">
        <v>7.7</v>
      </c>
      <c r="K911" s="54">
        <v>41</v>
      </c>
    </row>
    <row r="912" spans="1:32" x14ac:dyDescent="0.35">
      <c r="A912" s="44">
        <v>41373</v>
      </c>
      <c r="B912" s="52">
        <v>0.47348379629629633</v>
      </c>
      <c r="C912" s="29">
        <v>710</v>
      </c>
      <c r="D912" s="29">
        <v>0.46150000000000002</v>
      </c>
      <c r="E912" s="29">
        <v>10.58</v>
      </c>
      <c r="F912" s="29">
        <v>8.1199999999999992</v>
      </c>
      <c r="G912" s="29">
        <v>13.4</v>
      </c>
      <c r="K912" s="54">
        <v>256</v>
      </c>
    </row>
    <row r="913" spans="1:31" x14ac:dyDescent="0.35">
      <c r="A913" s="44">
        <v>41382</v>
      </c>
      <c r="B913" s="53">
        <v>0.42785879629629631</v>
      </c>
      <c r="C913" s="29">
        <v>589</v>
      </c>
      <c r="D913" s="29">
        <v>0.38290000000000002</v>
      </c>
      <c r="E913" s="29">
        <v>9.94</v>
      </c>
      <c r="F913" s="29">
        <v>8.15</v>
      </c>
      <c r="G913" s="29">
        <v>14.4</v>
      </c>
      <c r="K913" s="54">
        <v>1842</v>
      </c>
    </row>
    <row r="914" spans="1:31" x14ac:dyDescent="0.35">
      <c r="A914" s="44">
        <v>41388</v>
      </c>
      <c r="B914" s="52">
        <v>0.4794444444444444</v>
      </c>
      <c r="C914" s="29">
        <v>447.6</v>
      </c>
      <c r="D914" s="29">
        <v>0.29120000000000001</v>
      </c>
      <c r="E914" s="29">
        <v>10.220000000000001</v>
      </c>
      <c r="F914" s="29">
        <v>7.93</v>
      </c>
      <c r="G914" s="29">
        <v>11.2</v>
      </c>
      <c r="K914" s="36">
        <v>24192</v>
      </c>
    </row>
    <row r="915" spans="1:31" x14ac:dyDescent="0.35">
      <c r="A915" s="44">
        <v>41393</v>
      </c>
      <c r="B915" s="52">
        <v>0.41267361111111112</v>
      </c>
      <c r="C915" s="29">
        <v>545</v>
      </c>
      <c r="D915" s="29">
        <v>0.35420000000000001</v>
      </c>
      <c r="E915" s="29">
        <v>9.68</v>
      </c>
      <c r="F915" s="29">
        <v>8.01</v>
      </c>
      <c r="G915" s="29">
        <v>12.8</v>
      </c>
      <c r="K915" s="54">
        <v>314</v>
      </c>
      <c r="L915" s="45">
        <f>AVERAGE(K911:K915)</f>
        <v>5329</v>
      </c>
      <c r="M915" s="46">
        <f>GEOMEAN(K911:K915)</f>
        <v>681.3699463917909</v>
      </c>
      <c r="N915" s="276" t="s">
        <v>157</v>
      </c>
    </row>
    <row r="916" spans="1:31" x14ac:dyDescent="0.35">
      <c r="A916" s="44">
        <v>41402</v>
      </c>
      <c r="B916" s="53">
        <v>0.42156250000000001</v>
      </c>
      <c r="C916" s="29">
        <v>604</v>
      </c>
      <c r="D916" s="29">
        <v>0.39</v>
      </c>
      <c r="E916" s="29">
        <v>8.5500000000000007</v>
      </c>
      <c r="F916" s="29">
        <v>8</v>
      </c>
      <c r="G916" s="29">
        <v>17.399999999999999</v>
      </c>
      <c r="K916" s="54">
        <v>379</v>
      </c>
    </row>
    <row r="917" spans="1:31" x14ac:dyDescent="0.35">
      <c r="A917" s="44">
        <v>41408</v>
      </c>
      <c r="B917" s="52">
        <v>0.44692129629629629</v>
      </c>
      <c r="C917" s="29">
        <v>608</v>
      </c>
      <c r="D917" s="29">
        <v>0.39650000000000002</v>
      </c>
      <c r="E917" s="29">
        <v>13.49</v>
      </c>
      <c r="F917" s="29">
        <v>7.99</v>
      </c>
      <c r="G917" s="29">
        <v>15.9</v>
      </c>
      <c r="K917" s="54">
        <v>309</v>
      </c>
      <c r="O917" s="34">
        <v>1</v>
      </c>
      <c r="P917" s="34">
        <v>48.2</v>
      </c>
      <c r="Q917" s="39" t="s">
        <v>115</v>
      </c>
      <c r="R917" s="39" t="s">
        <v>115</v>
      </c>
      <c r="S917" s="39" t="s">
        <v>115</v>
      </c>
      <c r="T917" s="39" t="s">
        <v>115</v>
      </c>
      <c r="U917" s="39" t="s">
        <v>115</v>
      </c>
      <c r="V917" s="39" t="s">
        <v>115</v>
      </c>
      <c r="W917" s="39" t="s">
        <v>115</v>
      </c>
      <c r="X917" s="34">
        <v>75</v>
      </c>
      <c r="Y917" s="39" t="s">
        <v>115</v>
      </c>
      <c r="Z917" s="39" t="s">
        <v>115</v>
      </c>
      <c r="AA917" s="39" t="s">
        <v>115</v>
      </c>
      <c r="AB917" s="34">
        <v>60.4</v>
      </c>
      <c r="AC917" s="39" t="s">
        <v>115</v>
      </c>
      <c r="AD917" s="34">
        <v>201</v>
      </c>
      <c r="AE917" s="39" t="s">
        <v>115</v>
      </c>
    </row>
    <row r="918" spans="1:31" x14ac:dyDescent="0.35">
      <c r="A918" s="44">
        <v>41410</v>
      </c>
      <c r="B918" s="52">
        <v>0.44732638888888893</v>
      </c>
      <c r="C918" s="29">
        <v>638</v>
      </c>
      <c r="D918" s="29">
        <v>0.41599999999999998</v>
      </c>
      <c r="E918" s="29">
        <v>8.23</v>
      </c>
      <c r="F918" s="29">
        <v>8.11</v>
      </c>
      <c r="G918" s="29">
        <v>19.899999999999999</v>
      </c>
      <c r="K918" s="54">
        <v>471</v>
      </c>
    </row>
    <row r="919" spans="1:31" x14ac:dyDescent="0.35">
      <c r="A919" s="44">
        <v>41416</v>
      </c>
      <c r="B919" s="53">
        <v>0.44569444444444445</v>
      </c>
      <c r="C919" s="29">
        <v>646</v>
      </c>
      <c r="D919" s="29">
        <v>0.42249999999999999</v>
      </c>
      <c r="E919" s="29">
        <v>6.82</v>
      </c>
      <c r="F919" s="29">
        <v>8.0299999999999994</v>
      </c>
      <c r="G919" s="29">
        <v>21.2</v>
      </c>
      <c r="K919" s="54">
        <v>496</v>
      </c>
    </row>
    <row r="920" spans="1:31" x14ac:dyDescent="0.35">
      <c r="A920" s="44">
        <v>41424</v>
      </c>
      <c r="B920" s="52">
        <v>0.46877314814814813</v>
      </c>
      <c r="C920" s="29">
        <v>477.5</v>
      </c>
      <c r="D920" s="29">
        <v>0.31069999999999998</v>
      </c>
      <c r="E920" s="29">
        <v>7.37</v>
      </c>
      <c r="F920" s="29">
        <v>8.09</v>
      </c>
      <c r="G920" s="29">
        <v>21.7</v>
      </c>
      <c r="K920" s="235">
        <v>288</v>
      </c>
      <c r="L920" s="45">
        <f>AVERAGE(K916:K920)</f>
        <v>388.6</v>
      </c>
      <c r="M920" s="46">
        <f>GEOMEAN(K916:K920)</f>
        <v>379.57583157505121</v>
      </c>
      <c r="N920" s="276" t="s">
        <v>158</v>
      </c>
    </row>
    <row r="921" spans="1:31" x14ac:dyDescent="0.35">
      <c r="A921" s="44">
        <v>41431</v>
      </c>
      <c r="B921" s="53">
        <v>0.42237268518518517</v>
      </c>
      <c r="C921" s="29">
        <v>625</v>
      </c>
      <c r="D921" s="29">
        <v>0.40300000000000002</v>
      </c>
      <c r="E921" s="29">
        <v>7.28</v>
      </c>
      <c r="F921" s="29">
        <v>7.97</v>
      </c>
      <c r="G921" s="29">
        <v>20.100000000000001</v>
      </c>
      <c r="K921" s="54">
        <v>278</v>
      </c>
    </row>
    <row r="922" spans="1:31" x14ac:dyDescent="0.35">
      <c r="A922" s="44">
        <v>41435</v>
      </c>
      <c r="B922" s="52">
        <v>0.47365740740740742</v>
      </c>
      <c r="C922" s="29">
        <v>482.1</v>
      </c>
      <c r="D922" s="29">
        <v>0.31330000000000002</v>
      </c>
      <c r="E922" s="29">
        <v>4.88</v>
      </c>
      <c r="F922" s="29">
        <v>7.81</v>
      </c>
      <c r="G922" s="29">
        <v>21.3</v>
      </c>
      <c r="K922" s="36">
        <v>24192</v>
      </c>
    </row>
    <row r="923" spans="1:31" x14ac:dyDescent="0.35">
      <c r="A923" s="44">
        <v>41444</v>
      </c>
      <c r="B923" s="58">
        <v>0.4468287037037037</v>
      </c>
      <c r="C923" s="29">
        <v>636</v>
      </c>
      <c r="D923" s="29">
        <v>0.41599999999999998</v>
      </c>
      <c r="E923" s="29">
        <v>5.96</v>
      </c>
      <c r="F923" s="29">
        <v>8.11</v>
      </c>
      <c r="G923" s="29">
        <v>22.8</v>
      </c>
      <c r="K923" s="54">
        <v>305</v>
      </c>
    </row>
    <row r="924" spans="1:31" x14ac:dyDescent="0.35">
      <c r="A924" s="44">
        <v>41449</v>
      </c>
      <c r="B924" s="52">
        <v>0.45296296296296296</v>
      </c>
      <c r="C924" s="29">
        <v>564</v>
      </c>
      <c r="D924" s="29">
        <v>0.36399999999999999</v>
      </c>
      <c r="E924" s="29">
        <v>7.02</v>
      </c>
      <c r="F924" s="29">
        <v>8.1199999999999992</v>
      </c>
      <c r="G924" s="29">
        <v>24.3</v>
      </c>
      <c r="K924" s="54">
        <v>1236</v>
      </c>
    </row>
    <row r="925" spans="1:31" x14ac:dyDescent="0.35">
      <c r="A925" s="44">
        <v>41452</v>
      </c>
      <c r="B925" s="52">
        <v>0.43609953703703702</v>
      </c>
      <c r="C925" s="29">
        <v>643</v>
      </c>
      <c r="D925" s="29">
        <v>0.41599999999999998</v>
      </c>
      <c r="E925" s="29">
        <v>6.73</v>
      </c>
      <c r="F925" s="29">
        <v>8.08</v>
      </c>
      <c r="G925" s="29">
        <v>23.9</v>
      </c>
      <c r="K925" s="235">
        <v>798</v>
      </c>
      <c r="L925" s="45">
        <f>AVERAGE(K921:K925)</f>
        <v>5361.8</v>
      </c>
      <c r="M925" s="46">
        <f>GEOMEAN(K921:K925)</f>
        <v>1151.3505008895406</v>
      </c>
      <c r="N925" s="276" t="s">
        <v>159</v>
      </c>
    </row>
    <row r="926" spans="1:31" x14ac:dyDescent="0.35">
      <c r="A926" s="44">
        <v>41458</v>
      </c>
      <c r="B926" s="52">
        <v>0.42789351851851848</v>
      </c>
      <c r="C926" s="29">
        <v>500</v>
      </c>
      <c r="D926" s="29">
        <v>0.32500000000000001</v>
      </c>
      <c r="E926" s="29">
        <v>7.05</v>
      </c>
      <c r="F926" s="29">
        <v>8.24</v>
      </c>
      <c r="G926" s="29">
        <v>22.5</v>
      </c>
      <c r="K926" s="54">
        <v>6488</v>
      </c>
    </row>
    <row r="927" spans="1:31" x14ac:dyDescent="0.35">
      <c r="A927" s="44">
        <v>41464</v>
      </c>
      <c r="B927" s="52">
        <v>0.46210648148148148</v>
      </c>
      <c r="C927" s="29">
        <v>625</v>
      </c>
      <c r="D927" s="29">
        <v>0.40300000000000002</v>
      </c>
      <c r="E927" s="29">
        <v>5.88</v>
      </c>
      <c r="F927" s="29">
        <v>8.07</v>
      </c>
      <c r="G927" s="29">
        <v>23.9</v>
      </c>
      <c r="K927" s="54">
        <v>410</v>
      </c>
    </row>
    <row r="928" spans="1:31" x14ac:dyDescent="0.35">
      <c r="A928" s="44">
        <v>41472</v>
      </c>
      <c r="B928" s="52">
        <v>0.42061342592592593</v>
      </c>
      <c r="C928" s="29">
        <v>672</v>
      </c>
      <c r="D928" s="29">
        <v>0.4355</v>
      </c>
      <c r="E928" s="29">
        <v>6.06</v>
      </c>
      <c r="F928" s="29">
        <v>8.01</v>
      </c>
      <c r="G928" s="29">
        <v>25.6</v>
      </c>
      <c r="K928" s="54">
        <v>313</v>
      </c>
    </row>
    <row r="929" spans="1:33" x14ac:dyDescent="0.35">
      <c r="A929" s="44">
        <v>41478</v>
      </c>
      <c r="B929" s="52">
        <v>0.43983796296296296</v>
      </c>
      <c r="C929" s="29">
        <v>758</v>
      </c>
      <c r="D929" s="29">
        <v>0.49399999999999999</v>
      </c>
      <c r="E929" s="29">
        <v>6.66</v>
      </c>
      <c r="F929" s="29">
        <v>7.78</v>
      </c>
      <c r="G929" s="29">
        <v>24.4</v>
      </c>
      <c r="K929" s="54">
        <v>345</v>
      </c>
    </row>
    <row r="930" spans="1:33" x14ac:dyDescent="0.35">
      <c r="A930" s="44">
        <v>41485</v>
      </c>
      <c r="C930" s="49" t="s">
        <v>139</v>
      </c>
      <c r="D930" s="49" t="s">
        <v>139</v>
      </c>
      <c r="E930" s="49" t="s">
        <v>139</v>
      </c>
      <c r="F930" s="49" t="s">
        <v>139</v>
      </c>
      <c r="G930" s="49" t="s">
        <v>139</v>
      </c>
      <c r="K930" s="54">
        <v>495</v>
      </c>
      <c r="L930" s="45">
        <f>AVERAGE(K926:K930)</f>
        <v>1610.2</v>
      </c>
      <c r="M930" s="46">
        <f>GEOMEAN(K926:K930)</f>
        <v>676.97505450880294</v>
      </c>
      <c r="N930" s="276" t="s">
        <v>160</v>
      </c>
      <c r="O930" s="34">
        <v>2.2000000000000002</v>
      </c>
      <c r="P930" s="34">
        <v>84.2</v>
      </c>
      <c r="Q930" s="39" t="s">
        <v>115</v>
      </c>
      <c r="R930" s="39" t="s">
        <v>115</v>
      </c>
      <c r="S930" s="39" t="s">
        <v>115</v>
      </c>
      <c r="T930" s="39" t="s">
        <v>115</v>
      </c>
      <c r="U930" s="39" t="s">
        <v>115</v>
      </c>
      <c r="V930" s="39" t="s">
        <v>115</v>
      </c>
      <c r="W930" s="39" t="s">
        <v>115</v>
      </c>
      <c r="X930" s="34">
        <v>82.9</v>
      </c>
      <c r="Y930" s="39" t="s">
        <v>115</v>
      </c>
      <c r="Z930" s="34">
        <v>1.3</v>
      </c>
      <c r="AA930" s="39" t="s">
        <v>115</v>
      </c>
      <c r="AB930" s="34">
        <v>62.7</v>
      </c>
      <c r="AC930" s="39" t="s">
        <v>115</v>
      </c>
      <c r="AD930" s="34">
        <v>297</v>
      </c>
      <c r="AE930" s="39" t="s">
        <v>115</v>
      </c>
    </row>
    <row r="931" spans="1:33" x14ac:dyDescent="0.35">
      <c r="A931" s="44">
        <v>41493</v>
      </c>
      <c r="B931" s="53">
        <v>0.44350694444444444</v>
      </c>
      <c r="C931" s="29">
        <v>814</v>
      </c>
      <c r="D931" s="29">
        <v>0.52649999999999997</v>
      </c>
      <c r="E931" s="29">
        <v>7.28</v>
      </c>
      <c r="F931" s="29">
        <v>7.78</v>
      </c>
      <c r="G931" s="29">
        <v>22.5</v>
      </c>
      <c r="K931" s="54">
        <v>282</v>
      </c>
    </row>
    <row r="932" spans="1:33" x14ac:dyDescent="0.35">
      <c r="A932" s="44">
        <v>41498</v>
      </c>
      <c r="B932" s="52">
        <v>0.4400810185185185</v>
      </c>
      <c r="C932" s="29">
        <v>690</v>
      </c>
      <c r="D932" s="29">
        <v>0.44850000000000001</v>
      </c>
      <c r="E932" s="29">
        <v>5.43</v>
      </c>
      <c r="F932" s="29">
        <v>7.78</v>
      </c>
      <c r="G932" s="29">
        <v>23.9</v>
      </c>
      <c r="K932" s="54">
        <v>345</v>
      </c>
    </row>
    <row r="933" spans="1:33" x14ac:dyDescent="0.35">
      <c r="A933" s="44">
        <v>41500</v>
      </c>
      <c r="B933" s="53">
        <v>0.45537037037037037</v>
      </c>
      <c r="C933" s="29">
        <v>773</v>
      </c>
      <c r="D933" s="29">
        <v>0.50049999999999994</v>
      </c>
      <c r="E933" s="29">
        <v>7.39</v>
      </c>
      <c r="F933" s="29">
        <v>7.62</v>
      </c>
      <c r="G933" s="29">
        <v>20.9</v>
      </c>
      <c r="K933" s="54">
        <v>108</v>
      </c>
    </row>
    <row r="934" spans="1:33" x14ac:dyDescent="0.35">
      <c r="A934" s="44">
        <v>41505</v>
      </c>
      <c r="B934" s="52">
        <v>0.4495601851851852</v>
      </c>
      <c r="C934" s="29">
        <v>728</v>
      </c>
      <c r="D934" s="29">
        <v>0.47449999999999998</v>
      </c>
      <c r="E934" s="29">
        <v>7.56</v>
      </c>
      <c r="F934" s="29">
        <v>7.89</v>
      </c>
      <c r="G934" s="29">
        <v>21.9</v>
      </c>
      <c r="K934" s="54">
        <v>173</v>
      </c>
    </row>
    <row r="935" spans="1:33" x14ac:dyDescent="0.35">
      <c r="A935" s="44">
        <v>41508</v>
      </c>
      <c r="B935" s="52">
        <v>0.45197916666666665</v>
      </c>
      <c r="C935" s="29">
        <v>803</v>
      </c>
      <c r="D935" s="29">
        <v>0.52</v>
      </c>
      <c r="E935" s="29">
        <v>6.73</v>
      </c>
      <c r="F935" s="29">
        <v>7.89</v>
      </c>
      <c r="G935" s="29">
        <v>23.9</v>
      </c>
      <c r="K935" s="54">
        <v>110</v>
      </c>
      <c r="L935" s="45">
        <f>AVERAGE(K931:K935)</f>
        <v>203.6</v>
      </c>
      <c r="M935" s="46">
        <f>GEOMEAN(K931:K935)</f>
        <v>182.04809949081402</v>
      </c>
      <c r="N935" s="276" t="s">
        <v>161</v>
      </c>
    </row>
    <row r="936" spans="1:33" x14ac:dyDescent="0.35">
      <c r="A936" s="44">
        <v>41526</v>
      </c>
      <c r="B936" s="52">
        <v>0.45246527777777779</v>
      </c>
      <c r="C936" s="29">
        <v>859</v>
      </c>
      <c r="D936" s="29">
        <v>0.55900000000000005</v>
      </c>
      <c r="E936" s="29">
        <v>5.31</v>
      </c>
      <c r="F936" s="29">
        <v>7.8</v>
      </c>
      <c r="G936" s="29">
        <v>24.1</v>
      </c>
      <c r="K936" s="54">
        <v>7270</v>
      </c>
    </row>
    <row r="937" spans="1:33" x14ac:dyDescent="0.35">
      <c r="A937" s="44">
        <v>41535</v>
      </c>
      <c r="B937" s="52">
        <v>0.4777777777777778</v>
      </c>
      <c r="C937" s="29">
        <v>926</v>
      </c>
      <c r="D937" s="29">
        <v>0.60450000000000004</v>
      </c>
      <c r="E937" s="29">
        <v>6.5</v>
      </c>
      <c r="F937" s="29">
        <v>7.74</v>
      </c>
      <c r="G937" s="29">
        <v>19.8</v>
      </c>
      <c r="K937" s="235">
        <v>7270</v>
      </c>
    </row>
    <row r="938" spans="1:33" x14ac:dyDescent="0.35">
      <c r="A938" s="44">
        <v>41536</v>
      </c>
      <c r="B938" s="52">
        <v>0.4568402777777778</v>
      </c>
      <c r="C938" s="29">
        <v>487.8</v>
      </c>
      <c r="D938" s="29">
        <v>0.31719999999999998</v>
      </c>
      <c r="E938" s="29">
        <v>5.73</v>
      </c>
      <c r="F938" s="29">
        <v>7.65</v>
      </c>
      <c r="G938" s="29">
        <v>20.3</v>
      </c>
      <c r="K938" s="36">
        <v>24192</v>
      </c>
    </row>
    <row r="939" spans="1:33" x14ac:dyDescent="0.35">
      <c r="A939" s="44">
        <v>41541</v>
      </c>
      <c r="B939" s="53">
        <v>0.42072916666666665</v>
      </c>
      <c r="C939" s="29">
        <v>809</v>
      </c>
      <c r="D939" s="29">
        <v>0.52649999999999997</v>
      </c>
      <c r="E939" s="29">
        <v>6.28</v>
      </c>
      <c r="F939" s="29">
        <v>7.66</v>
      </c>
      <c r="G939" s="29">
        <v>17.600000000000001</v>
      </c>
      <c r="K939" s="54">
        <v>3255</v>
      </c>
    </row>
    <row r="940" spans="1:33" x14ac:dyDescent="0.35">
      <c r="A940" s="44">
        <v>41547</v>
      </c>
      <c r="C940" s="49" t="s">
        <v>139</v>
      </c>
      <c r="D940" s="49" t="s">
        <v>139</v>
      </c>
      <c r="E940" s="49" t="s">
        <v>139</v>
      </c>
      <c r="F940" s="49" t="s">
        <v>139</v>
      </c>
      <c r="G940" s="49" t="s">
        <v>139</v>
      </c>
      <c r="K940" s="54">
        <v>24192</v>
      </c>
      <c r="L940" s="45">
        <f>AVERAGE(K936:K940)</f>
        <v>13235.8</v>
      </c>
      <c r="M940" s="46">
        <f>GEOMEAN(K936:K940)</f>
        <v>10013.656103528623</v>
      </c>
      <c r="N940" s="276" t="s">
        <v>162</v>
      </c>
    </row>
    <row r="941" spans="1:33" x14ac:dyDescent="0.35">
      <c r="A941" s="44">
        <v>41550</v>
      </c>
      <c r="B941" s="52">
        <v>0.43509259259259259</v>
      </c>
      <c r="C941" s="29">
        <v>822</v>
      </c>
      <c r="D941" s="29">
        <v>0.53300000000000003</v>
      </c>
      <c r="E941" s="29">
        <v>5.72</v>
      </c>
      <c r="F941" s="29">
        <v>7.72</v>
      </c>
      <c r="G941" s="29">
        <v>20</v>
      </c>
      <c r="K941" s="54">
        <v>5475</v>
      </c>
    </row>
    <row r="942" spans="1:33" x14ac:dyDescent="0.35">
      <c r="A942" s="44">
        <v>41556</v>
      </c>
      <c r="B942" s="53">
        <v>0.39730324074074069</v>
      </c>
      <c r="C942" s="29">
        <v>518</v>
      </c>
      <c r="D942" s="29">
        <v>0.3367</v>
      </c>
      <c r="E942" s="29">
        <v>8.81</v>
      </c>
      <c r="F942" s="29">
        <v>8.02</v>
      </c>
      <c r="G942" s="29">
        <v>17.2</v>
      </c>
      <c r="K942" s="54">
        <v>759</v>
      </c>
    </row>
    <row r="943" spans="1:33" x14ac:dyDescent="0.35">
      <c r="A943" s="44">
        <v>41561</v>
      </c>
      <c r="B943" s="52">
        <v>0.46892361111111108</v>
      </c>
      <c r="C943" s="29">
        <v>648</v>
      </c>
      <c r="D943" s="29">
        <v>0.42249999999999999</v>
      </c>
      <c r="E943" s="29">
        <v>8.48</v>
      </c>
      <c r="F943" s="29">
        <v>7.82</v>
      </c>
      <c r="G943" s="29">
        <v>15.9</v>
      </c>
      <c r="K943" s="54">
        <v>132</v>
      </c>
    </row>
    <row r="944" spans="1:33" x14ac:dyDescent="0.35">
      <c r="A944" s="44">
        <v>41569</v>
      </c>
      <c r="B944" s="53">
        <v>0.4327893518518518</v>
      </c>
      <c r="C944" s="29">
        <v>731</v>
      </c>
      <c r="D944" s="29">
        <v>0.47449999999999998</v>
      </c>
      <c r="E944" s="29">
        <v>9.39</v>
      </c>
      <c r="F944" s="29">
        <v>7.75</v>
      </c>
      <c r="G944" s="29">
        <v>11.2</v>
      </c>
      <c r="K944" s="54">
        <v>223</v>
      </c>
      <c r="O944" s="39" t="s">
        <v>115</v>
      </c>
      <c r="P944" s="39">
        <v>65.8</v>
      </c>
      <c r="Q944" s="39" t="s">
        <v>115</v>
      </c>
      <c r="R944" s="39" t="s">
        <v>115</v>
      </c>
      <c r="S944" s="39" t="s">
        <v>115</v>
      </c>
      <c r="T944" s="39" t="s">
        <v>115</v>
      </c>
      <c r="U944" s="39" t="s">
        <v>115</v>
      </c>
      <c r="V944" s="39" t="s">
        <v>115</v>
      </c>
      <c r="W944" s="39" t="s">
        <v>115</v>
      </c>
      <c r="X944" s="39">
        <v>76.400000000000006</v>
      </c>
      <c r="Y944" s="39" t="s">
        <v>115</v>
      </c>
      <c r="Z944" s="39">
        <v>0.7</v>
      </c>
      <c r="AA944" s="39" t="s">
        <v>115</v>
      </c>
      <c r="AB944" s="39">
        <v>53.4</v>
      </c>
      <c r="AC944" s="39" t="s">
        <v>115</v>
      </c>
      <c r="AD944" s="39">
        <v>267</v>
      </c>
      <c r="AE944" s="39" t="s">
        <v>115</v>
      </c>
      <c r="AF944" s="40">
        <v>162</v>
      </c>
      <c r="AG944" s="40">
        <v>58.9</v>
      </c>
    </row>
    <row r="945" spans="1:14" x14ac:dyDescent="0.35">
      <c r="A945" s="44">
        <v>41578</v>
      </c>
      <c r="B945" s="52">
        <v>0.42458333333333331</v>
      </c>
      <c r="C945" s="29">
        <v>793</v>
      </c>
      <c r="D945" s="29">
        <v>0.51349999999999996</v>
      </c>
      <c r="E945" s="29">
        <v>8.94</v>
      </c>
      <c r="F945" s="29">
        <v>7.97</v>
      </c>
      <c r="G945" s="29">
        <v>12.8</v>
      </c>
      <c r="K945" s="54">
        <v>24192</v>
      </c>
      <c r="L945" s="45">
        <f>AVERAGE(K941:K945)</f>
        <v>6156.2</v>
      </c>
      <c r="M945" s="46">
        <f>GEOMEAN(K941:K945)</f>
        <v>1242.3251963376217</v>
      </c>
      <c r="N945" s="276" t="s">
        <v>163</v>
      </c>
    </row>
    <row r="946" spans="1:14" x14ac:dyDescent="0.35">
      <c r="A946" s="44">
        <v>41582</v>
      </c>
      <c r="B946" s="52">
        <v>0.46363425925925927</v>
      </c>
      <c r="C946" s="29">
        <v>548</v>
      </c>
      <c r="D946" s="29">
        <v>0.35560000000000003</v>
      </c>
      <c r="E946" s="29">
        <v>12.66</v>
      </c>
      <c r="F946" s="29">
        <v>8.25</v>
      </c>
      <c r="G946" s="29">
        <v>10.7</v>
      </c>
      <c r="K946" s="54">
        <v>512</v>
      </c>
    </row>
    <row r="947" spans="1:14" x14ac:dyDescent="0.35">
      <c r="A947" s="44">
        <v>41590</v>
      </c>
      <c r="B947" s="52">
        <v>0.49277777777777776</v>
      </c>
      <c r="C947" s="29">
        <v>695</v>
      </c>
      <c r="D947" s="29">
        <v>0.45179999999999998</v>
      </c>
      <c r="E947" s="29">
        <v>11.45</v>
      </c>
      <c r="F947" s="29">
        <v>7.81</v>
      </c>
      <c r="G947" s="29">
        <v>7.1</v>
      </c>
      <c r="K947" s="54">
        <v>74</v>
      </c>
    </row>
    <row r="948" spans="1:14" x14ac:dyDescent="0.35">
      <c r="A948" s="44">
        <v>41592</v>
      </c>
      <c r="B948" s="52">
        <v>0.46200231481481485</v>
      </c>
      <c r="C948" s="29">
        <v>757</v>
      </c>
      <c r="D948" s="29">
        <v>0.49209999999999998</v>
      </c>
      <c r="E948" s="29">
        <v>12.17</v>
      </c>
      <c r="F948" s="29">
        <v>7.93</v>
      </c>
      <c r="G948" s="29">
        <v>5.6</v>
      </c>
      <c r="K948" s="54">
        <v>41</v>
      </c>
    </row>
    <row r="949" spans="1:14" x14ac:dyDescent="0.35">
      <c r="A949" s="44">
        <v>41598</v>
      </c>
      <c r="B949" s="53">
        <v>0.43709490740740736</v>
      </c>
      <c r="C949" s="29">
        <v>487.6</v>
      </c>
      <c r="D949" s="29">
        <v>0.31719999999999998</v>
      </c>
      <c r="E949" s="29">
        <v>11.96</v>
      </c>
      <c r="F949" s="29">
        <v>8.26</v>
      </c>
      <c r="G949" s="29">
        <v>7.2</v>
      </c>
      <c r="K949" s="54">
        <v>538</v>
      </c>
    </row>
    <row r="950" spans="1:14" x14ac:dyDescent="0.35">
      <c r="A950" s="44">
        <v>41603</v>
      </c>
      <c r="B950" s="52">
        <v>0.43254629629629626</v>
      </c>
      <c r="C950" s="29">
        <v>552</v>
      </c>
      <c r="D950" s="29">
        <v>0.35880000000000001</v>
      </c>
      <c r="E950" s="29">
        <v>13.27</v>
      </c>
      <c r="F950" s="29">
        <v>8.3000000000000007</v>
      </c>
      <c r="G950" s="29">
        <v>3.7</v>
      </c>
      <c r="K950" s="54">
        <v>74</v>
      </c>
      <c r="L950" s="45">
        <f>AVERAGE(K946:K950)</f>
        <v>247.8</v>
      </c>
      <c r="M950" s="46">
        <f>GEOMEAN(K946:K950)</f>
        <v>143.96598950149797</v>
      </c>
      <c r="N950" s="276" t="s">
        <v>164</v>
      </c>
    </row>
    <row r="951" spans="1:14" x14ac:dyDescent="0.35">
      <c r="A951" s="44">
        <v>41610</v>
      </c>
      <c r="B951" s="52">
        <v>0.45120370370370372</v>
      </c>
      <c r="C951" s="29">
        <v>606</v>
      </c>
      <c r="D951" s="29">
        <v>0.39389999999999997</v>
      </c>
      <c r="E951" s="29">
        <v>14.34</v>
      </c>
      <c r="F951" s="29">
        <v>8.32</v>
      </c>
      <c r="G951" s="29">
        <v>5.0999999999999996</v>
      </c>
      <c r="K951" s="54">
        <v>31</v>
      </c>
    </row>
    <row r="952" spans="1:14" x14ac:dyDescent="0.35">
      <c r="A952" s="44">
        <v>41612</v>
      </c>
      <c r="B952" s="52">
        <v>0.45500000000000002</v>
      </c>
      <c r="C952" s="29">
        <v>443.5</v>
      </c>
      <c r="D952" s="29">
        <v>0.28860000000000002</v>
      </c>
      <c r="E952" s="29">
        <v>12.04</v>
      </c>
      <c r="F952" s="29">
        <v>7.97</v>
      </c>
      <c r="G952" s="29">
        <v>7.2</v>
      </c>
      <c r="K952" s="54">
        <v>158</v>
      </c>
    </row>
    <row r="953" spans="1:14" x14ac:dyDescent="0.35">
      <c r="A953" s="44">
        <v>41618</v>
      </c>
      <c r="B953" s="53">
        <v>0.4606365740740741</v>
      </c>
      <c r="C953" s="29">
        <v>664</v>
      </c>
      <c r="D953" s="29">
        <v>0.43159999999999998</v>
      </c>
      <c r="E953" s="29">
        <v>14.03</v>
      </c>
      <c r="F953" s="29">
        <v>7.93</v>
      </c>
      <c r="G953" s="29">
        <v>1.5</v>
      </c>
      <c r="K953" s="54">
        <v>86</v>
      </c>
    </row>
    <row r="954" spans="1:14" x14ac:dyDescent="0.35">
      <c r="A954" s="44">
        <v>41620</v>
      </c>
      <c r="B954" s="53">
        <v>0.43307870370370366</v>
      </c>
      <c r="C954" s="29">
        <v>677</v>
      </c>
      <c r="D954" s="29">
        <v>0.44009999999999999</v>
      </c>
      <c r="E954" s="29">
        <v>14.95</v>
      </c>
      <c r="F954" s="29">
        <v>7.92</v>
      </c>
      <c r="G954" s="29">
        <v>0</v>
      </c>
      <c r="K954" s="54">
        <v>10</v>
      </c>
    </row>
    <row r="955" spans="1:14" x14ac:dyDescent="0.35">
      <c r="A955" s="44">
        <v>41625</v>
      </c>
      <c r="B955" s="53">
        <v>0.45542824074074079</v>
      </c>
      <c r="C955" s="29">
        <v>817</v>
      </c>
      <c r="D955" s="29">
        <v>0.53100000000000003</v>
      </c>
      <c r="E955" s="29">
        <v>15.25</v>
      </c>
      <c r="F955" s="29">
        <v>8.06</v>
      </c>
      <c r="G955" s="29">
        <v>1.1000000000000001</v>
      </c>
      <c r="K955" s="235">
        <v>84</v>
      </c>
      <c r="L955" s="45">
        <f>AVERAGE(K951:K955)</f>
        <v>73.8</v>
      </c>
      <c r="M955" s="46">
        <f>GEOMEAN(K951:K955)</f>
        <v>51.257722270712989</v>
      </c>
      <c r="N955" s="276" t="s">
        <v>165</v>
      </c>
    </row>
    <row r="956" spans="1:14" x14ac:dyDescent="0.35">
      <c r="A956" s="44">
        <v>41652</v>
      </c>
      <c r="B956" s="52">
        <v>0.42967592592592596</v>
      </c>
      <c r="C956" s="29">
        <v>467.6</v>
      </c>
      <c r="D956" s="29">
        <v>0.30420000000000003</v>
      </c>
      <c r="E956" s="29">
        <v>14.68</v>
      </c>
      <c r="F956" s="29">
        <v>8.0500000000000007</v>
      </c>
      <c r="G956" s="29">
        <v>2.2000000000000002</v>
      </c>
      <c r="K956" s="54">
        <v>350</v>
      </c>
    </row>
    <row r="957" spans="1:14" x14ac:dyDescent="0.35">
      <c r="A957" s="44">
        <v>41655</v>
      </c>
      <c r="B957" s="52">
        <v>0.37723379629629633</v>
      </c>
      <c r="C957" s="29">
        <v>497.2</v>
      </c>
      <c r="D957" s="29">
        <v>0.3231</v>
      </c>
      <c r="E957" s="29">
        <v>14.24</v>
      </c>
      <c r="F957" s="29">
        <v>8.11</v>
      </c>
      <c r="G957" s="29">
        <v>0.7</v>
      </c>
      <c r="K957" s="54">
        <v>313</v>
      </c>
    </row>
    <row r="958" spans="1:14" x14ac:dyDescent="0.35">
      <c r="A958" s="44">
        <v>41666</v>
      </c>
      <c r="G958" s="40" t="s">
        <v>647</v>
      </c>
    </row>
    <row r="959" spans="1:14" x14ac:dyDescent="0.35">
      <c r="A959" s="44">
        <v>41668</v>
      </c>
      <c r="B959" s="52">
        <v>0.43503472222222223</v>
      </c>
      <c r="C959" s="29">
        <v>670</v>
      </c>
      <c r="D959" s="29">
        <v>0.4355</v>
      </c>
      <c r="E959" s="29">
        <v>16.47</v>
      </c>
      <c r="F959" s="29">
        <v>8</v>
      </c>
      <c r="G959" s="29">
        <v>0</v>
      </c>
      <c r="K959" s="54">
        <v>85</v>
      </c>
    </row>
    <row r="960" spans="1:14" x14ac:dyDescent="0.35">
      <c r="A960" s="44">
        <v>41674</v>
      </c>
      <c r="B960" s="53">
        <v>0.45738425925925924</v>
      </c>
      <c r="C960" s="29">
        <v>602</v>
      </c>
      <c r="D960" s="29">
        <v>0.39129999999999998</v>
      </c>
      <c r="E960" s="29">
        <v>15.82</v>
      </c>
      <c r="F960" s="29">
        <v>8.19</v>
      </c>
      <c r="G960" s="29">
        <v>0.5</v>
      </c>
      <c r="K960" s="235">
        <v>253</v>
      </c>
      <c r="L960" s="45">
        <f>AVERAGE(K956:K960)</f>
        <v>250.25</v>
      </c>
      <c r="M960" s="46">
        <f>GEOMEAN(K956:K960)</f>
        <v>220.31190065250618</v>
      </c>
      <c r="N960" s="276" t="s">
        <v>166</v>
      </c>
    </row>
    <row r="961" spans="1:33" x14ac:dyDescent="0.35">
      <c r="A961" s="44">
        <v>41682</v>
      </c>
      <c r="B961" s="52">
        <v>0.4568402777777778</v>
      </c>
      <c r="C961" s="29">
        <v>673</v>
      </c>
      <c r="D961" s="29">
        <v>0.43680000000000002</v>
      </c>
      <c r="E961" s="29">
        <v>14.47</v>
      </c>
      <c r="F961" s="29">
        <v>8</v>
      </c>
      <c r="G961" s="29">
        <v>0</v>
      </c>
      <c r="K961" s="235">
        <v>292</v>
      </c>
    </row>
    <row r="962" spans="1:33" x14ac:dyDescent="0.35">
      <c r="A962" s="44">
        <v>41683</v>
      </c>
      <c r="B962" s="52">
        <v>0.44385416666666666</v>
      </c>
      <c r="C962" s="29">
        <v>658</v>
      </c>
      <c r="D962" s="29">
        <v>0.42770000000000002</v>
      </c>
      <c r="E962" s="29">
        <v>14.34</v>
      </c>
      <c r="F962" s="29">
        <v>8.0399999999999991</v>
      </c>
      <c r="G962" s="29">
        <v>0</v>
      </c>
      <c r="K962" s="54">
        <v>121</v>
      </c>
    </row>
    <row r="963" spans="1:33" x14ac:dyDescent="0.35">
      <c r="A963" s="44">
        <v>41687</v>
      </c>
      <c r="B963" s="53">
        <v>0.45037037037037037</v>
      </c>
      <c r="C963" s="29">
        <v>695</v>
      </c>
      <c r="D963" s="29">
        <v>0.45179999999999998</v>
      </c>
      <c r="E963" s="29">
        <v>14.29</v>
      </c>
      <c r="F963" s="29">
        <v>8.08</v>
      </c>
      <c r="G963" s="29">
        <v>1</v>
      </c>
      <c r="K963" s="54">
        <v>63</v>
      </c>
    </row>
    <row r="964" spans="1:33" x14ac:dyDescent="0.35">
      <c r="A964" s="44">
        <v>41689</v>
      </c>
      <c r="B964" s="53">
        <v>0.44820601851851855</v>
      </c>
      <c r="C964" s="29">
        <v>813</v>
      </c>
      <c r="D964" s="29">
        <v>0.52849999999999997</v>
      </c>
      <c r="E964" s="29">
        <v>17.440000000000001</v>
      </c>
      <c r="F964" s="29">
        <v>8.09</v>
      </c>
      <c r="G964" s="29">
        <v>2.6</v>
      </c>
      <c r="K964" s="54">
        <v>374</v>
      </c>
    </row>
    <row r="965" spans="1:33" x14ac:dyDescent="0.35">
      <c r="A965" s="44">
        <v>41695</v>
      </c>
      <c r="B965" s="52">
        <v>0.44710648148148152</v>
      </c>
      <c r="C965" s="29">
        <v>353.7</v>
      </c>
      <c r="D965" s="29">
        <v>0.2301</v>
      </c>
      <c r="E965" s="29">
        <v>16.809999999999999</v>
      </c>
      <c r="F965" s="29">
        <v>7.92</v>
      </c>
      <c r="G965" s="29">
        <v>0.9</v>
      </c>
      <c r="K965" s="54">
        <v>443</v>
      </c>
      <c r="L965" s="45">
        <f>AVERAGE(K961:K965)</f>
        <v>258.60000000000002</v>
      </c>
      <c r="M965" s="46">
        <f>GEOMEAN(K961:K965)</f>
        <v>205.75804267492114</v>
      </c>
      <c r="N965" s="276" t="s">
        <v>167</v>
      </c>
    </row>
    <row r="966" spans="1:33" x14ac:dyDescent="0.35">
      <c r="A966" s="44">
        <v>41702</v>
      </c>
      <c r="B966" s="51">
        <v>0.46694444444444444</v>
      </c>
      <c r="C966" s="29">
        <v>258</v>
      </c>
      <c r="D966" s="29">
        <v>0.16769999999999999</v>
      </c>
      <c r="E966" s="29">
        <v>13.77</v>
      </c>
      <c r="F966" s="29">
        <v>8.2200000000000006</v>
      </c>
      <c r="G966" s="29">
        <v>1</v>
      </c>
      <c r="K966" s="54">
        <v>63</v>
      </c>
      <c r="O966" s="39" t="s">
        <v>115</v>
      </c>
      <c r="P966" s="29">
        <v>53.3</v>
      </c>
      <c r="Q966" s="39" t="s">
        <v>115</v>
      </c>
      <c r="R966" s="39" t="s">
        <v>115</v>
      </c>
      <c r="S966" s="39" t="s">
        <v>115</v>
      </c>
      <c r="T966" s="39" t="s">
        <v>115</v>
      </c>
      <c r="U966" s="39" t="s">
        <v>115</v>
      </c>
      <c r="V966" s="39" t="s">
        <v>115</v>
      </c>
      <c r="W966" s="39" t="s">
        <v>115</v>
      </c>
      <c r="X966" s="29">
        <v>50.3</v>
      </c>
      <c r="Y966" s="39" t="s">
        <v>115</v>
      </c>
      <c r="Z966" s="29">
        <v>1.7</v>
      </c>
      <c r="AA966" s="39" t="s">
        <v>115</v>
      </c>
      <c r="AB966" s="29">
        <v>29.5</v>
      </c>
      <c r="AC966" s="29">
        <v>0.36</v>
      </c>
      <c r="AD966" s="29">
        <v>191</v>
      </c>
      <c r="AE966" s="39" t="s">
        <v>115</v>
      </c>
      <c r="AF966" s="40">
        <v>327</v>
      </c>
      <c r="AG966" s="29">
        <v>32.799999999999997</v>
      </c>
    </row>
    <row r="967" spans="1:33" x14ac:dyDescent="0.35">
      <c r="A967" s="44">
        <v>41708</v>
      </c>
      <c r="B967" s="52">
        <v>0.43247685185185186</v>
      </c>
      <c r="C967" s="29">
        <v>497.1</v>
      </c>
      <c r="D967" s="29">
        <v>0.3231</v>
      </c>
      <c r="E967" s="29">
        <v>12.93</v>
      </c>
      <c r="F967" s="29">
        <v>8.27</v>
      </c>
      <c r="G967" s="29">
        <v>4.0999999999999996</v>
      </c>
      <c r="K967" s="54">
        <v>20</v>
      </c>
    </row>
    <row r="968" spans="1:33" x14ac:dyDescent="0.35">
      <c r="A968" s="44">
        <v>41715</v>
      </c>
      <c r="B968" s="52">
        <v>0.42690972222222223</v>
      </c>
      <c r="C968" s="29">
        <v>485.2</v>
      </c>
      <c r="D968" s="29">
        <v>0.31530000000000002</v>
      </c>
      <c r="E968" s="29">
        <v>12.96</v>
      </c>
      <c r="F968" s="29">
        <v>8.32</v>
      </c>
      <c r="G968" s="29">
        <v>2.7</v>
      </c>
      <c r="K968" s="54">
        <v>909</v>
      </c>
    </row>
    <row r="969" spans="1:33" x14ac:dyDescent="0.35">
      <c r="A969" s="44">
        <v>41717</v>
      </c>
      <c r="B969" s="52">
        <v>0.4640393518518518</v>
      </c>
      <c r="C969" s="29">
        <v>618</v>
      </c>
      <c r="D969" s="29">
        <v>0.4017</v>
      </c>
      <c r="E969" s="29">
        <v>12.56</v>
      </c>
      <c r="F969" s="29">
        <v>8.35</v>
      </c>
      <c r="G969" s="29">
        <v>6.6</v>
      </c>
      <c r="K969" s="54">
        <v>906</v>
      </c>
    </row>
    <row r="970" spans="1:33" x14ac:dyDescent="0.35">
      <c r="A970" s="44">
        <v>41725</v>
      </c>
      <c r="B970" s="52">
        <v>0.43099537037037039</v>
      </c>
      <c r="C970" s="29">
        <v>644</v>
      </c>
      <c r="D970" s="29">
        <v>0.41789999999999999</v>
      </c>
      <c r="E970" s="29">
        <v>13.04</v>
      </c>
      <c r="F970" s="29">
        <v>8.3000000000000007</v>
      </c>
      <c r="G970" s="29">
        <v>5.3</v>
      </c>
      <c r="K970" s="54">
        <v>1076</v>
      </c>
      <c r="L970" s="45">
        <f>AVERAGE(K966:K970)</f>
        <v>594.79999999999995</v>
      </c>
      <c r="M970" s="46">
        <f>GEOMEAN(K966:K970)</f>
        <v>256.78815058708346</v>
      </c>
      <c r="N970" s="276" t="s">
        <v>168</v>
      </c>
    </row>
    <row r="971" spans="1:33" x14ac:dyDescent="0.35">
      <c r="A971" s="44">
        <v>41732</v>
      </c>
      <c r="B971" s="60">
        <v>0.44575231481481481</v>
      </c>
      <c r="C971" s="29">
        <v>558</v>
      </c>
      <c r="D971" s="29">
        <v>0.36270000000000002</v>
      </c>
      <c r="E971" s="29">
        <v>10.199999999999999</v>
      </c>
      <c r="F971" s="29">
        <v>8.36</v>
      </c>
      <c r="G971" s="29">
        <v>10.199999999999999</v>
      </c>
      <c r="K971" s="54">
        <v>24192</v>
      </c>
    </row>
    <row r="972" spans="1:33" x14ac:dyDescent="0.35">
      <c r="A972" s="44">
        <v>41737</v>
      </c>
      <c r="B972" s="51">
        <v>0.45068287037037041</v>
      </c>
      <c r="C972" s="29">
        <v>569</v>
      </c>
      <c r="D972" s="29">
        <v>0.36980000000000002</v>
      </c>
      <c r="E972" s="29">
        <v>12.77</v>
      </c>
      <c r="F972" s="29">
        <v>8.19</v>
      </c>
      <c r="G972" s="29">
        <v>9.1</v>
      </c>
      <c r="K972" s="54">
        <v>2613</v>
      </c>
    </row>
    <row r="973" spans="1:33" x14ac:dyDescent="0.35">
      <c r="A973" s="44">
        <v>41746</v>
      </c>
      <c r="B973" s="55">
        <v>0.39201388888888888</v>
      </c>
      <c r="C973" s="29">
        <v>609</v>
      </c>
      <c r="D973" s="29">
        <v>0.3952</v>
      </c>
      <c r="E973" s="29">
        <v>10.76</v>
      </c>
      <c r="F973" s="29">
        <v>8.09</v>
      </c>
      <c r="G973" s="29">
        <v>10.9</v>
      </c>
      <c r="K973" s="54">
        <v>528</v>
      </c>
    </row>
    <row r="974" spans="1:33" x14ac:dyDescent="0.35">
      <c r="A974" s="44">
        <v>41752</v>
      </c>
      <c r="B974" s="58">
        <v>0.49589120370370371</v>
      </c>
      <c r="C974" s="29">
        <v>606</v>
      </c>
      <c r="D974" s="29">
        <f>393.9/1000</f>
        <v>0.39389999999999997</v>
      </c>
      <c r="E974" s="29">
        <v>10.51</v>
      </c>
      <c r="F974" s="29">
        <v>8.32</v>
      </c>
      <c r="G974" s="29">
        <v>13.9</v>
      </c>
      <c r="K974" s="54">
        <v>1017</v>
      </c>
    </row>
    <row r="975" spans="1:33" x14ac:dyDescent="0.35">
      <c r="A975" s="44">
        <v>41757</v>
      </c>
      <c r="B975" s="58">
        <v>0.43607638888888883</v>
      </c>
      <c r="C975" s="29">
        <v>599</v>
      </c>
      <c r="D975" s="29">
        <v>0.38929999999999998</v>
      </c>
      <c r="E975" s="29">
        <v>7.95</v>
      </c>
      <c r="F975" s="29">
        <v>8.11</v>
      </c>
      <c r="G975" s="29">
        <v>15.5</v>
      </c>
      <c r="K975" s="54">
        <v>24192</v>
      </c>
      <c r="L975" s="45">
        <f>AVERAGE(K971:K975)</f>
        <v>10508.4</v>
      </c>
      <c r="M975" s="46">
        <f>GEOMEAN(K971:K975)</f>
        <v>3827.2564758449021</v>
      </c>
      <c r="N975" s="276" t="s">
        <v>169</v>
      </c>
    </row>
    <row r="976" spans="1:33" x14ac:dyDescent="0.35">
      <c r="A976" s="44">
        <v>41772</v>
      </c>
      <c r="B976" s="58">
        <v>0.44719907407407411</v>
      </c>
      <c r="C976" s="29">
        <v>533</v>
      </c>
      <c r="D976" s="29">
        <v>0.34639999999999999</v>
      </c>
      <c r="E976" s="29">
        <v>7.52</v>
      </c>
      <c r="F976" s="29">
        <v>8.31</v>
      </c>
      <c r="G976" s="29">
        <v>20.399999999999999</v>
      </c>
      <c r="K976" s="54">
        <v>1450</v>
      </c>
    </row>
    <row r="977" spans="1:33" x14ac:dyDescent="0.35">
      <c r="A977" s="44">
        <v>41774</v>
      </c>
      <c r="B977" s="58">
        <v>0.4538773148148148</v>
      </c>
      <c r="C977" s="29">
        <v>489.3</v>
      </c>
      <c r="D977" s="29">
        <v>0.31790000000000002</v>
      </c>
      <c r="E977" s="29">
        <v>7.47</v>
      </c>
      <c r="F977" s="29">
        <v>8.1199999999999992</v>
      </c>
      <c r="G977" s="29">
        <v>17.2</v>
      </c>
      <c r="K977" s="54">
        <v>7701</v>
      </c>
    </row>
    <row r="978" spans="1:33" x14ac:dyDescent="0.35">
      <c r="A978" s="44">
        <v>41778</v>
      </c>
      <c r="B978" s="55">
        <v>0.42925925925925923</v>
      </c>
      <c r="C978" s="29">
        <v>522</v>
      </c>
      <c r="D978" s="29">
        <v>0.33929999999999999</v>
      </c>
      <c r="E978" s="29">
        <v>9.3699999999999992</v>
      </c>
      <c r="F978" s="29">
        <v>8.1999999999999993</v>
      </c>
      <c r="G978" s="29">
        <v>16.100000000000001</v>
      </c>
      <c r="K978" s="54">
        <v>766</v>
      </c>
    </row>
    <row r="979" spans="1:33" x14ac:dyDescent="0.35">
      <c r="A979" s="44">
        <v>41780</v>
      </c>
      <c r="B979" s="55">
        <v>0.44432870370370375</v>
      </c>
      <c r="C979" s="29">
        <v>514</v>
      </c>
      <c r="D979" s="29">
        <v>0.33410000000000001</v>
      </c>
      <c r="E979" s="29">
        <v>9.31</v>
      </c>
      <c r="F979" s="29">
        <v>8.1</v>
      </c>
      <c r="G979" s="29">
        <v>17.5</v>
      </c>
      <c r="K979" s="54">
        <v>909</v>
      </c>
    </row>
    <row r="980" spans="1:33" x14ac:dyDescent="0.35">
      <c r="A980" s="44">
        <v>41788</v>
      </c>
      <c r="B980" s="55">
        <v>0.42656250000000001</v>
      </c>
      <c r="C980" s="29">
        <v>504</v>
      </c>
      <c r="D980" s="29">
        <v>0.3276</v>
      </c>
      <c r="E980" s="29">
        <v>7.31</v>
      </c>
      <c r="F980" s="29">
        <v>8.11</v>
      </c>
      <c r="G980" s="29">
        <v>22.1</v>
      </c>
      <c r="K980" s="54">
        <v>1313</v>
      </c>
      <c r="L980" s="45">
        <f>AVERAGE(K976:K980)</f>
        <v>2427.8000000000002</v>
      </c>
      <c r="M980" s="46">
        <f>GEOMEAN(K976:K980)</f>
        <v>1591.4555053262168</v>
      </c>
      <c r="N980" s="276" t="s">
        <v>170</v>
      </c>
    </row>
    <row r="981" spans="1:33" x14ac:dyDescent="0.35">
      <c r="A981" s="44">
        <v>41795</v>
      </c>
      <c r="B981" s="55">
        <v>0.45561342592592591</v>
      </c>
      <c r="C981" s="29">
        <v>495.3</v>
      </c>
      <c r="D981" s="29">
        <v>0.32169999999999999</v>
      </c>
      <c r="E981" s="29">
        <v>6.9</v>
      </c>
      <c r="F981" s="29">
        <v>8.2799999999999994</v>
      </c>
      <c r="G981" s="29">
        <v>21.8</v>
      </c>
      <c r="K981" s="54">
        <v>3654</v>
      </c>
    </row>
    <row r="982" spans="1:33" x14ac:dyDescent="0.35">
      <c r="A982" s="44">
        <v>41799</v>
      </c>
      <c r="B982" s="58">
        <v>0.4598842592592593</v>
      </c>
      <c r="C982" s="29">
        <v>574</v>
      </c>
      <c r="D982" s="29">
        <v>0.3705</v>
      </c>
      <c r="E982" s="29">
        <v>6.96</v>
      </c>
      <c r="F982" s="29">
        <v>8.1199999999999992</v>
      </c>
      <c r="G982" s="29">
        <v>21.7</v>
      </c>
      <c r="K982" s="54">
        <v>2909</v>
      </c>
    </row>
    <row r="983" spans="1:33" x14ac:dyDescent="0.35">
      <c r="A983" s="44">
        <v>41808</v>
      </c>
      <c r="B983" s="58">
        <v>0.42511574074074071</v>
      </c>
      <c r="C983" s="29">
        <v>653</v>
      </c>
      <c r="D983" s="29">
        <v>0.42249999999999999</v>
      </c>
      <c r="E983" s="29">
        <v>6.21</v>
      </c>
      <c r="F983" s="29">
        <v>8.01</v>
      </c>
      <c r="G983" s="29">
        <v>23.8</v>
      </c>
      <c r="K983" s="54">
        <v>1354</v>
      </c>
    </row>
    <row r="984" spans="1:33" x14ac:dyDescent="0.35">
      <c r="A984" s="44">
        <v>41813</v>
      </c>
      <c r="B984" s="58">
        <v>0.39660879629629631</v>
      </c>
      <c r="C984" s="29">
        <v>571</v>
      </c>
      <c r="D984" s="29">
        <v>0.3705</v>
      </c>
      <c r="E984" s="29">
        <v>6.7</v>
      </c>
      <c r="F984" s="29">
        <v>8.02</v>
      </c>
      <c r="G984" s="29">
        <v>25.1</v>
      </c>
      <c r="K984" s="54">
        <v>1664</v>
      </c>
    </row>
    <row r="985" spans="1:33" x14ac:dyDescent="0.35">
      <c r="A985" s="44">
        <v>41816</v>
      </c>
      <c r="B985" s="58">
        <v>0.4027546296296296</v>
      </c>
      <c r="C985" s="29">
        <v>550</v>
      </c>
      <c r="D985" s="29">
        <v>0.35749999999999998</v>
      </c>
      <c r="E985" s="29">
        <v>6.93</v>
      </c>
      <c r="F985" s="29">
        <v>7.99</v>
      </c>
      <c r="G985" s="29">
        <v>24.3</v>
      </c>
      <c r="K985" s="54">
        <v>1145</v>
      </c>
      <c r="L985" s="45">
        <f>AVERAGE(K981:K985)</f>
        <v>2145.1999999999998</v>
      </c>
      <c r="M985" s="46">
        <f>GEOMEAN(K981:K985)</f>
        <v>1939.1792145634497</v>
      </c>
      <c r="N985" s="276" t="s">
        <v>171</v>
      </c>
    </row>
    <row r="986" spans="1:33" x14ac:dyDescent="0.35">
      <c r="A986" s="44">
        <v>41822</v>
      </c>
      <c r="B986" s="58">
        <v>0.45372685185185185</v>
      </c>
      <c r="C986" s="29">
        <v>624</v>
      </c>
      <c r="D986" s="29">
        <v>0.40300000000000002</v>
      </c>
      <c r="E986" s="29">
        <v>6.84</v>
      </c>
      <c r="F986" s="29">
        <v>7.87</v>
      </c>
      <c r="G986" s="29">
        <v>24.1</v>
      </c>
      <c r="K986" s="54">
        <v>504</v>
      </c>
    </row>
    <row r="987" spans="1:33" x14ac:dyDescent="0.35">
      <c r="A987" s="44">
        <v>41828</v>
      </c>
      <c r="B987" s="58">
        <v>0.42181712962962964</v>
      </c>
      <c r="C987" s="29">
        <v>669</v>
      </c>
      <c r="D987" s="29">
        <v>0.4355</v>
      </c>
      <c r="E987" s="29">
        <v>6.27</v>
      </c>
      <c r="F987" s="29">
        <v>7.86</v>
      </c>
      <c r="G987" s="29">
        <v>22.1</v>
      </c>
      <c r="K987" s="54">
        <v>24192</v>
      </c>
    </row>
    <row r="988" spans="1:33" x14ac:dyDescent="0.35">
      <c r="A988" s="44">
        <v>41836</v>
      </c>
      <c r="B988" s="55">
        <v>0.42295138888888889</v>
      </c>
      <c r="C988" s="29">
        <v>688</v>
      </c>
      <c r="D988" s="29">
        <v>0.44850000000000001</v>
      </c>
      <c r="E988" s="29">
        <v>8.19</v>
      </c>
      <c r="F988" s="29">
        <v>8.0299999999999994</v>
      </c>
      <c r="G988" s="29">
        <v>20.8</v>
      </c>
      <c r="K988" s="235">
        <v>816</v>
      </c>
    </row>
    <row r="989" spans="1:33" x14ac:dyDescent="0.35">
      <c r="A989" s="44">
        <v>41842</v>
      </c>
      <c r="B989" s="58">
        <v>0.43550925925925926</v>
      </c>
      <c r="C989" s="29">
        <v>393.2</v>
      </c>
      <c r="D989" s="29">
        <v>0.25540000000000002</v>
      </c>
      <c r="E989" s="29">
        <v>7.7</v>
      </c>
      <c r="F989" s="29">
        <v>8.1</v>
      </c>
      <c r="G989" s="29">
        <v>22.7</v>
      </c>
      <c r="K989" s="235">
        <v>262</v>
      </c>
    </row>
    <row r="990" spans="1:33" x14ac:dyDescent="0.35">
      <c r="A990" s="44">
        <v>41849</v>
      </c>
      <c r="B990" s="55">
        <v>0.45563657407407404</v>
      </c>
      <c r="C990" s="29">
        <v>711</v>
      </c>
      <c r="D990" s="29">
        <v>0.46150000000000002</v>
      </c>
      <c r="E990" s="29">
        <v>8.56</v>
      </c>
      <c r="F990" s="29">
        <v>8.14</v>
      </c>
      <c r="G990" s="29">
        <v>20.2</v>
      </c>
      <c r="K990" s="235">
        <v>624</v>
      </c>
      <c r="L990" s="45">
        <f>AVERAGE(K986:K990)</f>
        <v>5279.6</v>
      </c>
      <c r="M990" s="46">
        <f>GEOMEAN(K986:K990)</f>
        <v>1102.1879787889</v>
      </c>
      <c r="N990" s="276" t="s">
        <v>172</v>
      </c>
      <c r="O990" s="34">
        <v>2.5</v>
      </c>
      <c r="P990" s="34">
        <v>82.5</v>
      </c>
      <c r="Q990" s="39" t="s">
        <v>115</v>
      </c>
      <c r="R990" s="39" t="s">
        <v>115</v>
      </c>
      <c r="S990" s="39" t="s">
        <v>115</v>
      </c>
      <c r="T990" s="39" t="s">
        <v>115</v>
      </c>
      <c r="U990" s="39" t="s">
        <v>115</v>
      </c>
      <c r="V990" s="39" t="s">
        <v>115</v>
      </c>
      <c r="W990" s="39" t="s">
        <v>115</v>
      </c>
      <c r="X990" s="34">
        <v>71.099999999999994</v>
      </c>
      <c r="Y990" s="39" t="s">
        <v>115</v>
      </c>
      <c r="Z990" s="34">
        <v>0.88</v>
      </c>
      <c r="AA990" s="39" t="s">
        <v>115</v>
      </c>
      <c r="AB990" s="34">
        <v>49.5</v>
      </c>
      <c r="AC990" s="39" t="s">
        <v>115</v>
      </c>
      <c r="AD990" s="34">
        <v>273</v>
      </c>
      <c r="AE990" s="39" t="s">
        <v>115</v>
      </c>
      <c r="AF990" s="40">
        <v>333</v>
      </c>
      <c r="AG990" s="39">
        <v>104</v>
      </c>
    </row>
    <row r="991" spans="1:33" x14ac:dyDescent="0.35">
      <c r="A991" s="44">
        <v>41857</v>
      </c>
      <c r="B991" s="58">
        <v>0.44790509259259265</v>
      </c>
      <c r="C991" s="29">
        <v>744</v>
      </c>
      <c r="D991" s="29">
        <v>0.48099999999999998</v>
      </c>
      <c r="E991" s="29">
        <v>7.89</v>
      </c>
      <c r="F991" s="29">
        <v>7.96</v>
      </c>
      <c r="G991" s="29">
        <v>22.6</v>
      </c>
      <c r="K991" s="54">
        <v>547</v>
      </c>
    </row>
    <row r="992" spans="1:33" x14ac:dyDescent="0.35">
      <c r="A992" s="44">
        <v>41862</v>
      </c>
      <c r="B992" s="58">
        <v>0.41371527777777778</v>
      </c>
      <c r="C992" s="29">
        <v>880</v>
      </c>
      <c r="D992" s="29">
        <v>0.57199999999999995</v>
      </c>
      <c r="E992" s="29">
        <v>6.49</v>
      </c>
      <c r="F992" s="29">
        <v>8.1</v>
      </c>
      <c r="G992" s="29">
        <v>23.3</v>
      </c>
      <c r="K992" s="54">
        <v>275</v>
      </c>
    </row>
    <row r="993" spans="1:34" x14ac:dyDescent="0.35">
      <c r="A993" s="44">
        <v>41864</v>
      </c>
      <c r="B993" s="55">
        <v>0.40725694444444444</v>
      </c>
      <c r="C993" s="29">
        <v>879</v>
      </c>
      <c r="D993" s="29">
        <v>0.57199999999999995</v>
      </c>
      <c r="E993" s="29">
        <v>9.34</v>
      </c>
      <c r="F993" s="29">
        <v>8.0399999999999991</v>
      </c>
      <c r="G993" s="29">
        <v>20.7</v>
      </c>
      <c r="K993" s="54">
        <v>393</v>
      </c>
    </row>
    <row r="994" spans="1:34" x14ac:dyDescent="0.35">
      <c r="A994" s="44">
        <v>41869</v>
      </c>
      <c r="B994" s="61">
        <v>0.44909722222222226</v>
      </c>
      <c r="C994" s="62">
        <v>875</v>
      </c>
      <c r="D994" s="62">
        <v>0.5655</v>
      </c>
      <c r="E994" s="62">
        <v>8.4600000000000009</v>
      </c>
      <c r="F994" s="62">
        <v>7.9</v>
      </c>
      <c r="G994" s="62">
        <v>21.8</v>
      </c>
      <c r="K994" s="54">
        <v>285</v>
      </c>
    </row>
    <row r="995" spans="1:34" x14ac:dyDescent="0.35">
      <c r="A995" s="44">
        <v>41872</v>
      </c>
      <c r="B995" s="58">
        <v>0.40969907407407408</v>
      </c>
      <c r="C995" s="29">
        <v>908</v>
      </c>
      <c r="D995" s="29">
        <v>0.59150000000000003</v>
      </c>
      <c r="E995" s="29">
        <v>6.71</v>
      </c>
      <c r="F995" s="29">
        <v>8.1199999999999992</v>
      </c>
      <c r="G995" s="29">
        <v>24.2</v>
      </c>
      <c r="K995" s="235">
        <v>85</v>
      </c>
      <c r="L995" s="45">
        <f>AVERAGE(K991:K995)</f>
        <v>317</v>
      </c>
      <c r="M995" s="46">
        <f>GEOMEAN(K991:K995)</f>
        <v>269.89526861873662</v>
      </c>
      <c r="N995" s="276" t="s">
        <v>173</v>
      </c>
    </row>
    <row r="996" spans="1:34" x14ac:dyDescent="0.35">
      <c r="A996" s="44">
        <v>41890</v>
      </c>
      <c r="B996" s="55">
        <v>0.4375</v>
      </c>
      <c r="C996" s="29">
        <v>660</v>
      </c>
      <c r="D996" s="29">
        <v>0.42899999999999999</v>
      </c>
      <c r="E996" s="29">
        <v>7.38</v>
      </c>
      <c r="F996" s="29">
        <v>7.95</v>
      </c>
      <c r="G996" s="29">
        <v>20.7</v>
      </c>
      <c r="K996" s="235">
        <v>581</v>
      </c>
    </row>
    <row r="997" spans="1:34" x14ac:dyDescent="0.35">
      <c r="A997" s="44">
        <v>41898</v>
      </c>
      <c r="B997" s="58">
        <v>0.46219907407407407</v>
      </c>
      <c r="C997" s="29">
        <v>529</v>
      </c>
      <c r="D997" s="29">
        <v>0.34379999999999999</v>
      </c>
      <c r="E997" s="29">
        <v>7.66</v>
      </c>
      <c r="F997" s="29">
        <v>7.95</v>
      </c>
      <c r="G997" s="29">
        <v>17.5</v>
      </c>
      <c r="K997" s="54">
        <v>3076</v>
      </c>
    </row>
    <row r="998" spans="1:34" x14ac:dyDescent="0.35">
      <c r="A998" s="44">
        <v>41900</v>
      </c>
      <c r="B998" s="58">
        <v>0.43525462962962963</v>
      </c>
      <c r="C998" s="29">
        <v>315.39999999999998</v>
      </c>
      <c r="D998" s="29">
        <v>0.20469999999999999</v>
      </c>
      <c r="E998" s="29">
        <v>8.33</v>
      </c>
      <c r="F998" s="29">
        <v>7.83</v>
      </c>
      <c r="G998" s="29">
        <v>16.8</v>
      </c>
      <c r="K998" s="54">
        <v>292</v>
      </c>
    </row>
    <row r="999" spans="1:34" x14ac:dyDescent="0.35">
      <c r="A999" s="44">
        <v>41905</v>
      </c>
      <c r="B999" s="55">
        <v>0.44156250000000002</v>
      </c>
      <c r="C999" s="29">
        <v>745</v>
      </c>
      <c r="D999" s="29">
        <v>0.48099999999999998</v>
      </c>
      <c r="E999" s="29">
        <v>9.3000000000000007</v>
      </c>
      <c r="F999" s="29">
        <v>7.94</v>
      </c>
      <c r="G999" s="29">
        <v>17</v>
      </c>
      <c r="K999" s="235">
        <v>309</v>
      </c>
    </row>
    <row r="1000" spans="1:34" x14ac:dyDescent="0.35">
      <c r="A1000" s="44">
        <v>41911</v>
      </c>
      <c r="B1000" s="58">
        <v>0.45407407407407407</v>
      </c>
      <c r="C1000" s="29">
        <v>817</v>
      </c>
      <c r="D1000" s="29">
        <v>0.53300000000000003</v>
      </c>
      <c r="E1000" s="29">
        <v>8.02</v>
      </c>
      <c r="F1000" s="29">
        <v>7.93</v>
      </c>
      <c r="G1000" s="29">
        <v>19.3</v>
      </c>
      <c r="K1000" s="235">
        <v>131</v>
      </c>
      <c r="L1000" s="45">
        <f>AVERAGE(K996:K1000)</f>
        <v>877.8</v>
      </c>
      <c r="M1000" s="46">
        <f>GEOMEAN(K996:K1000)</f>
        <v>462.33313282967538</v>
      </c>
      <c r="N1000" s="276" t="s">
        <v>174</v>
      </c>
    </row>
    <row r="1001" spans="1:34" x14ac:dyDescent="0.35">
      <c r="A1001" s="44">
        <v>41914</v>
      </c>
      <c r="B1001" s="55">
        <v>0.42349537037037038</v>
      </c>
      <c r="C1001" s="29">
        <v>880</v>
      </c>
      <c r="D1001" s="29">
        <v>0.57199999999999995</v>
      </c>
      <c r="E1001" s="29">
        <v>7.87</v>
      </c>
      <c r="F1001" s="29">
        <v>7.8</v>
      </c>
      <c r="G1001" s="29">
        <v>18.7</v>
      </c>
      <c r="K1001" s="54">
        <v>134</v>
      </c>
    </row>
    <row r="1002" spans="1:34" x14ac:dyDescent="0.35">
      <c r="A1002" s="44">
        <v>41920</v>
      </c>
      <c r="B1002" s="58">
        <v>0.41743055555555553</v>
      </c>
      <c r="C1002" s="29">
        <v>768</v>
      </c>
      <c r="D1002" s="29">
        <v>0.50049999999999994</v>
      </c>
      <c r="E1002" s="29">
        <v>8.2799999999999994</v>
      </c>
      <c r="F1002" s="29">
        <v>7.89</v>
      </c>
      <c r="G1002" s="29">
        <v>13.6</v>
      </c>
      <c r="K1002" s="54">
        <v>15531</v>
      </c>
    </row>
    <row r="1003" spans="1:34" x14ac:dyDescent="0.35">
      <c r="A1003" s="44">
        <v>41925</v>
      </c>
      <c r="B1003" s="58">
        <v>0.44175925925925924</v>
      </c>
      <c r="C1003" s="29">
        <v>748</v>
      </c>
      <c r="D1003" s="29">
        <v>0.48749999999999999</v>
      </c>
      <c r="E1003" s="29">
        <v>8.42</v>
      </c>
      <c r="F1003" s="29">
        <v>7.93</v>
      </c>
      <c r="G1003" s="29">
        <v>14.9</v>
      </c>
      <c r="K1003" s="54">
        <v>24192</v>
      </c>
    </row>
    <row r="1004" spans="1:34" x14ac:dyDescent="0.35">
      <c r="A1004" s="44">
        <v>41933</v>
      </c>
      <c r="B1004" s="55">
        <v>0.42568287037037034</v>
      </c>
      <c r="C1004" s="29">
        <v>584</v>
      </c>
      <c r="D1004" s="29">
        <v>0.37959999999999999</v>
      </c>
      <c r="E1004" s="29">
        <v>9.35</v>
      </c>
      <c r="F1004" s="29">
        <v>7.91</v>
      </c>
      <c r="G1004" s="29">
        <v>13.4</v>
      </c>
      <c r="K1004" s="40">
        <v>187</v>
      </c>
      <c r="O1004" s="39" t="s">
        <v>115</v>
      </c>
      <c r="P1004" s="34">
        <v>67.3</v>
      </c>
      <c r="Q1004" s="39" t="s">
        <v>115</v>
      </c>
      <c r="R1004" s="39" t="s">
        <v>115</v>
      </c>
      <c r="S1004" s="39" t="s">
        <v>115</v>
      </c>
      <c r="T1004" s="39" t="s">
        <v>115</v>
      </c>
      <c r="U1004" s="39" t="s">
        <v>115</v>
      </c>
      <c r="V1004" s="39" t="s">
        <v>115</v>
      </c>
      <c r="W1004" s="39" t="s">
        <v>115</v>
      </c>
      <c r="X1004" s="34">
        <v>52.7</v>
      </c>
      <c r="Y1004" s="39" t="s">
        <v>115</v>
      </c>
      <c r="Z1004" s="39">
        <v>0.67</v>
      </c>
      <c r="AA1004" s="39" t="s">
        <v>115</v>
      </c>
      <c r="AB1004" s="34">
        <v>38.700000000000003</v>
      </c>
      <c r="AC1004" s="39" t="s">
        <v>115</v>
      </c>
      <c r="AD1004" s="34">
        <v>231</v>
      </c>
      <c r="AE1004" s="39" t="s">
        <v>115</v>
      </c>
      <c r="AF1004" s="39">
        <v>300</v>
      </c>
      <c r="AG1004" s="40">
        <v>33</v>
      </c>
      <c r="AH1004" s="39"/>
    </row>
    <row r="1005" spans="1:34" x14ac:dyDescent="0.35">
      <c r="A1005" s="44">
        <v>41942</v>
      </c>
      <c r="B1005" s="58">
        <v>0.46410879629629626</v>
      </c>
      <c r="C1005" s="29">
        <v>726</v>
      </c>
      <c r="D1005" s="29">
        <v>0.47449999999999998</v>
      </c>
      <c r="E1005" s="29">
        <v>11.4</v>
      </c>
      <c r="F1005" s="29">
        <v>7.97</v>
      </c>
      <c r="G1005" s="29">
        <v>11.8</v>
      </c>
      <c r="K1005" s="235">
        <v>309</v>
      </c>
      <c r="L1005" s="45">
        <f>AVERAGE(K1001:K1005)</f>
        <v>8070.6</v>
      </c>
      <c r="M1005" s="46">
        <f>GEOMEAN(K1001:K1005)</f>
        <v>1238.0985517010045</v>
      </c>
      <c r="N1005" s="276" t="s">
        <v>175</v>
      </c>
    </row>
    <row r="1006" spans="1:34" x14ac:dyDescent="0.35">
      <c r="A1006" s="44">
        <v>41946</v>
      </c>
      <c r="B1006" s="51">
        <v>0.45996527777777779</v>
      </c>
      <c r="C1006" s="29">
        <v>732</v>
      </c>
      <c r="D1006" s="29">
        <v>0.47449999999999998</v>
      </c>
      <c r="E1006" s="29">
        <v>11.45</v>
      </c>
      <c r="F1006" s="29">
        <v>8.1</v>
      </c>
      <c r="G1006" s="29">
        <v>9.1</v>
      </c>
      <c r="K1006" s="40">
        <v>74</v>
      </c>
    </row>
    <row r="1007" spans="1:34" x14ac:dyDescent="0.35">
      <c r="A1007" s="44">
        <v>41954</v>
      </c>
      <c r="B1007" s="58">
        <v>0.44089120370370366</v>
      </c>
      <c r="C1007" s="29">
        <v>718</v>
      </c>
      <c r="D1007" s="29">
        <v>0.46800000000000003</v>
      </c>
      <c r="E1007" s="29">
        <v>10.69</v>
      </c>
      <c r="F1007" s="29">
        <v>7.88</v>
      </c>
      <c r="G1007" s="29">
        <v>9.6999999999999993</v>
      </c>
      <c r="K1007" s="40">
        <v>31</v>
      </c>
    </row>
    <row r="1008" spans="1:34" x14ac:dyDescent="0.35">
      <c r="A1008" s="44">
        <v>41956</v>
      </c>
      <c r="B1008" s="58">
        <v>0.44295138888888891</v>
      </c>
      <c r="C1008" s="29">
        <v>736</v>
      </c>
      <c r="D1008" s="29">
        <v>0.47839999999999999</v>
      </c>
      <c r="E1008" s="29">
        <v>11.71</v>
      </c>
      <c r="F1008" s="29">
        <v>7.97</v>
      </c>
      <c r="G1008" s="29">
        <v>5.6</v>
      </c>
      <c r="K1008" s="54">
        <v>74</v>
      </c>
    </row>
    <row r="1009" spans="1:14" x14ac:dyDescent="0.35">
      <c r="A1009" s="44">
        <v>41962</v>
      </c>
      <c r="B1009" s="55">
        <v>0.41917824074074073</v>
      </c>
      <c r="C1009" s="29">
        <v>798</v>
      </c>
      <c r="D1009" s="29">
        <v>0.51870000000000005</v>
      </c>
      <c r="E1009" s="29">
        <v>18.53</v>
      </c>
      <c r="F1009" s="29">
        <v>8.06</v>
      </c>
      <c r="G1009" s="29">
        <v>1.2</v>
      </c>
      <c r="K1009" s="54">
        <v>108</v>
      </c>
    </row>
    <row r="1010" spans="1:14" x14ac:dyDescent="0.35">
      <c r="A1010" s="44">
        <v>41967</v>
      </c>
      <c r="B1010" s="58">
        <v>0.42761574074074077</v>
      </c>
      <c r="C1010" s="29">
        <v>528</v>
      </c>
      <c r="D1010" s="29">
        <v>0.34320000000000001</v>
      </c>
      <c r="E1010" s="29">
        <v>12.32</v>
      </c>
      <c r="F1010" s="29">
        <v>8.11</v>
      </c>
      <c r="G1010" s="29">
        <v>8</v>
      </c>
      <c r="K1010" s="54">
        <v>6131</v>
      </c>
      <c r="L1010" s="45">
        <f>AVERAGE(K1006:K1010)</f>
        <v>1283.5999999999999</v>
      </c>
      <c r="M1010" s="46">
        <f>GEOMEAN(K1006:K1010)</f>
        <v>162.23929145943615</v>
      </c>
      <c r="N1010" s="276" t="s">
        <v>176</v>
      </c>
    </row>
    <row r="1011" spans="1:14" x14ac:dyDescent="0.35">
      <c r="A1011" s="44">
        <v>41974</v>
      </c>
      <c r="B1011" s="55">
        <v>0.45653935185185185</v>
      </c>
      <c r="C1011" s="29">
        <v>616</v>
      </c>
      <c r="D1011" s="29">
        <v>0.40039999999999998</v>
      </c>
      <c r="E1011" s="29">
        <v>12.43</v>
      </c>
      <c r="F1011" s="29">
        <v>7.91</v>
      </c>
      <c r="G1011" s="29">
        <v>6</v>
      </c>
      <c r="K1011" s="54">
        <v>443</v>
      </c>
    </row>
    <row r="1012" spans="1:14" x14ac:dyDescent="0.35">
      <c r="A1012" s="44">
        <v>41976</v>
      </c>
      <c r="B1012" s="55">
        <v>0.42792824074074076</v>
      </c>
      <c r="C1012" s="29">
        <v>659</v>
      </c>
      <c r="D1012" s="29">
        <v>0.42830000000000001</v>
      </c>
      <c r="E1012" s="29">
        <v>14</v>
      </c>
      <c r="F1012" s="29">
        <v>7.9</v>
      </c>
      <c r="G1012" s="29">
        <v>4.0999999999999996</v>
      </c>
      <c r="K1012" s="54">
        <v>1106</v>
      </c>
    </row>
    <row r="1013" spans="1:14" x14ac:dyDescent="0.35">
      <c r="A1013" s="44">
        <v>41982</v>
      </c>
      <c r="B1013" s="58">
        <v>0.46780092592592593</v>
      </c>
      <c r="C1013" s="29">
        <v>590</v>
      </c>
      <c r="D1013" s="29">
        <v>0.38290000000000002</v>
      </c>
      <c r="E1013" s="29">
        <v>14.89</v>
      </c>
      <c r="F1013" s="29">
        <v>8.18</v>
      </c>
      <c r="G1013" s="29">
        <v>4</v>
      </c>
      <c r="K1013" s="54">
        <v>63</v>
      </c>
    </row>
    <row r="1014" spans="1:14" x14ac:dyDescent="0.35">
      <c r="A1014" s="44">
        <v>41989</v>
      </c>
      <c r="B1014" s="55">
        <v>0.45965277777777774</v>
      </c>
      <c r="C1014" s="29">
        <v>655</v>
      </c>
      <c r="D1014" s="29">
        <v>0.42570000000000002</v>
      </c>
      <c r="E1014" s="29">
        <v>13.06</v>
      </c>
      <c r="F1014" s="29">
        <v>8.0500000000000007</v>
      </c>
      <c r="G1014" s="29">
        <v>6.1</v>
      </c>
      <c r="K1014" s="54">
        <v>24192</v>
      </c>
    </row>
    <row r="1015" spans="1:14" x14ac:dyDescent="0.35">
      <c r="A1015" s="44">
        <v>42002</v>
      </c>
      <c r="B1015" s="58">
        <v>0.42783564814814817</v>
      </c>
      <c r="C1015" s="29">
        <v>642</v>
      </c>
      <c r="D1015" s="29">
        <v>0.4173</v>
      </c>
      <c r="E1015" s="29">
        <v>13.85</v>
      </c>
      <c r="F1015" s="29">
        <v>8.09</v>
      </c>
      <c r="G1015" s="29">
        <v>2.8</v>
      </c>
      <c r="K1015" s="235">
        <v>345</v>
      </c>
      <c r="L1015" s="45">
        <f>AVERAGE(K1011:K1015)</f>
        <v>5229.8</v>
      </c>
      <c r="M1015" s="46">
        <f>GEOMEAN(K1011:K1015)</f>
        <v>762.4266254291698</v>
      </c>
      <c r="N1015" s="276" t="s">
        <v>177</v>
      </c>
    </row>
    <row r="1016" spans="1:14" x14ac:dyDescent="0.35">
      <c r="A1016" s="44">
        <v>42018</v>
      </c>
      <c r="B1016" s="55">
        <v>0.42907407407407411</v>
      </c>
      <c r="C1016" s="29">
        <v>857</v>
      </c>
      <c r="D1016" s="29">
        <v>0.55710000000000004</v>
      </c>
      <c r="E1016" s="29">
        <v>13.69</v>
      </c>
      <c r="F1016" s="29">
        <v>8.0299999999999994</v>
      </c>
      <c r="G1016" s="29">
        <v>-0.1</v>
      </c>
      <c r="K1016" s="54">
        <v>187</v>
      </c>
    </row>
    <row r="1017" spans="1:14" x14ac:dyDescent="0.35">
      <c r="A1017" s="44">
        <v>42019</v>
      </c>
      <c r="B1017" s="55">
        <v>0.45118055555555553</v>
      </c>
      <c r="C1017" s="29">
        <v>777</v>
      </c>
      <c r="D1017" s="29">
        <v>0.50509999999999999</v>
      </c>
      <c r="E1017" s="29">
        <v>17.25</v>
      </c>
      <c r="F1017" s="29">
        <v>8.3000000000000007</v>
      </c>
      <c r="G1017" s="29">
        <v>0.3</v>
      </c>
      <c r="K1017" s="54">
        <v>63</v>
      </c>
    </row>
    <row r="1018" spans="1:14" x14ac:dyDescent="0.35">
      <c r="A1018" s="44">
        <v>42024</v>
      </c>
      <c r="B1018" s="55">
        <v>0.43343749999999998</v>
      </c>
      <c r="C1018" s="29">
        <v>696</v>
      </c>
      <c r="D1018" s="29">
        <v>0.45240000000000002</v>
      </c>
      <c r="E1018" s="29">
        <v>14.41</v>
      </c>
      <c r="F1018" s="29">
        <v>8.26</v>
      </c>
      <c r="G1018" s="29">
        <v>3.6</v>
      </c>
      <c r="K1018" s="235">
        <v>96</v>
      </c>
    </row>
    <row r="1019" spans="1:14" x14ac:dyDescent="0.35">
      <c r="A1019" s="44">
        <v>42026</v>
      </c>
      <c r="B1019" s="58">
        <v>0.42865740740740743</v>
      </c>
      <c r="C1019" s="29">
        <v>701</v>
      </c>
      <c r="D1019" s="29">
        <v>0.4556</v>
      </c>
      <c r="E1019" s="29">
        <v>13.87</v>
      </c>
      <c r="F1019" s="29">
        <v>8.24</v>
      </c>
      <c r="G1019" s="29">
        <v>3.3</v>
      </c>
      <c r="K1019" s="54">
        <v>185</v>
      </c>
    </row>
    <row r="1020" spans="1:14" x14ac:dyDescent="0.35">
      <c r="A1020" s="44">
        <v>42032</v>
      </c>
      <c r="B1020" s="55">
        <v>0.41599537037037032</v>
      </c>
      <c r="C1020" s="29">
        <v>658</v>
      </c>
      <c r="D1020" s="29">
        <v>0.42770000000000002</v>
      </c>
      <c r="E1020" s="29">
        <v>16.43</v>
      </c>
      <c r="F1020" s="29">
        <v>8.16</v>
      </c>
      <c r="G1020" s="29">
        <v>1.5</v>
      </c>
      <c r="K1020" s="54">
        <v>2481</v>
      </c>
      <c r="L1020" s="45">
        <f>AVERAGE(K1016:K1020)</f>
        <v>602.4</v>
      </c>
      <c r="M1020" s="46">
        <f>GEOMEAN(K1016:K1020)</f>
        <v>220.31820081175937</v>
      </c>
      <c r="N1020" s="276" t="s">
        <v>178</v>
      </c>
    </row>
    <row r="1021" spans="1:14" x14ac:dyDescent="0.35">
      <c r="A1021" s="44">
        <v>42039</v>
      </c>
      <c r="B1021" s="51">
        <v>0.43736111111111109</v>
      </c>
      <c r="C1021" s="29">
        <v>705</v>
      </c>
      <c r="D1021" s="29">
        <v>0.45829999999999999</v>
      </c>
      <c r="E1021" s="29">
        <v>14.82</v>
      </c>
      <c r="F1021" s="29">
        <v>8.2100000000000009</v>
      </c>
      <c r="G1021" s="29">
        <v>2.2000000000000002</v>
      </c>
      <c r="K1021" s="235">
        <v>63</v>
      </c>
    </row>
    <row r="1022" spans="1:14" x14ac:dyDescent="0.35">
      <c r="A1022" s="44">
        <v>42047</v>
      </c>
      <c r="B1022" s="51">
        <v>0.4137615740740741</v>
      </c>
      <c r="C1022" s="29">
        <v>591</v>
      </c>
      <c r="D1022" s="29">
        <v>0.38419999999999999</v>
      </c>
      <c r="E1022" s="29">
        <v>14.35</v>
      </c>
      <c r="F1022" s="29">
        <v>8.11</v>
      </c>
      <c r="G1022" s="29">
        <v>1.6</v>
      </c>
      <c r="K1022" s="235">
        <v>63</v>
      </c>
    </row>
    <row r="1023" spans="1:14" x14ac:dyDescent="0.35">
      <c r="A1023" s="44">
        <v>42053</v>
      </c>
      <c r="B1023" s="55">
        <v>0.44844907407407408</v>
      </c>
      <c r="C1023" s="29">
        <v>688</v>
      </c>
      <c r="D1023" s="29">
        <v>0.44719999999999999</v>
      </c>
      <c r="E1023" s="29">
        <v>11.15</v>
      </c>
      <c r="F1023" s="29">
        <v>8.09</v>
      </c>
      <c r="G1023" s="29">
        <v>-0.1</v>
      </c>
      <c r="K1023" s="235">
        <v>108</v>
      </c>
    </row>
    <row r="1024" spans="1:14" x14ac:dyDescent="0.35">
      <c r="A1024" s="44">
        <v>42058</v>
      </c>
      <c r="B1024" s="55">
        <v>0.43947916666666664</v>
      </c>
      <c r="C1024" s="29">
        <v>812</v>
      </c>
      <c r="D1024" s="29">
        <v>0.52780000000000005</v>
      </c>
      <c r="E1024" s="29">
        <v>15.73</v>
      </c>
      <c r="F1024" s="29">
        <v>8.19</v>
      </c>
      <c r="G1024" s="29">
        <v>-0.2</v>
      </c>
      <c r="K1024" s="235">
        <v>52</v>
      </c>
    </row>
    <row r="1025" spans="1:38" x14ac:dyDescent="0.35">
      <c r="A1025" s="44">
        <v>42059</v>
      </c>
      <c r="B1025" s="55">
        <v>0.48133101851851851</v>
      </c>
      <c r="C1025" s="29">
        <v>826</v>
      </c>
      <c r="D1025" s="29">
        <v>0.53690000000000004</v>
      </c>
      <c r="E1025" s="29">
        <v>15.26</v>
      </c>
      <c r="F1025" s="29">
        <v>8.1300000000000008</v>
      </c>
      <c r="G1025" s="29">
        <v>0</v>
      </c>
      <c r="K1025" s="235">
        <v>10</v>
      </c>
      <c r="L1025" s="45">
        <f>AVERAGE(K1021:K1025)</f>
        <v>59.2</v>
      </c>
      <c r="M1025" s="46">
        <f>GEOMEAN(K1021:K1025)</f>
        <v>46.732782461065703</v>
      </c>
      <c r="N1025" s="276" t="s">
        <v>179</v>
      </c>
    </row>
    <row r="1026" spans="1:38" x14ac:dyDescent="0.35">
      <c r="A1026" s="44">
        <v>42066</v>
      </c>
      <c r="B1026" s="58">
        <v>0.45518518518518519</v>
      </c>
      <c r="C1026" s="29">
        <v>823</v>
      </c>
      <c r="D1026" s="29">
        <v>0.53500000000000003</v>
      </c>
      <c r="E1026" s="29">
        <v>15.8</v>
      </c>
      <c r="F1026" s="29">
        <v>7.81</v>
      </c>
      <c r="G1026" s="29">
        <v>2.1</v>
      </c>
      <c r="K1026" s="54">
        <v>132</v>
      </c>
      <c r="O1026" s="39" t="s">
        <v>115</v>
      </c>
      <c r="P1026" s="34">
        <v>76.599999999999994</v>
      </c>
      <c r="Q1026" s="39" t="s">
        <v>115</v>
      </c>
      <c r="R1026" s="39" t="s">
        <v>115</v>
      </c>
      <c r="S1026" s="39" t="s">
        <v>115</v>
      </c>
      <c r="T1026" s="39" t="s">
        <v>115</v>
      </c>
      <c r="U1026" s="39" t="s">
        <v>115</v>
      </c>
      <c r="V1026" s="39" t="s">
        <v>112</v>
      </c>
      <c r="W1026" s="39" t="s">
        <v>115</v>
      </c>
      <c r="X1026" s="34">
        <v>85.4</v>
      </c>
      <c r="Y1026" s="39" t="s">
        <v>115</v>
      </c>
      <c r="Z1026" s="34">
        <v>1.7</v>
      </c>
      <c r="AA1026" s="39" t="s">
        <v>115</v>
      </c>
      <c r="AB1026" s="34">
        <v>52.2</v>
      </c>
      <c r="AC1026" s="39" t="s">
        <v>115</v>
      </c>
      <c r="AD1026" s="34">
        <v>295</v>
      </c>
      <c r="AE1026" s="39" t="s">
        <v>115</v>
      </c>
      <c r="AF1026" s="39" t="s">
        <v>115</v>
      </c>
      <c r="AG1026" s="40">
        <v>32.700000000000003</v>
      </c>
      <c r="AH1026" s="39">
        <v>74000</v>
      </c>
      <c r="AI1026" s="39">
        <v>26800</v>
      </c>
      <c r="AJ1026" s="39">
        <v>2.8</v>
      </c>
      <c r="AK1026" s="39" t="s">
        <v>115</v>
      </c>
      <c r="AL1026" s="39" t="s">
        <v>115</v>
      </c>
    </row>
    <row r="1027" spans="1:38" x14ac:dyDescent="0.35">
      <c r="A1027" s="44">
        <v>42073</v>
      </c>
      <c r="B1027" s="58">
        <v>0.39231481481481478</v>
      </c>
      <c r="C1027" s="29">
        <v>697</v>
      </c>
      <c r="D1027" s="29">
        <v>0.4531</v>
      </c>
      <c r="E1027" s="29">
        <v>14.33</v>
      </c>
      <c r="F1027" s="29">
        <v>7.93</v>
      </c>
      <c r="G1027" s="29">
        <v>4.5999999999999996</v>
      </c>
      <c r="K1027" s="54">
        <v>121</v>
      </c>
    </row>
    <row r="1028" spans="1:38" x14ac:dyDescent="0.35">
      <c r="A1028" s="44">
        <v>42079</v>
      </c>
      <c r="B1028" s="55">
        <v>0.46434027777777781</v>
      </c>
      <c r="C1028" s="29">
        <v>693</v>
      </c>
      <c r="D1028" s="29">
        <v>0.45050000000000001</v>
      </c>
      <c r="E1028" s="29">
        <v>13.49</v>
      </c>
      <c r="F1028" s="29">
        <v>7.94</v>
      </c>
      <c r="G1028" s="29">
        <v>5.8</v>
      </c>
      <c r="K1028" s="54">
        <v>41</v>
      </c>
    </row>
    <row r="1029" spans="1:38" x14ac:dyDescent="0.35">
      <c r="A1029" s="44">
        <v>42081</v>
      </c>
      <c r="B1029" s="55">
        <v>0.43049768518518516</v>
      </c>
      <c r="C1029" s="29">
        <v>648</v>
      </c>
      <c r="D1029" s="29">
        <v>0.42120000000000002</v>
      </c>
      <c r="E1029" s="29">
        <v>12.34</v>
      </c>
      <c r="F1029" s="29">
        <v>8.0299999999999994</v>
      </c>
      <c r="G1029" s="29">
        <v>5.5</v>
      </c>
      <c r="K1029" s="54">
        <v>31</v>
      </c>
    </row>
    <row r="1030" spans="1:38" x14ac:dyDescent="0.35">
      <c r="A1030" s="44">
        <v>42089</v>
      </c>
      <c r="B1030" s="58">
        <v>0.4503240740740741</v>
      </c>
      <c r="C1030" s="29">
        <v>607</v>
      </c>
      <c r="D1030" s="29">
        <v>0.39460000000000001</v>
      </c>
      <c r="E1030" s="29">
        <v>11.88</v>
      </c>
      <c r="F1030" s="29">
        <v>8.1</v>
      </c>
      <c r="G1030" s="29">
        <v>7.1</v>
      </c>
      <c r="K1030" s="54">
        <v>6867</v>
      </c>
      <c r="L1030" s="45">
        <f>AVERAGE(K1026:K1030)</f>
        <v>1438.4</v>
      </c>
      <c r="M1030" s="46">
        <f>GEOMEAN(K1026:K1030)</f>
        <v>169.37697796681749</v>
      </c>
      <c r="N1030" s="276" t="s">
        <v>180</v>
      </c>
    </row>
    <row r="1031" spans="1:38" x14ac:dyDescent="0.35">
      <c r="A1031" s="44">
        <v>42096</v>
      </c>
      <c r="B1031" s="55">
        <v>0.4349189814814815</v>
      </c>
      <c r="C1031" s="29">
        <v>671</v>
      </c>
      <c r="D1031" s="29">
        <v>0.43619999999999998</v>
      </c>
      <c r="E1031" s="29">
        <v>12.33</v>
      </c>
      <c r="F1031" s="29">
        <v>8.27</v>
      </c>
      <c r="G1031" s="29">
        <v>10.6</v>
      </c>
      <c r="K1031" s="54">
        <v>189</v>
      </c>
    </row>
    <row r="1032" spans="1:38" x14ac:dyDescent="0.35">
      <c r="A1032" s="63">
        <v>42101</v>
      </c>
      <c r="B1032" s="64">
        <v>0.42887731481481484</v>
      </c>
      <c r="C1032" s="65">
        <v>463.3</v>
      </c>
      <c r="D1032" s="65">
        <v>0.30099999999999999</v>
      </c>
      <c r="E1032" s="65">
        <v>10.51</v>
      </c>
      <c r="F1032" s="65">
        <v>8.2899999999999991</v>
      </c>
      <c r="G1032" s="65">
        <v>11.9</v>
      </c>
      <c r="K1032" s="54">
        <v>305</v>
      </c>
    </row>
    <row r="1033" spans="1:38" x14ac:dyDescent="0.35">
      <c r="A1033" s="63">
        <v>42110</v>
      </c>
      <c r="B1033" s="55">
        <v>0.44678240740740738</v>
      </c>
      <c r="C1033" s="29">
        <v>667</v>
      </c>
      <c r="D1033" s="29">
        <v>0.4355</v>
      </c>
      <c r="E1033" s="29">
        <v>9.23</v>
      </c>
      <c r="F1033" s="29">
        <v>7.94</v>
      </c>
      <c r="G1033" s="29">
        <v>14.7</v>
      </c>
      <c r="K1033" s="235">
        <v>1616</v>
      </c>
    </row>
    <row r="1034" spans="1:38" x14ac:dyDescent="0.35">
      <c r="A1034" s="63">
        <v>42116</v>
      </c>
      <c r="B1034" s="257"/>
      <c r="C1034" s="49" t="s">
        <v>139</v>
      </c>
      <c r="D1034" s="49" t="s">
        <v>139</v>
      </c>
      <c r="E1034" s="49" t="s">
        <v>139</v>
      </c>
      <c r="F1034" s="49" t="s">
        <v>139</v>
      </c>
      <c r="G1034" s="49" t="s">
        <v>139</v>
      </c>
      <c r="K1034" s="54">
        <v>318</v>
      </c>
    </row>
    <row r="1035" spans="1:38" x14ac:dyDescent="0.35">
      <c r="A1035" s="63">
        <v>42121</v>
      </c>
      <c r="B1035" s="55">
        <v>0.44130787037037034</v>
      </c>
      <c r="C1035" s="29">
        <v>588</v>
      </c>
      <c r="D1035" s="29">
        <v>0.38219999999999998</v>
      </c>
      <c r="E1035" s="29">
        <v>10.199999999999999</v>
      </c>
      <c r="F1035" s="29">
        <v>8.0399999999999991</v>
      </c>
      <c r="G1035" s="29">
        <v>12.1</v>
      </c>
      <c r="K1035" s="54">
        <v>228</v>
      </c>
      <c r="L1035" s="45">
        <f>AVERAGE(K1031:K1035)</f>
        <v>531.20000000000005</v>
      </c>
      <c r="M1035" s="46">
        <f>GEOMEAN(K1031:K1035)</f>
        <v>368.05523002465134</v>
      </c>
      <c r="N1035" s="276" t="s">
        <v>181</v>
      </c>
    </row>
    <row r="1036" spans="1:38" x14ac:dyDescent="0.35">
      <c r="A1036" s="63">
        <v>42136</v>
      </c>
      <c r="B1036" s="58">
        <v>0.46563657407407405</v>
      </c>
      <c r="C1036" s="29">
        <v>617</v>
      </c>
      <c r="D1036" s="29">
        <v>0.40300000000000002</v>
      </c>
      <c r="E1036" s="29">
        <v>7.96</v>
      </c>
      <c r="F1036" s="29">
        <v>8.08</v>
      </c>
      <c r="G1036" s="29">
        <v>18.899999999999999</v>
      </c>
      <c r="K1036" s="235">
        <v>108</v>
      </c>
    </row>
    <row r="1037" spans="1:38" x14ac:dyDescent="0.35">
      <c r="A1037" s="63">
        <v>42138</v>
      </c>
      <c r="B1037" s="55">
        <v>0.4457638888888889</v>
      </c>
      <c r="C1037" s="29">
        <v>630</v>
      </c>
      <c r="D1037" s="29">
        <v>0.40949999999999998</v>
      </c>
      <c r="E1037" s="29">
        <v>8.18</v>
      </c>
      <c r="F1037" s="29">
        <v>8.08</v>
      </c>
      <c r="G1037" s="29">
        <v>17.3</v>
      </c>
      <c r="K1037" s="54">
        <v>63</v>
      </c>
    </row>
    <row r="1038" spans="1:38" x14ac:dyDescent="0.35">
      <c r="A1038" s="63">
        <v>42142</v>
      </c>
      <c r="B1038" s="66">
        <v>0.4592013888888889</v>
      </c>
      <c r="C1038" s="65">
        <v>655</v>
      </c>
      <c r="D1038" s="65">
        <v>0.42899999999999999</v>
      </c>
      <c r="E1038" s="65">
        <v>7.1</v>
      </c>
      <c r="F1038" s="65">
        <v>7.85</v>
      </c>
      <c r="G1038" s="65">
        <v>20.2</v>
      </c>
      <c r="K1038" s="54">
        <v>1119</v>
      </c>
    </row>
    <row r="1039" spans="1:38" x14ac:dyDescent="0.35">
      <c r="A1039" s="63">
        <v>42144</v>
      </c>
      <c r="B1039" s="66">
        <v>0.435</v>
      </c>
      <c r="C1039" s="65">
        <v>693</v>
      </c>
      <c r="D1039" s="65">
        <v>0.44850000000000001</v>
      </c>
      <c r="E1039" s="65">
        <v>7.06</v>
      </c>
      <c r="F1039" s="65">
        <v>7.82</v>
      </c>
      <c r="G1039" s="65">
        <v>17</v>
      </c>
      <c r="K1039" s="54">
        <v>17329</v>
      </c>
    </row>
    <row r="1040" spans="1:38" x14ac:dyDescent="0.35">
      <c r="A1040" s="63">
        <v>42152</v>
      </c>
      <c r="B1040" s="55">
        <v>0.43409722222222219</v>
      </c>
      <c r="C1040" s="29">
        <v>709</v>
      </c>
      <c r="D1040" s="29">
        <v>0.46150000000000002</v>
      </c>
      <c r="E1040" s="29">
        <v>6.81</v>
      </c>
      <c r="F1040" s="29">
        <v>7.87</v>
      </c>
      <c r="G1040" s="29">
        <v>20.399999999999999</v>
      </c>
      <c r="K1040" s="235">
        <v>1153</v>
      </c>
      <c r="L1040" s="45">
        <f>AVERAGE(K1036:K1040)</f>
        <v>3954.4</v>
      </c>
      <c r="M1040" s="46">
        <f>GEOMEAN(K1036:K1040)</f>
        <v>686.18218752430835</v>
      </c>
      <c r="N1040" s="276" t="s">
        <v>182</v>
      </c>
    </row>
    <row r="1041" spans="1:38" x14ac:dyDescent="0.35">
      <c r="A1041" s="63">
        <v>42159</v>
      </c>
      <c r="B1041" s="55">
        <v>0.456087962962963</v>
      </c>
      <c r="C1041" s="29">
        <v>556</v>
      </c>
      <c r="D1041" s="29">
        <v>0.36399999999999999</v>
      </c>
      <c r="E1041" s="29">
        <v>7.75</v>
      </c>
      <c r="F1041" s="29">
        <v>8.2200000000000006</v>
      </c>
      <c r="G1041" s="29">
        <v>19.899999999999999</v>
      </c>
      <c r="K1041" s="235">
        <v>377</v>
      </c>
    </row>
    <row r="1042" spans="1:38" x14ac:dyDescent="0.35">
      <c r="A1042" s="63">
        <v>42165</v>
      </c>
      <c r="B1042" s="58">
        <v>0.43633101851851852</v>
      </c>
      <c r="C1042" s="29">
        <v>528</v>
      </c>
      <c r="D1042" s="29">
        <v>0.34320000000000001</v>
      </c>
      <c r="E1042" s="29">
        <v>7.34</v>
      </c>
      <c r="F1042" s="29">
        <v>8.0500000000000007</v>
      </c>
      <c r="G1042" s="29">
        <v>21.5</v>
      </c>
      <c r="K1042" s="235">
        <v>1616</v>
      </c>
    </row>
    <row r="1043" spans="1:38" x14ac:dyDescent="0.35">
      <c r="A1043" s="63">
        <v>42172</v>
      </c>
      <c r="B1043" s="58">
        <v>0.43891203703703702</v>
      </c>
      <c r="C1043" s="29">
        <v>539</v>
      </c>
      <c r="D1043" s="29">
        <v>0.35099999999999998</v>
      </c>
      <c r="E1043" s="29">
        <v>6</v>
      </c>
      <c r="F1043" s="29">
        <v>8.11</v>
      </c>
      <c r="G1043" s="29">
        <v>25.5</v>
      </c>
      <c r="K1043" s="54">
        <v>3448</v>
      </c>
    </row>
    <row r="1044" spans="1:38" x14ac:dyDescent="0.35">
      <c r="A1044" s="44">
        <v>42177</v>
      </c>
      <c r="B1044" s="58">
        <v>0.43842592592592594</v>
      </c>
      <c r="C1044" s="29">
        <v>508</v>
      </c>
      <c r="D1044" s="29">
        <v>0.33019999999999999</v>
      </c>
      <c r="E1044" s="29">
        <v>5.8</v>
      </c>
      <c r="F1044" s="29">
        <v>8.09</v>
      </c>
      <c r="G1044" s="29">
        <v>24.1</v>
      </c>
      <c r="K1044" s="54">
        <v>373</v>
      </c>
    </row>
    <row r="1045" spans="1:38" x14ac:dyDescent="0.35">
      <c r="A1045" s="63">
        <v>42180</v>
      </c>
      <c r="B1045" s="58">
        <v>0.44418981481481484</v>
      </c>
      <c r="C1045" s="29">
        <v>359.7</v>
      </c>
      <c r="D1045" s="29">
        <v>0.23400000000000001</v>
      </c>
      <c r="E1045" s="29">
        <v>6</v>
      </c>
      <c r="F1045" s="29">
        <v>8.0399999999999991</v>
      </c>
      <c r="G1045" s="29">
        <v>23.3</v>
      </c>
      <c r="K1045" s="36">
        <v>24192</v>
      </c>
      <c r="L1045" s="45">
        <f>AVERAGE(K1041:K1045)</f>
        <v>6001.2</v>
      </c>
      <c r="M1045" s="46">
        <f>GEOMEAN(K1041:K1045)</f>
        <v>1801.1343707987319</v>
      </c>
      <c r="N1045" s="276" t="s">
        <v>183</v>
      </c>
    </row>
    <row r="1046" spans="1:38" x14ac:dyDescent="0.35">
      <c r="A1046" s="63">
        <v>42186</v>
      </c>
      <c r="B1046" s="67">
        <v>0.4055555555555555</v>
      </c>
      <c r="C1046" s="65">
        <v>410</v>
      </c>
      <c r="D1046" s="65">
        <v>0.26650000000000001</v>
      </c>
      <c r="E1046" s="65">
        <v>9.6</v>
      </c>
      <c r="F1046" s="65">
        <v>7.98</v>
      </c>
      <c r="G1046" s="65">
        <v>20.7</v>
      </c>
      <c r="K1046" s="54">
        <v>7701</v>
      </c>
    </row>
    <row r="1047" spans="1:38" x14ac:dyDescent="0.35">
      <c r="A1047" s="68">
        <v>42192</v>
      </c>
      <c r="B1047" s="67">
        <v>0.46140046296296294</v>
      </c>
      <c r="C1047" s="69">
        <v>538</v>
      </c>
      <c r="D1047" s="69">
        <v>0.35099999999999998</v>
      </c>
      <c r="E1047" s="69">
        <v>6.65</v>
      </c>
      <c r="F1047" s="69">
        <v>7.84</v>
      </c>
      <c r="G1047" s="69">
        <v>23.5</v>
      </c>
      <c r="K1047" s="54">
        <v>121</v>
      </c>
    </row>
    <row r="1048" spans="1:38" x14ac:dyDescent="0.35">
      <c r="A1048" s="68">
        <v>42200</v>
      </c>
      <c r="B1048" s="67">
        <v>0.4522916666666667</v>
      </c>
      <c r="C1048" s="69">
        <v>443.5</v>
      </c>
      <c r="D1048" s="69">
        <v>0.28860000000000002</v>
      </c>
      <c r="E1048" s="69">
        <v>7.22</v>
      </c>
      <c r="F1048" s="69">
        <v>8.11</v>
      </c>
      <c r="G1048" s="69">
        <v>23.2</v>
      </c>
      <c r="K1048" s="54">
        <v>3448</v>
      </c>
    </row>
    <row r="1049" spans="1:38" x14ac:dyDescent="0.35">
      <c r="A1049" s="70">
        <v>42206</v>
      </c>
      <c r="B1049" s="55">
        <v>0.47442129629629631</v>
      </c>
      <c r="C1049" s="29">
        <v>577</v>
      </c>
      <c r="D1049" s="29">
        <v>0.377</v>
      </c>
      <c r="E1049" s="29">
        <v>6.26</v>
      </c>
      <c r="F1049" s="29">
        <v>7.84</v>
      </c>
      <c r="G1049" s="29">
        <v>24.1</v>
      </c>
      <c r="K1049" s="54">
        <v>24192</v>
      </c>
    </row>
    <row r="1050" spans="1:38" x14ac:dyDescent="0.35">
      <c r="A1050" s="70">
        <v>42213</v>
      </c>
      <c r="B1050" s="55">
        <v>0.46728009259259262</v>
      </c>
      <c r="C1050" s="29">
        <v>463.7</v>
      </c>
      <c r="D1050" s="29">
        <v>0.30159999999999998</v>
      </c>
      <c r="E1050" s="29">
        <v>6.9</v>
      </c>
      <c r="F1050" s="29">
        <v>7.64</v>
      </c>
      <c r="G1050" s="29">
        <v>25.4</v>
      </c>
      <c r="K1050" s="54">
        <v>3448</v>
      </c>
      <c r="L1050" s="45">
        <f>AVERAGE(K1046:K1050)</f>
        <v>7782</v>
      </c>
      <c r="M1050" s="46">
        <f>GEOMEAN(K1046:K1050)</f>
        <v>3059.3400799350379</v>
      </c>
      <c r="N1050" s="276" t="s">
        <v>184</v>
      </c>
      <c r="O1050" s="39" t="s">
        <v>115</v>
      </c>
      <c r="P1050" s="34">
        <v>50.5</v>
      </c>
      <c r="Q1050" s="39" t="s">
        <v>115</v>
      </c>
      <c r="R1050" s="39" t="s">
        <v>115</v>
      </c>
      <c r="S1050" s="39" t="s">
        <v>115</v>
      </c>
      <c r="T1050" s="39" t="s">
        <v>115</v>
      </c>
      <c r="U1050" s="39" t="s">
        <v>115</v>
      </c>
      <c r="V1050" s="39" t="s">
        <v>112</v>
      </c>
      <c r="W1050" s="39" t="s">
        <v>115</v>
      </c>
      <c r="X1050" s="34">
        <v>33.5</v>
      </c>
      <c r="Y1050" s="34">
        <v>0.35</v>
      </c>
      <c r="Z1050" s="34">
        <v>0.76</v>
      </c>
      <c r="AA1050" s="39" t="s">
        <v>115</v>
      </c>
      <c r="AB1050" s="34">
        <v>23.2</v>
      </c>
      <c r="AC1050" s="39" t="s">
        <v>115</v>
      </c>
      <c r="AD1050" s="34">
        <v>188</v>
      </c>
      <c r="AE1050" s="39" t="s">
        <v>115</v>
      </c>
      <c r="AF1050" s="40">
        <v>306</v>
      </c>
      <c r="AG1050" s="39">
        <v>68</v>
      </c>
      <c r="AH1050" s="39">
        <v>48000</v>
      </c>
      <c r="AI1050" s="39">
        <v>16400</v>
      </c>
      <c r="AJ1050" s="39" t="s">
        <v>115</v>
      </c>
      <c r="AK1050" s="39" t="s">
        <v>115</v>
      </c>
      <c r="AL1050" s="39" t="s">
        <v>115</v>
      </c>
    </row>
    <row r="1051" spans="1:38" x14ac:dyDescent="0.35">
      <c r="A1051" s="71">
        <v>42219</v>
      </c>
      <c r="B1051" s="72">
        <v>0.49150462962962965</v>
      </c>
      <c r="C1051" s="73">
        <v>703</v>
      </c>
      <c r="D1051" s="73">
        <v>0.45500000000000002</v>
      </c>
      <c r="E1051" s="73">
        <v>6.2</v>
      </c>
      <c r="F1051" s="73">
        <v>7.62</v>
      </c>
      <c r="G1051" s="73">
        <v>23.8</v>
      </c>
      <c r="K1051" s="36">
        <v>24192</v>
      </c>
    </row>
    <row r="1052" spans="1:38" x14ac:dyDescent="0.35">
      <c r="A1052" s="74">
        <v>42221</v>
      </c>
      <c r="B1052" s="75">
        <v>0.411099537037037</v>
      </c>
      <c r="C1052" s="76">
        <v>678</v>
      </c>
      <c r="D1052" s="76">
        <v>0.442</v>
      </c>
      <c r="E1052" s="76">
        <v>6.52</v>
      </c>
      <c r="F1052" s="76">
        <v>7.8</v>
      </c>
      <c r="G1052" s="76">
        <v>22.9</v>
      </c>
      <c r="K1052" s="54">
        <v>317</v>
      </c>
    </row>
    <row r="1053" spans="1:38" x14ac:dyDescent="0.35">
      <c r="A1053" s="70">
        <v>42226</v>
      </c>
      <c r="B1053" s="55">
        <v>0.46033564814814815</v>
      </c>
      <c r="C1053" s="29">
        <v>693</v>
      </c>
      <c r="D1053" s="29">
        <v>0.44850000000000001</v>
      </c>
      <c r="E1053" s="29">
        <v>7.2</v>
      </c>
      <c r="F1053" s="29">
        <v>7.71</v>
      </c>
      <c r="G1053" s="29">
        <v>23.1</v>
      </c>
      <c r="K1053" s="54">
        <v>557</v>
      </c>
    </row>
    <row r="1054" spans="1:38" x14ac:dyDescent="0.35">
      <c r="A1054" s="77">
        <v>42233</v>
      </c>
      <c r="B1054" s="78">
        <v>0.4720138888888889</v>
      </c>
      <c r="C1054" s="79">
        <v>722</v>
      </c>
      <c r="D1054" s="79">
        <v>0.46800000000000003</v>
      </c>
      <c r="E1054" s="79">
        <v>6.35</v>
      </c>
      <c r="F1054" s="79">
        <v>7.74</v>
      </c>
      <c r="G1054" s="79">
        <v>23.3</v>
      </c>
      <c r="K1054" s="54">
        <v>8164</v>
      </c>
    </row>
    <row r="1055" spans="1:38" x14ac:dyDescent="0.35">
      <c r="A1055" s="77">
        <v>42236</v>
      </c>
      <c r="B1055" s="78">
        <v>0.42974537037037036</v>
      </c>
      <c r="C1055" s="79">
        <v>717</v>
      </c>
      <c r="D1055" s="79">
        <v>0.46800000000000003</v>
      </c>
      <c r="E1055" s="79">
        <v>5.66</v>
      </c>
      <c r="F1055" s="79">
        <v>7.57</v>
      </c>
      <c r="G1055" s="79">
        <v>21.9</v>
      </c>
      <c r="K1055" s="54">
        <v>6867</v>
      </c>
    </row>
    <row r="1056" spans="1:38" x14ac:dyDescent="0.35">
      <c r="A1056" s="77">
        <v>42247</v>
      </c>
      <c r="B1056" s="78">
        <v>0.48982638888888891</v>
      </c>
      <c r="C1056" s="79">
        <v>860</v>
      </c>
      <c r="D1056" s="79">
        <v>0.55900000000000005</v>
      </c>
      <c r="E1056" s="79">
        <v>7.6</v>
      </c>
      <c r="F1056" s="79">
        <v>7.84</v>
      </c>
      <c r="G1056" s="79">
        <v>22.8</v>
      </c>
      <c r="K1056" s="54">
        <v>201</v>
      </c>
      <c r="L1056" s="45">
        <f>AVERAGE(K1052:K1056)</f>
        <v>3221.2</v>
      </c>
      <c r="M1056" s="46">
        <f>GEOMEAN(K1052:K1056)</f>
        <v>1147.5090296534834</v>
      </c>
      <c r="N1056" s="276" t="s">
        <v>185</v>
      </c>
    </row>
    <row r="1057" spans="1:38" x14ac:dyDescent="0.35">
      <c r="A1057" s="70">
        <v>42256</v>
      </c>
      <c r="B1057" s="51">
        <v>0.4772569444444445</v>
      </c>
      <c r="C1057" s="29">
        <v>856</v>
      </c>
      <c r="D1057" s="29">
        <v>0.55900000000000005</v>
      </c>
      <c r="E1057" s="29">
        <v>6.06</v>
      </c>
      <c r="F1057" s="29">
        <v>7.81</v>
      </c>
      <c r="G1057" s="29">
        <v>24.1</v>
      </c>
      <c r="K1057" s="54">
        <v>173</v>
      </c>
    </row>
    <row r="1058" spans="1:38" x14ac:dyDescent="0.35">
      <c r="A1058" s="77">
        <v>42262</v>
      </c>
      <c r="B1058" s="78">
        <v>0.52428240740740739</v>
      </c>
      <c r="C1058" s="79">
        <v>895</v>
      </c>
      <c r="D1058" s="79">
        <v>0.57850000000000001</v>
      </c>
      <c r="E1058" s="79">
        <v>8.1199999999999992</v>
      </c>
      <c r="F1058" s="79">
        <v>7.93</v>
      </c>
      <c r="G1058" s="79">
        <v>19.3</v>
      </c>
      <c r="K1058" s="54">
        <v>231</v>
      </c>
    </row>
    <row r="1059" spans="1:38" x14ac:dyDescent="0.35">
      <c r="A1059" s="77">
        <v>42264</v>
      </c>
      <c r="B1059" s="78">
        <v>0.48699074074074072</v>
      </c>
      <c r="C1059" s="79">
        <v>946</v>
      </c>
      <c r="D1059" s="79">
        <v>0.61750000000000005</v>
      </c>
      <c r="E1059" s="79">
        <v>7.67</v>
      </c>
      <c r="F1059" s="79">
        <v>7.98</v>
      </c>
      <c r="G1059" s="79">
        <v>20</v>
      </c>
      <c r="K1059" s="54">
        <v>63</v>
      </c>
    </row>
    <row r="1060" spans="1:38" x14ac:dyDescent="0.35">
      <c r="A1060" s="70">
        <v>42271</v>
      </c>
      <c r="B1060" s="58">
        <v>0.42751157407407409</v>
      </c>
      <c r="C1060" s="29">
        <v>758</v>
      </c>
      <c r="D1060" s="29">
        <v>0.49399999999999999</v>
      </c>
      <c r="E1060" s="29">
        <v>9.02</v>
      </c>
      <c r="F1060" s="29">
        <v>7.78</v>
      </c>
      <c r="G1060" s="29">
        <v>19</v>
      </c>
      <c r="K1060" s="54">
        <v>464</v>
      </c>
    </row>
    <row r="1061" spans="1:38" x14ac:dyDescent="0.35">
      <c r="A1061" s="80">
        <v>42275</v>
      </c>
      <c r="B1061" s="81">
        <v>0.43701388888888887</v>
      </c>
      <c r="C1061" s="82">
        <v>865</v>
      </c>
      <c r="D1061" s="82">
        <v>0.55900000000000005</v>
      </c>
      <c r="E1061" s="82">
        <v>7.5</v>
      </c>
      <c r="F1061" s="82">
        <v>7.8</v>
      </c>
      <c r="G1061" s="82">
        <v>20.100000000000001</v>
      </c>
      <c r="K1061" s="235">
        <v>295</v>
      </c>
      <c r="L1061" s="45">
        <f>AVERAGE(K1057:K1061)</f>
        <v>245.2</v>
      </c>
      <c r="M1061" s="46">
        <f>GEOMEAN(K1057:K1061)</f>
        <v>202.98676664894339</v>
      </c>
      <c r="N1061" s="276" t="s">
        <v>186</v>
      </c>
    </row>
    <row r="1062" spans="1:38" x14ac:dyDescent="0.35">
      <c r="A1062" s="80">
        <v>42278</v>
      </c>
      <c r="B1062" s="81">
        <v>0.44465277777777779</v>
      </c>
      <c r="C1062" s="82">
        <v>702</v>
      </c>
      <c r="D1062" s="82">
        <v>0.45500000000000002</v>
      </c>
      <c r="E1062" s="82">
        <v>8.1</v>
      </c>
      <c r="F1062" s="82">
        <v>7.78</v>
      </c>
      <c r="G1062" s="82">
        <v>17.2</v>
      </c>
      <c r="K1062" s="54">
        <v>645</v>
      </c>
    </row>
    <row r="1063" spans="1:38" x14ac:dyDescent="0.35">
      <c r="A1063" s="70">
        <v>42284</v>
      </c>
      <c r="B1063" s="55">
        <v>0.44734953703703706</v>
      </c>
      <c r="C1063" s="29">
        <v>921</v>
      </c>
      <c r="D1063" s="29">
        <v>0.59799999999999998</v>
      </c>
      <c r="E1063" s="29">
        <v>8.73</v>
      </c>
      <c r="F1063" s="29">
        <v>7.81</v>
      </c>
      <c r="G1063" s="29">
        <v>17.399999999999999</v>
      </c>
      <c r="K1063" s="54">
        <v>907</v>
      </c>
    </row>
    <row r="1064" spans="1:38" x14ac:dyDescent="0.35">
      <c r="A1064" s="83">
        <v>42290</v>
      </c>
      <c r="B1064" s="84">
        <v>0.44072916666666667</v>
      </c>
      <c r="C1064" s="85">
        <v>957</v>
      </c>
      <c r="D1064" s="85">
        <v>0.624</v>
      </c>
      <c r="E1064" s="85">
        <v>6.74</v>
      </c>
      <c r="F1064" s="85">
        <v>7.85</v>
      </c>
      <c r="G1064" s="85">
        <v>15.6</v>
      </c>
      <c r="K1064" s="54">
        <v>472</v>
      </c>
    </row>
    <row r="1065" spans="1:38" x14ac:dyDescent="0.35">
      <c r="A1065" s="70">
        <v>42297</v>
      </c>
      <c r="B1065" s="58">
        <v>0.46813657407407411</v>
      </c>
      <c r="C1065" s="29">
        <v>1048</v>
      </c>
      <c r="D1065" s="29">
        <v>0.6825</v>
      </c>
      <c r="E1065" s="29">
        <v>9.82</v>
      </c>
      <c r="F1065" s="29">
        <v>7.9</v>
      </c>
      <c r="G1065" s="29">
        <v>12.3</v>
      </c>
      <c r="K1065" s="235">
        <v>110</v>
      </c>
      <c r="O1065" s="39" t="s">
        <v>115</v>
      </c>
      <c r="P1065" s="34">
        <v>89.3</v>
      </c>
      <c r="Q1065" s="39" t="s">
        <v>115</v>
      </c>
      <c r="R1065" s="39" t="s">
        <v>115</v>
      </c>
      <c r="S1065" s="39" t="s">
        <v>115</v>
      </c>
      <c r="T1065" s="39" t="s">
        <v>115</v>
      </c>
      <c r="U1065" s="39" t="s">
        <v>115</v>
      </c>
      <c r="V1065" s="39" t="s">
        <v>112</v>
      </c>
      <c r="W1065" s="39" t="s">
        <v>115</v>
      </c>
      <c r="X1065" s="34">
        <v>119</v>
      </c>
      <c r="Y1065" s="39" t="s">
        <v>115</v>
      </c>
      <c r="Z1065" s="34">
        <v>2.5</v>
      </c>
      <c r="AA1065" s="39" t="s">
        <v>115</v>
      </c>
      <c r="AB1065" s="34">
        <v>91.9</v>
      </c>
      <c r="AC1065" s="34">
        <v>0.21</v>
      </c>
      <c r="AD1065" s="34">
        <v>350</v>
      </c>
      <c r="AE1065" s="39" t="s">
        <v>115</v>
      </c>
      <c r="AF1065" s="39" t="s">
        <v>115</v>
      </c>
      <c r="AG1065" s="40">
        <v>34.5</v>
      </c>
      <c r="AH1065" s="39">
        <v>86000</v>
      </c>
      <c r="AI1065" s="39">
        <v>32900</v>
      </c>
      <c r="AJ1065" s="39">
        <v>4.7</v>
      </c>
      <c r="AK1065" s="39" t="s">
        <v>115</v>
      </c>
      <c r="AL1065" s="39" t="s">
        <v>115</v>
      </c>
    </row>
    <row r="1066" spans="1:38" x14ac:dyDescent="0.35">
      <c r="A1066" s="86">
        <v>42306</v>
      </c>
      <c r="B1066" s="87">
        <v>0.45502314814814815</v>
      </c>
      <c r="C1066" s="88">
        <v>549</v>
      </c>
      <c r="D1066" s="88">
        <v>0.3569</v>
      </c>
      <c r="E1066" s="88">
        <v>10.220000000000001</v>
      </c>
      <c r="F1066" s="88">
        <v>7.89</v>
      </c>
      <c r="G1066" s="88">
        <v>11.6</v>
      </c>
      <c r="K1066" s="54">
        <v>882</v>
      </c>
      <c r="L1066" s="45">
        <f>AVERAGE(K1062:K1066)</f>
        <v>603.20000000000005</v>
      </c>
      <c r="M1066" s="46">
        <f>GEOMEAN(K1062:K1066)</f>
        <v>484.83510084107053</v>
      </c>
      <c r="N1066" s="276" t="s">
        <v>187</v>
      </c>
    </row>
    <row r="1067" spans="1:38" x14ac:dyDescent="0.35">
      <c r="A1067" s="70">
        <v>42310</v>
      </c>
      <c r="B1067" s="58">
        <v>0.55516203703703704</v>
      </c>
      <c r="C1067" s="29">
        <v>810</v>
      </c>
      <c r="D1067" s="29">
        <v>0.52649999999999997</v>
      </c>
      <c r="E1067" s="29">
        <v>9.49</v>
      </c>
      <c r="F1067" s="29">
        <v>7.85</v>
      </c>
      <c r="G1067" s="29">
        <v>12.7</v>
      </c>
      <c r="K1067" s="54">
        <v>211</v>
      </c>
    </row>
    <row r="1068" spans="1:38" x14ac:dyDescent="0.35">
      <c r="A1068" s="89">
        <v>42318</v>
      </c>
      <c r="B1068" s="90">
        <v>0.42646990740740742</v>
      </c>
      <c r="C1068" s="91">
        <v>846</v>
      </c>
      <c r="D1068" s="91">
        <v>0.55249999999999999</v>
      </c>
      <c r="E1068" s="91">
        <v>9.89</v>
      </c>
      <c r="F1068" s="91">
        <v>7.89</v>
      </c>
      <c r="G1068" s="91">
        <v>11.1</v>
      </c>
      <c r="K1068" s="54">
        <v>6131</v>
      </c>
    </row>
    <row r="1069" spans="1:38" x14ac:dyDescent="0.35">
      <c r="A1069" s="89">
        <v>42320</v>
      </c>
      <c r="B1069" s="90">
        <v>0.53877314814814814</v>
      </c>
      <c r="C1069" s="91">
        <v>785</v>
      </c>
      <c r="D1069" s="91">
        <v>0.50700000000000001</v>
      </c>
      <c r="E1069" s="91">
        <v>9.43</v>
      </c>
      <c r="F1069" s="91">
        <v>7.88</v>
      </c>
      <c r="G1069" s="91">
        <v>10.8</v>
      </c>
      <c r="K1069" s="54">
        <v>1607</v>
      </c>
    </row>
    <row r="1070" spans="1:38" x14ac:dyDescent="0.35">
      <c r="A1070" s="70">
        <v>42326</v>
      </c>
      <c r="B1070" s="55">
        <v>0.42030092592592588</v>
      </c>
      <c r="C1070" s="29">
        <v>884</v>
      </c>
      <c r="D1070" s="29">
        <v>0.57199999999999995</v>
      </c>
      <c r="E1070" s="29">
        <v>12.03</v>
      </c>
      <c r="F1070" s="29">
        <v>7.71</v>
      </c>
      <c r="G1070" s="29">
        <v>11</v>
      </c>
      <c r="K1070" s="54">
        <v>3448</v>
      </c>
    </row>
    <row r="1071" spans="1:38" x14ac:dyDescent="0.35">
      <c r="A1071" s="92">
        <v>42331</v>
      </c>
      <c r="B1071" s="93">
        <v>0.50104166666666672</v>
      </c>
      <c r="C1071" s="94">
        <v>873</v>
      </c>
      <c r="D1071" s="94">
        <v>0.5655</v>
      </c>
      <c r="E1071" s="94">
        <v>11.72</v>
      </c>
      <c r="F1071" s="94">
        <v>7.89</v>
      </c>
      <c r="G1071" s="94">
        <v>5.6</v>
      </c>
      <c r="K1071" s="54">
        <v>1720</v>
      </c>
      <c r="L1071" s="45">
        <f>AVERAGE(K1067:K1071)</f>
        <v>2623.4</v>
      </c>
      <c r="M1071" s="46">
        <f>GEOMEAN(K1067:K1071)</f>
        <v>1652.6659160032332</v>
      </c>
      <c r="N1071" s="276" t="s">
        <v>188</v>
      </c>
    </row>
    <row r="1072" spans="1:38" x14ac:dyDescent="0.35">
      <c r="A1072" s="70">
        <v>42338</v>
      </c>
      <c r="B1072" s="55">
        <v>0.4422106481481482</v>
      </c>
      <c r="C1072" s="29">
        <v>585</v>
      </c>
      <c r="D1072" s="29">
        <v>0.38019999999999998</v>
      </c>
      <c r="E1072" s="29">
        <v>12.7</v>
      </c>
      <c r="F1072" s="29">
        <v>7.96</v>
      </c>
      <c r="G1072" s="29">
        <v>7.2</v>
      </c>
      <c r="K1072" s="54">
        <v>1725</v>
      </c>
    </row>
    <row r="1073" spans="1:38" x14ac:dyDescent="0.35">
      <c r="A1073" s="70">
        <v>42340</v>
      </c>
      <c r="B1073" s="55">
        <v>0.42609953703703707</v>
      </c>
      <c r="C1073" s="29">
        <v>613</v>
      </c>
      <c r="D1073" s="29">
        <v>0.39839999999999998</v>
      </c>
      <c r="E1073" s="29">
        <v>11.84</v>
      </c>
      <c r="F1073" s="29">
        <v>7.96</v>
      </c>
      <c r="G1073" s="29">
        <v>7.4</v>
      </c>
      <c r="K1073" s="54">
        <v>364</v>
      </c>
    </row>
    <row r="1074" spans="1:38" x14ac:dyDescent="0.35">
      <c r="A1074" s="95">
        <v>42346</v>
      </c>
      <c r="B1074" s="96">
        <v>0.45175925925925925</v>
      </c>
      <c r="C1074" s="97">
        <v>771</v>
      </c>
      <c r="D1074" s="97">
        <v>0.50049999999999994</v>
      </c>
      <c r="E1074" s="97">
        <v>12.19</v>
      </c>
      <c r="F1074" s="97">
        <v>7.92</v>
      </c>
      <c r="G1074" s="97">
        <v>6.7</v>
      </c>
      <c r="K1074" s="54">
        <v>275</v>
      </c>
    </row>
    <row r="1075" spans="1:38" x14ac:dyDescent="0.35">
      <c r="A1075" s="70">
        <v>42354</v>
      </c>
      <c r="B1075" s="55">
        <v>0.43422453703703701</v>
      </c>
      <c r="C1075" s="29">
        <v>755</v>
      </c>
      <c r="D1075" s="29">
        <v>0.48749999999999999</v>
      </c>
      <c r="E1075" s="29">
        <v>11.16</v>
      </c>
      <c r="F1075" s="29">
        <v>7.93</v>
      </c>
      <c r="G1075" s="29">
        <v>8.6999999999999993</v>
      </c>
      <c r="K1075" s="235">
        <v>278</v>
      </c>
    </row>
    <row r="1076" spans="1:38" x14ac:dyDescent="0.35">
      <c r="A1076" s="70">
        <v>42366</v>
      </c>
      <c r="B1076" s="55">
        <v>0.5329976851851852</v>
      </c>
      <c r="C1076" s="29">
        <v>431.7</v>
      </c>
      <c r="D1076" s="29">
        <v>0.28079999999999999</v>
      </c>
      <c r="E1076" s="29">
        <v>12.06</v>
      </c>
      <c r="F1076" s="29">
        <v>8.0500000000000007</v>
      </c>
      <c r="G1076" s="29">
        <v>7</v>
      </c>
      <c r="K1076" s="235">
        <v>6488</v>
      </c>
      <c r="L1076" s="45">
        <f>AVERAGE(K1072:K1076)</f>
        <v>1826</v>
      </c>
      <c r="M1076" s="46">
        <f>GEOMEAN(K1072:K1076)</f>
        <v>791.90988268427782</v>
      </c>
      <c r="N1076" s="276" t="s">
        <v>189</v>
      </c>
    </row>
    <row r="1077" spans="1:38" x14ac:dyDescent="0.35">
      <c r="A1077" s="70">
        <v>42375</v>
      </c>
      <c r="B1077" s="55">
        <v>0.43753472222222217</v>
      </c>
      <c r="C1077" s="29">
        <v>539</v>
      </c>
      <c r="D1077" s="29">
        <v>0.3503</v>
      </c>
      <c r="E1077" s="29">
        <v>13.93</v>
      </c>
      <c r="F1077" s="29">
        <v>7.99</v>
      </c>
      <c r="G1077" s="29">
        <v>2.5</v>
      </c>
      <c r="K1077" s="235">
        <v>1616</v>
      </c>
    </row>
    <row r="1078" spans="1:38" x14ac:dyDescent="0.35">
      <c r="A1078" s="98">
        <v>42380</v>
      </c>
      <c r="B1078" s="99">
        <v>0.45187500000000003</v>
      </c>
      <c r="C1078" s="100">
        <v>466.7</v>
      </c>
      <c r="D1078" s="100">
        <v>0.30359999999999998</v>
      </c>
      <c r="E1078" s="100">
        <v>15.05</v>
      </c>
      <c r="F1078" s="100">
        <v>7.92</v>
      </c>
      <c r="G1078" s="100">
        <v>1.3</v>
      </c>
      <c r="K1078" s="235">
        <v>419</v>
      </c>
    </row>
    <row r="1079" spans="1:38" x14ac:dyDescent="0.35">
      <c r="A1079" s="98">
        <v>42383</v>
      </c>
      <c r="B1079" s="99">
        <v>0.55074074074074075</v>
      </c>
      <c r="C1079" s="100">
        <v>532</v>
      </c>
      <c r="D1079" s="100">
        <v>0.3458</v>
      </c>
      <c r="E1079" s="100">
        <v>13.95</v>
      </c>
      <c r="F1079" s="100">
        <v>7.94</v>
      </c>
      <c r="G1079" s="100">
        <v>2.2000000000000002</v>
      </c>
      <c r="K1079" s="235">
        <v>749</v>
      </c>
    </row>
    <row r="1080" spans="1:38" x14ac:dyDescent="0.35">
      <c r="A1080" s="70">
        <v>42389</v>
      </c>
      <c r="B1080" s="55">
        <v>0.54136574074074073</v>
      </c>
      <c r="C1080" s="29">
        <v>565</v>
      </c>
      <c r="D1080" s="29">
        <v>0.36730000000000002</v>
      </c>
      <c r="E1080" s="29">
        <v>13.44</v>
      </c>
      <c r="F1080" s="29">
        <v>7.6</v>
      </c>
      <c r="G1080" s="29">
        <v>0.3</v>
      </c>
      <c r="K1080" s="235">
        <v>512</v>
      </c>
    </row>
    <row r="1081" spans="1:38" x14ac:dyDescent="0.35">
      <c r="A1081" s="101">
        <v>42396</v>
      </c>
      <c r="B1081" s="102">
        <v>0.43934027777777779</v>
      </c>
      <c r="C1081" s="103">
        <v>633</v>
      </c>
      <c r="D1081" s="103">
        <v>0.41149999999999998</v>
      </c>
      <c r="E1081" s="103">
        <v>14.8</v>
      </c>
      <c r="F1081" s="103">
        <v>7.97</v>
      </c>
      <c r="G1081" s="103">
        <v>1.8</v>
      </c>
      <c r="K1081" s="235">
        <v>763</v>
      </c>
      <c r="L1081" s="45">
        <f>AVERAGE(K1077:K1081)</f>
        <v>811.8</v>
      </c>
      <c r="M1081" s="46">
        <f>GEOMEAN(K1077:K1081)</f>
        <v>723.41305043519912</v>
      </c>
      <c r="N1081" s="276" t="s">
        <v>190</v>
      </c>
    </row>
    <row r="1082" spans="1:38" x14ac:dyDescent="0.35">
      <c r="A1082" s="70">
        <v>42402</v>
      </c>
      <c r="B1082" s="55">
        <v>0.42625000000000002</v>
      </c>
      <c r="C1082" s="29">
        <v>636</v>
      </c>
      <c r="D1082" s="29">
        <v>0.41339999999999999</v>
      </c>
      <c r="E1082" s="29">
        <v>13.95</v>
      </c>
      <c r="F1082" s="29">
        <v>7.99</v>
      </c>
      <c r="G1082" s="29">
        <v>4.7</v>
      </c>
      <c r="K1082" s="235">
        <v>441</v>
      </c>
    </row>
    <row r="1083" spans="1:38" x14ac:dyDescent="0.35">
      <c r="A1083" s="104">
        <v>42408</v>
      </c>
      <c r="B1083" s="105">
        <v>0.45177083333333329</v>
      </c>
      <c r="C1083" s="106">
        <v>589</v>
      </c>
      <c r="D1083" s="106">
        <v>0.38290000000000002</v>
      </c>
      <c r="E1083" s="106">
        <v>12.46</v>
      </c>
      <c r="F1083" s="106">
        <v>8.18</v>
      </c>
      <c r="G1083" s="106">
        <v>4.5</v>
      </c>
      <c r="K1083" s="235">
        <v>146</v>
      </c>
    </row>
    <row r="1084" spans="1:38" x14ac:dyDescent="0.35">
      <c r="A1084" s="63">
        <v>42411</v>
      </c>
      <c r="B1084" s="107">
        <v>0.4309027777777778</v>
      </c>
      <c r="C1084" s="65">
        <v>670</v>
      </c>
      <c r="D1084" s="65">
        <v>0.4355</v>
      </c>
      <c r="E1084" s="65">
        <v>14.92</v>
      </c>
      <c r="F1084" s="65">
        <v>8.09</v>
      </c>
      <c r="G1084" s="65">
        <v>0.1</v>
      </c>
      <c r="K1084" s="235">
        <v>216</v>
      </c>
    </row>
    <row r="1085" spans="1:38" x14ac:dyDescent="0.35">
      <c r="A1085" s="70">
        <v>42418</v>
      </c>
      <c r="B1085" s="55">
        <v>0.44642361111111112</v>
      </c>
      <c r="C1085" s="29">
        <v>721</v>
      </c>
      <c r="D1085" s="29">
        <v>0.46870000000000001</v>
      </c>
      <c r="E1085" s="29">
        <v>14.44</v>
      </c>
      <c r="F1085" s="29">
        <v>8.06</v>
      </c>
      <c r="G1085" s="29">
        <v>3</v>
      </c>
      <c r="K1085" s="235">
        <v>41</v>
      </c>
    </row>
    <row r="1086" spans="1:38" x14ac:dyDescent="0.35">
      <c r="A1086" s="108">
        <v>42424</v>
      </c>
      <c r="B1086" s="109">
        <v>0.42334490740740738</v>
      </c>
      <c r="C1086" s="110">
        <v>456.3</v>
      </c>
      <c r="D1086" s="110">
        <v>0.2964</v>
      </c>
      <c r="E1086" s="110">
        <v>12.86</v>
      </c>
      <c r="F1086" s="110">
        <v>8.11</v>
      </c>
      <c r="G1086" s="110">
        <v>5.3</v>
      </c>
      <c r="K1086" s="36">
        <v>24192</v>
      </c>
      <c r="L1086" s="45">
        <f>AVERAGE(K1082:K1086)</f>
        <v>5007.2</v>
      </c>
      <c r="M1086" s="46">
        <f>GEOMEAN(K1082:K1086)</f>
        <v>424.56106631984267</v>
      </c>
      <c r="N1086" s="276" t="s">
        <v>191</v>
      </c>
    </row>
    <row r="1087" spans="1:38" x14ac:dyDescent="0.35">
      <c r="A1087" s="70">
        <v>42430</v>
      </c>
      <c r="B1087" s="51">
        <v>0.42177083333333337</v>
      </c>
      <c r="C1087" s="29">
        <v>610</v>
      </c>
      <c r="D1087" s="29">
        <v>0.39650000000000002</v>
      </c>
      <c r="E1087" s="29">
        <v>12.75</v>
      </c>
      <c r="F1087" s="29">
        <v>8.14</v>
      </c>
      <c r="G1087" s="29">
        <v>6.1</v>
      </c>
      <c r="K1087" s="235">
        <v>171</v>
      </c>
      <c r="O1087" s="39" t="s">
        <v>115</v>
      </c>
      <c r="P1087" s="34">
        <v>63.5</v>
      </c>
      <c r="Q1087" s="39" t="s">
        <v>115</v>
      </c>
      <c r="R1087" s="39" t="s">
        <v>115</v>
      </c>
      <c r="S1087" s="39" t="s">
        <v>115</v>
      </c>
      <c r="T1087" s="39" t="s">
        <v>115</v>
      </c>
      <c r="U1087" s="39" t="s">
        <v>115</v>
      </c>
      <c r="V1087" s="39" t="s">
        <v>112</v>
      </c>
      <c r="W1087" s="39" t="s">
        <v>115</v>
      </c>
      <c r="X1087" s="34">
        <v>54.2</v>
      </c>
      <c r="Y1087" s="39" t="s">
        <v>115</v>
      </c>
      <c r="Z1087" s="34">
        <v>2.1</v>
      </c>
      <c r="AA1087" s="39" t="s">
        <v>115</v>
      </c>
      <c r="AB1087" s="34">
        <v>37</v>
      </c>
      <c r="AC1087" s="39" t="s">
        <v>115</v>
      </c>
      <c r="AD1087" s="34">
        <v>270</v>
      </c>
      <c r="AE1087" s="39" t="s">
        <v>115</v>
      </c>
      <c r="AF1087" s="40">
        <v>288</v>
      </c>
      <c r="AG1087" s="40">
        <v>22.9</v>
      </c>
      <c r="AH1087" s="39">
        <v>70300</v>
      </c>
      <c r="AI1087" s="39">
        <v>23000</v>
      </c>
      <c r="AJ1087" s="39" t="s">
        <v>115</v>
      </c>
      <c r="AK1087" s="39" t="s">
        <v>115</v>
      </c>
      <c r="AL1087" s="39" t="s">
        <v>115</v>
      </c>
    </row>
    <row r="1088" spans="1:38" x14ac:dyDescent="0.35">
      <c r="A1088" s="70">
        <v>42432</v>
      </c>
      <c r="B1088" s="55">
        <v>0.46608796296296301</v>
      </c>
      <c r="C1088" s="29">
        <v>602</v>
      </c>
      <c r="D1088" s="29">
        <v>0.39129999999999998</v>
      </c>
      <c r="E1088" s="29">
        <v>13.35</v>
      </c>
      <c r="F1088" s="29">
        <v>8.3000000000000007</v>
      </c>
      <c r="G1088" s="29">
        <v>4.7</v>
      </c>
      <c r="K1088" s="235">
        <v>146</v>
      </c>
    </row>
    <row r="1089" spans="1:14" x14ac:dyDescent="0.35">
      <c r="A1089" s="70">
        <v>42443</v>
      </c>
      <c r="B1089" s="55">
        <v>0.51435185185185184</v>
      </c>
      <c r="C1089" s="29">
        <v>580</v>
      </c>
      <c r="D1089" s="29">
        <v>0.377</v>
      </c>
      <c r="E1089" s="29">
        <v>11.01</v>
      </c>
      <c r="F1089" s="29">
        <v>8.17</v>
      </c>
      <c r="G1089" s="29">
        <v>11.1</v>
      </c>
      <c r="K1089" s="235">
        <v>97</v>
      </c>
    </row>
    <row r="1090" spans="1:14" x14ac:dyDescent="0.35">
      <c r="A1090" s="111">
        <v>42453</v>
      </c>
      <c r="B1090" s="112">
        <v>0.45292824074074073</v>
      </c>
      <c r="C1090" s="113">
        <v>621</v>
      </c>
      <c r="D1090" s="113">
        <v>0.40360000000000001</v>
      </c>
      <c r="E1090" s="113">
        <v>10.11</v>
      </c>
      <c r="F1090" s="113">
        <v>7.9</v>
      </c>
      <c r="G1090" s="113">
        <v>12.6</v>
      </c>
      <c r="K1090" s="235">
        <v>20</v>
      </c>
    </row>
    <row r="1091" spans="1:14" x14ac:dyDescent="0.35">
      <c r="A1091" s="70">
        <v>42458</v>
      </c>
      <c r="B1091" s="55">
        <v>0.44510416666666663</v>
      </c>
      <c r="C1091" s="29">
        <v>564</v>
      </c>
      <c r="D1091" s="29">
        <v>0.36659999999999998</v>
      </c>
      <c r="E1091" s="29">
        <v>12.3</v>
      </c>
      <c r="F1091" s="29">
        <v>7.97</v>
      </c>
      <c r="G1091" s="29">
        <v>10.199999999999999</v>
      </c>
      <c r="K1091" s="40">
        <v>311</v>
      </c>
      <c r="L1091" s="45">
        <f>AVERAGE(K1087:K1091)</f>
        <v>149</v>
      </c>
      <c r="M1091" s="46">
        <f>GEOMEAN(K1087:K1091)</f>
        <v>108.53810055080197</v>
      </c>
      <c r="N1091" s="276" t="s">
        <v>192</v>
      </c>
    </row>
    <row r="1092" spans="1:14" x14ac:dyDescent="0.35">
      <c r="A1092" s="114">
        <v>42464</v>
      </c>
      <c r="B1092" s="115">
        <v>0.4632175925925926</v>
      </c>
      <c r="C1092" s="116">
        <v>594</v>
      </c>
      <c r="D1092" s="116">
        <v>0.3861</v>
      </c>
      <c r="E1092" s="116">
        <v>10.82</v>
      </c>
      <c r="F1092" s="116">
        <v>7.88</v>
      </c>
      <c r="G1092" s="116">
        <v>10.6</v>
      </c>
      <c r="K1092" s="235">
        <v>733</v>
      </c>
    </row>
    <row r="1093" spans="1:14" x14ac:dyDescent="0.35">
      <c r="A1093" s="114">
        <v>42467</v>
      </c>
      <c r="B1093" s="117">
        <v>0.45152777777777775</v>
      </c>
      <c r="C1093" s="116">
        <v>622</v>
      </c>
      <c r="D1093" s="116">
        <v>0.40429999999999999</v>
      </c>
      <c r="E1093" s="116">
        <v>11.92</v>
      </c>
      <c r="F1093" s="116">
        <v>8.0500000000000007</v>
      </c>
      <c r="G1093" s="116">
        <v>9.3000000000000007</v>
      </c>
      <c r="K1093" s="54">
        <v>122</v>
      </c>
    </row>
    <row r="1094" spans="1:14" x14ac:dyDescent="0.35">
      <c r="A1094" s="70">
        <v>42471</v>
      </c>
      <c r="B1094" s="58">
        <v>0.4833217592592593</v>
      </c>
      <c r="C1094" s="29">
        <v>524</v>
      </c>
      <c r="D1094" s="29">
        <v>0.34060000000000001</v>
      </c>
      <c r="E1094" s="29">
        <v>10.84</v>
      </c>
      <c r="F1094" s="29">
        <v>7.96</v>
      </c>
      <c r="G1094" s="29">
        <v>10.1</v>
      </c>
      <c r="K1094" s="54">
        <v>24192</v>
      </c>
    </row>
    <row r="1095" spans="1:14" x14ac:dyDescent="0.35">
      <c r="A1095" s="70">
        <v>42473</v>
      </c>
      <c r="B1095" s="55">
        <v>0.43319444444444444</v>
      </c>
      <c r="C1095" s="29">
        <v>528</v>
      </c>
      <c r="D1095" s="29">
        <v>0.34320000000000001</v>
      </c>
      <c r="E1095" s="29">
        <v>12.29</v>
      </c>
      <c r="F1095" s="29">
        <v>8.17</v>
      </c>
      <c r="G1095" s="29">
        <v>9.1</v>
      </c>
      <c r="K1095" s="54">
        <v>408</v>
      </c>
    </row>
    <row r="1096" spans="1:14" x14ac:dyDescent="0.35">
      <c r="A1096" s="70">
        <v>42485</v>
      </c>
      <c r="B1096" s="55">
        <v>0.51193287037037039</v>
      </c>
      <c r="C1096" s="29">
        <v>595</v>
      </c>
      <c r="D1096" s="29">
        <v>0.38350000000000001</v>
      </c>
      <c r="E1096" s="29">
        <v>9.02</v>
      </c>
      <c r="F1096" s="29">
        <v>8.23</v>
      </c>
      <c r="G1096" s="29">
        <v>18.100000000000001</v>
      </c>
      <c r="K1096" s="235">
        <v>331</v>
      </c>
      <c r="L1096" s="45">
        <f>AVERAGE(K1092:K1096)</f>
        <v>5157.2</v>
      </c>
      <c r="M1096" s="46">
        <f>GEOMEAN(K1092:K1096)</f>
        <v>781.85235242331032</v>
      </c>
      <c r="N1096" s="276" t="s">
        <v>193</v>
      </c>
    </row>
    <row r="1097" spans="1:14" x14ac:dyDescent="0.35">
      <c r="A1097" s="118">
        <v>42506</v>
      </c>
      <c r="B1097" s="119">
        <v>0.43989583333333332</v>
      </c>
      <c r="C1097" s="120">
        <v>612</v>
      </c>
      <c r="D1097" s="120">
        <v>0.39779999999999999</v>
      </c>
      <c r="E1097" s="120">
        <v>9.6199999999999992</v>
      </c>
      <c r="F1097" s="120">
        <v>7.87</v>
      </c>
      <c r="G1097" s="120">
        <v>14</v>
      </c>
      <c r="K1097" s="54">
        <v>246</v>
      </c>
    </row>
    <row r="1098" spans="1:14" x14ac:dyDescent="0.35">
      <c r="A1098" s="118">
        <v>42508</v>
      </c>
      <c r="B1098" s="119">
        <v>0.42031250000000003</v>
      </c>
      <c r="C1098" s="120">
        <v>610</v>
      </c>
      <c r="D1098" s="120">
        <v>0.39650000000000002</v>
      </c>
      <c r="E1098" s="120">
        <v>8.6300000000000008</v>
      </c>
      <c r="F1098" s="120">
        <v>7.77</v>
      </c>
      <c r="G1098" s="120">
        <v>14.9</v>
      </c>
      <c r="K1098" s="54">
        <v>145</v>
      </c>
    </row>
    <row r="1099" spans="1:14" x14ac:dyDescent="0.35">
      <c r="A1099" s="70">
        <v>42513</v>
      </c>
      <c r="B1099" s="58">
        <v>0.45578703703703699</v>
      </c>
      <c r="C1099" s="29">
        <v>623</v>
      </c>
      <c r="D1099" s="29">
        <v>0.40300000000000002</v>
      </c>
      <c r="E1099" s="29">
        <v>8.9499999999999993</v>
      </c>
      <c r="F1099" s="29">
        <v>7.9</v>
      </c>
      <c r="G1099" s="29">
        <v>17.899999999999999</v>
      </c>
      <c r="K1099" s="54">
        <v>246</v>
      </c>
    </row>
    <row r="1100" spans="1:14" x14ac:dyDescent="0.35">
      <c r="A1100" s="70">
        <v>42515</v>
      </c>
      <c r="B1100" s="55">
        <v>0.42734953703703704</v>
      </c>
      <c r="C1100" s="29">
        <v>613</v>
      </c>
      <c r="D1100" s="29">
        <v>0.39650000000000002</v>
      </c>
      <c r="E1100" s="29">
        <v>7.47</v>
      </c>
      <c r="F1100" s="29">
        <v>7.98</v>
      </c>
      <c r="G1100" s="29">
        <v>20.8</v>
      </c>
      <c r="K1100" s="54">
        <v>85</v>
      </c>
    </row>
    <row r="1101" spans="1:14" x14ac:dyDescent="0.35">
      <c r="A1101" s="70">
        <v>42521</v>
      </c>
      <c r="B1101" s="58">
        <v>0.4886226851851852</v>
      </c>
      <c r="C1101" s="29">
        <v>676</v>
      </c>
      <c r="D1101" s="29">
        <v>0.442</v>
      </c>
      <c r="E1101" s="29">
        <v>7.11</v>
      </c>
      <c r="F1101" s="29">
        <v>7.84</v>
      </c>
      <c r="G1101" s="29">
        <v>22.9</v>
      </c>
      <c r="K1101" s="54">
        <v>211</v>
      </c>
      <c r="L1101" s="45">
        <f>AVERAGE(K1097:K1101)</f>
        <v>186.6</v>
      </c>
      <c r="M1101" s="46">
        <f>GEOMEAN(K1097:K1101)</f>
        <v>173.53533539165716</v>
      </c>
      <c r="N1101" s="276" t="s">
        <v>194</v>
      </c>
    </row>
    <row r="1102" spans="1:14" x14ac:dyDescent="0.35">
      <c r="A1102" s="121">
        <v>42528</v>
      </c>
      <c r="B1102" s="122">
        <v>0.40515046296296298</v>
      </c>
      <c r="C1102" s="123">
        <v>595</v>
      </c>
      <c r="D1102" s="123">
        <v>0.39</v>
      </c>
      <c r="E1102" s="123">
        <v>6.7</v>
      </c>
      <c r="F1102" s="123">
        <v>7.86</v>
      </c>
      <c r="G1102" s="123">
        <v>21.6</v>
      </c>
      <c r="K1102" s="54">
        <v>960</v>
      </c>
    </row>
    <row r="1103" spans="1:14" x14ac:dyDescent="0.35">
      <c r="A1103" s="121">
        <v>42530</v>
      </c>
      <c r="B1103" s="122">
        <v>0.42927083333333332</v>
      </c>
      <c r="C1103" s="123">
        <v>636</v>
      </c>
      <c r="D1103" s="123">
        <v>0.41599999999999998</v>
      </c>
      <c r="E1103" s="123">
        <v>7.03</v>
      </c>
      <c r="F1103" s="123">
        <v>7.9</v>
      </c>
      <c r="G1103" s="123">
        <v>20.6</v>
      </c>
      <c r="K1103" s="54">
        <v>311</v>
      </c>
    </row>
    <row r="1104" spans="1:14" x14ac:dyDescent="0.35">
      <c r="A1104" s="70">
        <v>42534</v>
      </c>
      <c r="B1104" s="55">
        <v>0.43621527777777774</v>
      </c>
      <c r="C1104" s="29">
        <v>580</v>
      </c>
      <c r="D1104" s="29">
        <v>0.377</v>
      </c>
      <c r="E1104" s="29">
        <v>7.33</v>
      </c>
      <c r="F1104" s="29">
        <v>7.88</v>
      </c>
      <c r="G1104" s="29">
        <v>23.7</v>
      </c>
      <c r="K1104" s="54">
        <v>309</v>
      </c>
    </row>
    <row r="1105" spans="1:38" x14ac:dyDescent="0.35">
      <c r="A1105" s="124">
        <v>42541</v>
      </c>
      <c r="B1105" s="125">
        <v>0.46310185185185188</v>
      </c>
      <c r="C1105" s="126">
        <v>655</v>
      </c>
      <c r="D1105" s="126">
        <v>0.42899999999999999</v>
      </c>
      <c r="E1105" s="126">
        <v>6.01</v>
      </c>
      <c r="F1105" s="126">
        <v>7.87</v>
      </c>
      <c r="G1105" s="126">
        <v>24.7</v>
      </c>
      <c r="K1105" s="54">
        <v>594</v>
      </c>
    </row>
    <row r="1106" spans="1:38" x14ac:dyDescent="0.35">
      <c r="A1106" s="124">
        <v>42550</v>
      </c>
      <c r="B1106" s="125">
        <v>0.42954861111111109</v>
      </c>
      <c r="C1106" s="126">
        <v>574</v>
      </c>
      <c r="D1106" s="126">
        <v>0.3705</v>
      </c>
      <c r="E1106" s="126">
        <v>7.13</v>
      </c>
      <c r="F1106" s="126">
        <v>7.93</v>
      </c>
      <c r="G1106" s="126">
        <v>22.9</v>
      </c>
      <c r="K1106" s="54">
        <v>187</v>
      </c>
      <c r="L1106" s="45">
        <f>AVERAGE(K1102:K1106)</f>
        <v>472.2</v>
      </c>
      <c r="M1106" s="46">
        <f>GEOMEAN(K1102:K1106)</f>
        <v>400.05861823199649</v>
      </c>
      <c r="N1106" s="276" t="s">
        <v>195</v>
      </c>
    </row>
    <row r="1107" spans="1:38" x14ac:dyDescent="0.35">
      <c r="A1107" s="70">
        <v>42557</v>
      </c>
      <c r="B1107" s="55">
        <v>0.43524305555555554</v>
      </c>
      <c r="C1107" s="29">
        <v>541</v>
      </c>
      <c r="D1107" s="29">
        <v>0.35099999999999998</v>
      </c>
      <c r="E1107" s="29">
        <v>7.12</v>
      </c>
      <c r="F1107" s="29">
        <v>7.82</v>
      </c>
      <c r="G1107" s="29">
        <v>22.5</v>
      </c>
      <c r="K1107" s="36">
        <v>24192</v>
      </c>
    </row>
    <row r="1108" spans="1:38" x14ac:dyDescent="0.35">
      <c r="A1108" s="70">
        <v>42562</v>
      </c>
      <c r="B1108" s="55">
        <v>0.48906250000000001</v>
      </c>
      <c r="C1108" s="29">
        <v>604</v>
      </c>
      <c r="D1108" s="29">
        <v>0.39</v>
      </c>
      <c r="E1108" s="29">
        <v>6.21</v>
      </c>
      <c r="F1108" s="29">
        <v>8.0299999999999994</v>
      </c>
      <c r="G1108" s="29">
        <v>23.8</v>
      </c>
      <c r="K1108" s="235">
        <v>384</v>
      </c>
    </row>
    <row r="1109" spans="1:38" x14ac:dyDescent="0.35">
      <c r="A1109" s="127">
        <v>42572</v>
      </c>
      <c r="B1109" s="128">
        <v>0.40098379629629632</v>
      </c>
      <c r="C1109" s="129">
        <v>541</v>
      </c>
      <c r="D1109" s="129">
        <v>0.35099999999999998</v>
      </c>
      <c r="E1109" s="129">
        <v>6.41</v>
      </c>
      <c r="F1109" s="129">
        <v>7.88</v>
      </c>
      <c r="G1109" s="129">
        <v>25.6</v>
      </c>
      <c r="K1109" s="54">
        <v>754</v>
      </c>
    </row>
    <row r="1110" spans="1:38" x14ac:dyDescent="0.35">
      <c r="A1110" s="70">
        <v>42577</v>
      </c>
      <c r="B1110" s="55">
        <v>0.44337962962962968</v>
      </c>
      <c r="C1110" s="29">
        <v>621</v>
      </c>
      <c r="D1110" s="29">
        <v>0.40300000000000002</v>
      </c>
      <c r="E1110" s="29">
        <v>6.47</v>
      </c>
      <c r="F1110" s="29">
        <v>7.69</v>
      </c>
      <c r="G1110" s="29">
        <v>25.5</v>
      </c>
      <c r="K1110" s="54">
        <v>201</v>
      </c>
    </row>
    <row r="1111" spans="1:38" x14ac:dyDescent="0.35">
      <c r="A1111" s="70">
        <v>42578</v>
      </c>
      <c r="B1111" s="55">
        <v>0.46939814814814818</v>
      </c>
      <c r="C1111" s="29">
        <v>671</v>
      </c>
      <c r="D1111" s="29">
        <v>0.4355</v>
      </c>
      <c r="E1111" s="29">
        <v>5.43</v>
      </c>
      <c r="F1111" s="29">
        <v>7.59</v>
      </c>
      <c r="G1111" s="29">
        <v>24.1</v>
      </c>
      <c r="K1111" s="54">
        <v>228</v>
      </c>
      <c r="L1111" s="45">
        <f>AVERAGE(K1107:K1111)</f>
        <v>5151.8</v>
      </c>
      <c r="M1111" s="46">
        <f>GEOMEAN(K1107:K1111)</f>
        <v>796.71143346906388</v>
      </c>
      <c r="N1111" s="276" t="s">
        <v>196</v>
      </c>
      <c r="O1111" s="34">
        <v>2.2000000000000002</v>
      </c>
      <c r="P1111" s="34">
        <v>84</v>
      </c>
      <c r="Q1111" s="39" t="s">
        <v>115</v>
      </c>
      <c r="R1111" s="39" t="s">
        <v>115</v>
      </c>
      <c r="S1111" s="39" t="s">
        <v>115</v>
      </c>
      <c r="T1111" s="39" t="s">
        <v>115</v>
      </c>
      <c r="U1111" s="39" t="s">
        <v>115</v>
      </c>
      <c r="V1111" s="39" t="s">
        <v>112</v>
      </c>
      <c r="W1111" s="39" t="s">
        <v>115</v>
      </c>
      <c r="X1111" s="34">
        <v>67.3</v>
      </c>
      <c r="Y1111" s="39" t="s">
        <v>115</v>
      </c>
      <c r="Z1111" s="34">
        <v>0.77</v>
      </c>
      <c r="AA1111" s="39" t="s">
        <v>115</v>
      </c>
      <c r="AB1111" s="34">
        <v>40.299999999999997</v>
      </c>
      <c r="AC1111" s="39" t="s">
        <v>115</v>
      </c>
      <c r="AD1111" s="34">
        <v>260</v>
      </c>
      <c r="AE1111" s="39" t="s">
        <v>115</v>
      </c>
      <c r="AF1111" s="39" t="s">
        <v>115</v>
      </c>
      <c r="AG1111" s="40">
        <v>68</v>
      </c>
      <c r="AH1111" s="39">
        <v>63800</v>
      </c>
      <c r="AI1111" s="39">
        <v>24600</v>
      </c>
      <c r="AJ1111" s="39">
        <v>3.2</v>
      </c>
      <c r="AK1111" s="39" t="s">
        <v>115</v>
      </c>
      <c r="AL1111" s="39" t="s">
        <v>115</v>
      </c>
    </row>
    <row r="1112" spans="1:38" x14ac:dyDescent="0.35">
      <c r="A1112" s="130">
        <v>42583</v>
      </c>
      <c r="B1112" s="131">
        <v>0.44541666666666663</v>
      </c>
      <c r="C1112" s="132">
        <v>567</v>
      </c>
      <c r="D1112" s="132">
        <v>0.3705</v>
      </c>
      <c r="E1112" s="132">
        <v>6.74</v>
      </c>
      <c r="F1112" s="132">
        <v>7.84</v>
      </c>
      <c r="G1112" s="132">
        <v>24.7</v>
      </c>
      <c r="K1112" s="54">
        <v>933</v>
      </c>
    </row>
    <row r="1113" spans="1:38" x14ac:dyDescent="0.35">
      <c r="A1113" s="133">
        <v>42585</v>
      </c>
      <c r="B1113" s="134">
        <v>0.45275462962962965</v>
      </c>
      <c r="C1113" s="135">
        <v>603</v>
      </c>
      <c r="D1113" s="135">
        <v>0.39</v>
      </c>
      <c r="E1113" s="135">
        <v>7.27</v>
      </c>
      <c r="F1113" s="135">
        <v>8.07</v>
      </c>
      <c r="G1113" s="135">
        <v>25</v>
      </c>
      <c r="K1113" s="54">
        <v>253</v>
      </c>
    </row>
    <row r="1114" spans="1:38" x14ac:dyDescent="0.35">
      <c r="A1114" s="133">
        <v>42586</v>
      </c>
      <c r="B1114" s="134">
        <v>0.41809027777777774</v>
      </c>
      <c r="C1114" s="135">
        <v>646</v>
      </c>
      <c r="D1114" s="135">
        <v>0.42249999999999999</v>
      </c>
      <c r="E1114" s="135">
        <v>6.67</v>
      </c>
      <c r="F1114" s="135">
        <v>7.84</v>
      </c>
      <c r="G1114" s="135">
        <v>25.1</v>
      </c>
      <c r="K1114" s="54">
        <v>278</v>
      </c>
    </row>
    <row r="1115" spans="1:38" x14ac:dyDescent="0.35">
      <c r="A1115" s="136">
        <v>42598</v>
      </c>
      <c r="B1115" s="137">
        <v>0.53158564814814813</v>
      </c>
      <c r="C1115" s="138">
        <v>439.5</v>
      </c>
      <c r="D1115" s="138">
        <v>0.28599999999999998</v>
      </c>
      <c r="E1115" s="138">
        <v>7.42</v>
      </c>
      <c r="F1115" s="138">
        <v>8.09</v>
      </c>
      <c r="G1115" s="138">
        <v>24.3</v>
      </c>
      <c r="K1115" s="54">
        <v>10462</v>
      </c>
    </row>
    <row r="1116" spans="1:38" x14ac:dyDescent="0.35">
      <c r="A1116" s="136">
        <v>42600</v>
      </c>
      <c r="B1116" s="137">
        <v>0.42393518518518519</v>
      </c>
      <c r="C1116" s="138">
        <v>537</v>
      </c>
      <c r="D1116" s="138">
        <v>0.35099999999999998</v>
      </c>
      <c r="E1116" s="138">
        <v>6.86</v>
      </c>
      <c r="F1116" s="138">
        <v>7.97</v>
      </c>
      <c r="G1116" s="138">
        <v>24.3</v>
      </c>
      <c r="K1116" s="54">
        <v>984</v>
      </c>
      <c r="L1116" s="45">
        <f>AVERAGE(K1112:K1116)</f>
        <v>2582</v>
      </c>
      <c r="M1116" s="46">
        <f>GEOMEAN(K1112:K1116)</f>
        <v>924.55202679765</v>
      </c>
      <c r="N1116" s="276" t="s">
        <v>197</v>
      </c>
    </row>
    <row r="1117" spans="1:38" x14ac:dyDescent="0.35">
      <c r="A1117" s="139">
        <v>42628</v>
      </c>
      <c r="B1117" s="140">
        <v>0.49657407407407406</v>
      </c>
      <c r="C1117" s="141">
        <v>672</v>
      </c>
      <c r="D1117" s="141">
        <v>0.4355</v>
      </c>
      <c r="E1117" s="141">
        <v>7.78</v>
      </c>
      <c r="F1117" s="141">
        <v>7.85</v>
      </c>
      <c r="G1117" s="141">
        <v>21.1</v>
      </c>
      <c r="K1117" s="54">
        <v>399</v>
      </c>
    </row>
    <row r="1118" spans="1:38" x14ac:dyDescent="0.35">
      <c r="A1118" s="139">
        <v>42628</v>
      </c>
      <c r="B1118" s="140">
        <v>0.50605324074074076</v>
      </c>
      <c r="C1118" s="141">
        <v>685</v>
      </c>
      <c r="D1118" s="141">
        <v>0.442</v>
      </c>
      <c r="E1118" s="141">
        <v>6.75</v>
      </c>
      <c r="F1118" s="141">
        <v>7.64</v>
      </c>
      <c r="G1118" s="141">
        <v>21.2</v>
      </c>
      <c r="K1118" s="54">
        <v>243</v>
      </c>
    </row>
    <row r="1119" spans="1:38" x14ac:dyDescent="0.35">
      <c r="A1119" s="70">
        <v>42634</v>
      </c>
      <c r="B1119" s="58">
        <v>0.43282407407407408</v>
      </c>
      <c r="C1119" s="29">
        <v>607</v>
      </c>
      <c r="D1119" s="29">
        <v>0.39650000000000002</v>
      </c>
      <c r="E1119" s="29">
        <v>7.33</v>
      </c>
      <c r="F1119" s="29">
        <v>7.82</v>
      </c>
      <c r="G1119" s="29">
        <v>21.6</v>
      </c>
      <c r="K1119" s="54">
        <v>932</v>
      </c>
    </row>
    <row r="1120" spans="1:38" x14ac:dyDescent="0.35">
      <c r="A1120" s="142">
        <v>42640</v>
      </c>
      <c r="B1120" s="143">
        <v>0.50268518518518512</v>
      </c>
      <c r="C1120" s="144">
        <v>560</v>
      </c>
      <c r="D1120" s="144">
        <v>0.36399999999999999</v>
      </c>
      <c r="E1120" s="144">
        <v>6.65</v>
      </c>
      <c r="F1120" s="144">
        <v>7.9</v>
      </c>
      <c r="G1120" s="144">
        <v>20</v>
      </c>
      <c r="K1120" s="235">
        <v>4611</v>
      </c>
    </row>
    <row r="1121" spans="1:38" x14ac:dyDescent="0.35">
      <c r="A1121" s="142">
        <v>42642</v>
      </c>
      <c r="B1121" s="143">
        <v>0.42495370370370367</v>
      </c>
      <c r="C1121" s="144">
        <v>552</v>
      </c>
      <c r="D1121" s="144">
        <v>0.35880000000000001</v>
      </c>
      <c r="E1121" s="144">
        <v>7.25</v>
      </c>
      <c r="F1121" s="144">
        <v>7.98</v>
      </c>
      <c r="G1121" s="144">
        <v>18.7</v>
      </c>
      <c r="K1121" s="235">
        <v>3076</v>
      </c>
      <c r="L1121" s="45">
        <f>AVERAGE(K1117:K1121)</f>
        <v>1852.2</v>
      </c>
      <c r="M1121" s="46">
        <f>GEOMEAN(K1117:K1121)</f>
        <v>1050.8852756049673</v>
      </c>
      <c r="N1121" s="276" t="s">
        <v>198</v>
      </c>
    </row>
    <row r="1122" spans="1:38" x14ac:dyDescent="0.35">
      <c r="A1122" s="70">
        <v>42647</v>
      </c>
      <c r="B1122" s="55">
        <v>0.50637731481481485</v>
      </c>
      <c r="C1122" s="29">
        <v>570</v>
      </c>
      <c r="D1122" s="29">
        <v>0.3705</v>
      </c>
      <c r="E1122" s="29">
        <v>8.65</v>
      </c>
      <c r="F1122" s="29">
        <v>8.06</v>
      </c>
      <c r="G1122" s="29">
        <v>19.100000000000001</v>
      </c>
      <c r="K1122" s="54">
        <v>2282</v>
      </c>
      <c r="O1122" s="34">
        <v>2.1</v>
      </c>
      <c r="P1122" s="34">
        <v>64.099999999999994</v>
      </c>
      <c r="Q1122" s="39" t="s">
        <v>115</v>
      </c>
      <c r="R1122" s="39" t="s">
        <v>115</v>
      </c>
      <c r="S1122" s="39" t="s">
        <v>115</v>
      </c>
      <c r="T1122" s="39" t="s">
        <v>115</v>
      </c>
      <c r="U1122" s="39" t="s">
        <v>115</v>
      </c>
      <c r="V1122" s="39" t="s">
        <v>112</v>
      </c>
      <c r="W1122" s="39" t="s">
        <v>115</v>
      </c>
      <c r="X1122" s="34">
        <v>45.9</v>
      </c>
      <c r="Y1122" s="39" t="s">
        <v>115</v>
      </c>
      <c r="Z1122" s="34">
        <v>0.96</v>
      </c>
      <c r="AA1122" s="34">
        <v>0.41</v>
      </c>
      <c r="AB1122" s="34">
        <v>31.9</v>
      </c>
      <c r="AC1122" s="39" t="s">
        <v>115</v>
      </c>
      <c r="AD1122" s="34">
        <v>199</v>
      </c>
      <c r="AE1122" s="39" t="s">
        <v>115</v>
      </c>
      <c r="AF1122" s="39" t="s">
        <v>115</v>
      </c>
      <c r="AG1122" s="40">
        <v>29.4</v>
      </c>
      <c r="AH1122" s="39">
        <v>48400</v>
      </c>
      <c r="AI1122" s="40">
        <v>19100</v>
      </c>
      <c r="AJ1122" s="39" t="s">
        <v>115</v>
      </c>
      <c r="AK1122" s="39" t="s">
        <v>115</v>
      </c>
      <c r="AL1122" s="39" t="s">
        <v>115</v>
      </c>
    </row>
    <row r="1123" spans="1:38" x14ac:dyDescent="0.35">
      <c r="A1123" s="145">
        <v>42653</v>
      </c>
      <c r="B1123" s="146">
        <v>0.43940972222222219</v>
      </c>
      <c r="C1123" s="147">
        <v>640</v>
      </c>
      <c r="D1123" s="147">
        <v>0.41599999999999998</v>
      </c>
      <c r="E1123" s="147">
        <v>9.8699999999999992</v>
      </c>
      <c r="F1123" s="147">
        <v>8</v>
      </c>
      <c r="G1123" s="147">
        <v>16.3</v>
      </c>
      <c r="K1123" s="54">
        <v>5794</v>
      </c>
    </row>
    <row r="1124" spans="1:38" x14ac:dyDescent="0.35">
      <c r="A1124" s="70">
        <v>42662</v>
      </c>
      <c r="B1124" s="55">
        <v>0.43078703703703702</v>
      </c>
      <c r="C1124" s="29">
        <v>729</v>
      </c>
      <c r="D1124" s="29">
        <v>0.47449999999999998</v>
      </c>
      <c r="E1124" s="29">
        <v>8.6</v>
      </c>
      <c r="F1124" s="29">
        <v>8.0399999999999991</v>
      </c>
      <c r="G1124" s="29">
        <v>18</v>
      </c>
      <c r="K1124" s="54">
        <v>2700</v>
      </c>
    </row>
    <row r="1125" spans="1:38" x14ac:dyDescent="0.35">
      <c r="A1125" s="148">
        <v>42667</v>
      </c>
      <c r="B1125" s="149">
        <v>0.45318287037037036</v>
      </c>
      <c r="C1125" s="150">
        <v>526</v>
      </c>
      <c r="D1125" s="150">
        <v>0.34189999999999998</v>
      </c>
      <c r="E1125" s="150">
        <v>8.99</v>
      </c>
      <c r="F1125" s="150">
        <v>8.16</v>
      </c>
      <c r="G1125" s="150">
        <v>15.3</v>
      </c>
      <c r="K1125" s="54">
        <v>3076</v>
      </c>
    </row>
    <row r="1126" spans="1:38" x14ac:dyDescent="0.35">
      <c r="A1126" s="148">
        <v>42670</v>
      </c>
      <c r="B1126" s="149">
        <v>0.46337962962962959</v>
      </c>
      <c r="C1126" s="150">
        <v>603</v>
      </c>
      <c r="D1126" s="150">
        <v>0.39190000000000003</v>
      </c>
      <c r="E1126" s="150">
        <v>8.83</v>
      </c>
      <c r="F1126" s="150">
        <v>7.96</v>
      </c>
      <c r="G1126" s="150">
        <v>14.5</v>
      </c>
      <c r="K1126" s="54">
        <v>3255</v>
      </c>
      <c r="L1126" s="45">
        <f>AVERAGE(K1122:K1126)</f>
        <v>3421.4</v>
      </c>
      <c r="M1126" s="46">
        <f>GEOMEAN(K1122:K1126)</f>
        <v>3240.7016021007312</v>
      </c>
      <c r="N1126" s="276" t="s">
        <v>199</v>
      </c>
    </row>
    <row r="1127" spans="1:38" x14ac:dyDescent="0.35">
      <c r="A1127" s="70">
        <v>42675</v>
      </c>
      <c r="B1127" s="55">
        <v>0.48993055555555554</v>
      </c>
      <c r="C1127" s="29">
        <v>674</v>
      </c>
      <c r="D1127" s="29">
        <v>0.4355</v>
      </c>
      <c r="E1127" s="29">
        <v>9.23</v>
      </c>
      <c r="F1127" s="29">
        <v>7.76</v>
      </c>
      <c r="G1127" s="29">
        <v>15</v>
      </c>
      <c r="K1127" s="54">
        <v>1019</v>
      </c>
    </row>
    <row r="1128" spans="1:38" x14ac:dyDescent="0.35">
      <c r="A1128" s="70">
        <v>42677</v>
      </c>
      <c r="B1128" s="55">
        <v>0.45350694444444445</v>
      </c>
      <c r="C1128" s="29">
        <v>683</v>
      </c>
      <c r="D1128" s="29">
        <v>0.442</v>
      </c>
      <c r="E1128" s="29">
        <v>8.64</v>
      </c>
      <c r="F1128" s="29">
        <v>7.67</v>
      </c>
      <c r="G1128" s="29">
        <v>16.5</v>
      </c>
      <c r="K1128" s="54">
        <v>683</v>
      </c>
    </row>
    <row r="1129" spans="1:38" x14ac:dyDescent="0.35">
      <c r="A1129" s="151">
        <v>42681</v>
      </c>
      <c r="B1129" s="152">
        <v>0.44662037037037039</v>
      </c>
      <c r="C1129" s="153">
        <v>717</v>
      </c>
      <c r="D1129" s="153">
        <v>0.46800000000000003</v>
      </c>
      <c r="E1129" s="153">
        <v>9.8800000000000008</v>
      </c>
      <c r="F1129" s="153">
        <v>7.79</v>
      </c>
      <c r="G1129" s="153">
        <v>12.9</v>
      </c>
      <c r="K1129" s="54">
        <v>583</v>
      </c>
    </row>
    <row r="1130" spans="1:38" x14ac:dyDescent="0.35">
      <c r="A1130" s="70">
        <v>42688</v>
      </c>
      <c r="B1130" s="55">
        <v>0.4425115740740741</v>
      </c>
      <c r="C1130" s="29">
        <v>763</v>
      </c>
      <c r="D1130" s="29">
        <v>0.49399999999999999</v>
      </c>
      <c r="E1130" s="29">
        <v>11.33</v>
      </c>
      <c r="F1130" s="29">
        <v>7.82</v>
      </c>
      <c r="G1130" s="29">
        <v>9</v>
      </c>
      <c r="K1130" s="54">
        <v>909</v>
      </c>
    </row>
    <row r="1131" spans="1:38" x14ac:dyDescent="0.35">
      <c r="A1131" s="63">
        <v>42690</v>
      </c>
      <c r="B1131" s="55">
        <v>0.48790509259259257</v>
      </c>
      <c r="C1131" s="29">
        <v>821</v>
      </c>
      <c r="D1131" s="29">
        <v>0.53300000000000003</v>
      </c>
      <c r="E1131" s="29">
        <v>11.64</v>
      </c>
      <c r="F1131" s="29">
        <v>7.97</v>
      </c>
      <c r="G1131" s="29">
        <v>10.5</v>
      </c>
      <c r="K1131" s="235">
        <v>839</v>
      </c>
      <c r="L1131" s="45">
        <f>AVERAGE(K1127:K1131)</f>
        <v>806.6</v>
      </c>
      <c r="M1131" s="46">
        <f>GEOMEAN(K1127:K1131)</f>
        <v>790.89322868514557</v>
      </c>
      <c r="N1131" s="276" t="s">
        <v>200</v>
      </c>
    </row>
    <row r="1132" spans="1:38" x14ac:dyDescent="0.35">
      <c r="A1132" s="154">
        <v>42709</v>
      </c>
      <c r="B1132" s="155">
        <v>0.43618055555555557</v>
      </c>
      <c r="C1132" s="156">
        <v>629</v>
      </c>
      <c r="D1132" s="156">
        <v>0.4088</v>
      </c>
      <c r="E1132" s="156">
        <v>11.54</v>
      </c>
      <c r="F1132" s="156">
        <v>7.96</v>
      </c>
      <c r="G1132" s="156">
        <v>6.7</v>
      </c>
      <c r="K1132" s="235">
        <v>504</v>
      </c>
    </row>
    <row r="1133" spans="1:38" x14ac:dyDescent="0.35">
      <c r="A1133" s="154">
        <v>42712</v>
      </c>
      <c r="B1133" s="155">
        <v>0.45583333333333331</v>
      </c>
      <c r="C1133" s="156">
        <v>652</v>
      </c>
      <c r="D1133" s="156">
        <v>0.42380000000000001</v>
      </c>
      <c r="E1133" s="156">
        <v>12.33</v>
      </c>
      <c r="F1133" s="156">
        <v>7.92</v>
      </c>
      <c r="G1133" s="156">
        <v>3.9</v>
      </c>
      <c r="K1133" s="54">
        <v>30</v>
      </c>
    </row>
    <row r="1134" spans="1:38" x14ac:dyDescent="0.35">
      <c r="A1134" s="70">
        <v>42719</v>
      </c>
      <c r="B1134" s="55">
        <v>0.45543981481481483</v>
      </c>
      <c r="C1134" s="29">
        <v>720</v>
      </c>
      <c r="D1134" s="29">
        <v>0.46800000000000003</v>
      </c>
      <c r="E1134" s="29">
        <v>14.56</v>
      </c>
      <c r="F1134" s="29">
        <v>7.97</v>
      </c>
      <c r="G1134" s="29">
        <v>-0.1</v>
      </c>
      <c r="K1134" s="54">
        <v>52</v>
      </c>
    </row>
    <row r="1135" spans="1:38" x14ac:dyDescent="0.35">
      <c r="A1135" s="157">
        <v>42724</v>
      </c>
      <c r="B1135" s="293">
        <v>0.47128472222222223</v>
      </c>
      <c r="C1135" s="294">
        <v>761</v>
      </c>
      <c r="D1135" s="294">
        <v>0.49469999999999997</v>
      </c>
      <c r="E1135" s="294">
        <v>14.38</v>
      </c>
      <c r="F1135" s="294">
        <v>8.06</v>
      </c>
      <c r="G1135" s="294">
        <v>0.2</v>
      </c>
      <c r="K1135" s="235">
        <v>63</v>
      </c>
      <c r="L1135" s="45">
        <f>AVERAGE(K1131:K1135)</f>
        <v>297.60000000000002</v>
      </c>
      <c r="M1135" s="46">
        <f>GEOMEAN(K1131:K1135)</f>
        <v>132.96322154383313</v>
      </c>
      <c r="N1135" s="276" t="s">
        <v>201</v>
      </c>
    </row>
    <row r="1136" spans="1:38" x14ac:dyDescent="0.35">
      <c r="A1136" s="70">
        <v>42739</v>
      </c>
      <c r="B1136" s="55">
        <v>0.44893518518518521</v>
      </c>
      <c r="C1136" s="29">
        <v>602</v>
      </c>
      <c r="D1136" s="29">
        <v>0.39129999999999998</v>
      </c>
      <c r="E1136" s="29">
        <v>12.16</v>
      </c>
      <c r="F1136" s="29">
        <v>8.01</v>
      </c>
      <c r="G1136" s="29">
        <v>3</v>
      </c>
      <c r="K1136" s="235">
        <v>738</v>
      </c>
    </row>
    <row r="1137" spans="1:38" x14ac:dyDescent="0.35">
      <c r="A1137" s="157">
        <v>42744</v>
      </c>
      <c r="B1137" s="293">
        <v>0.43770833333333337</v>
      </c>
      <c r="C1137" s="294">
        <v>699</v>
      </c>
      <c r="D1137" s="294">
        <v>0.45440000000000003</v>
      </c>
      <c r="E1137" s="294">
        <v>14.62</v>
      </c>
      <c r="F1137" s="294">
        <v>8.07</v>
      </c>
      <c r="G1137" s="294">
        <v>0.4</v>
      </c>
      <c r="K1137" s="54">
        <v>74</v>
      </c>
    </row>
    <row r="1138" spans="1:38" x14ac:dyDescent="0.35">
      <c r="A1138" s="70">
        <v>42747</v>
      </c>
      <c r="B1138" s="55">
        <v>0.50805555555555559</v>
      </c>
      <c r="C1138" s="29">
        <v>683</v>
      </c>
      <c r="D1138" s="29">
        <v>0.44400000000000001</v>
      </c>
      <c r="E1138" s="29">
        <v>12.69</v>
      </c>
      <c r="F1138" s="29">
        <v>8.1</v>
      </c>
      <c r="G1138" s="29">
        <v>5.5</v>
      </c>
      <c r="K1138" s="54">
        <v>6131</v>
      </c>
    </row>
    <row r="1139" spans="1:38" x14ac:dyDescent="0.35">
      <c r="A1139" s="70">
        <v>42753</v>
      </c>
      <c r="B1139" s="55">
        <v>0.42439814814814819</v>
      </c>
      <c r="C1139" s="29">
        <v>601</v>
      </c>
      <c r="D1139" s="29">
        <v>0.39069999999999999</v>
      </c>
      <c r="E1139" s="29">
        <v>13.34</v>
      </c>
      <c r="F1139" s="29">
        <v>8.06</v>
      </c>
      <c r="G1139" s="29">
        <v>4.3</v>
      </c>
      <c r="K1139" s="54">
        <v>419</v>
      </c>
    </row>
    <row r="1140" spans="1:38" x14ac:dyDescent="0.35">
      <c r="A1140" s="158">
        <v>42760</v>
      </c>
      <c r="B1140" s="159">
        <v>0.42892361111111116</v>
      </c>
      <c r="C1140" s="160">
        <v>561</v>
      </c>
      <c r="D1140" s="160">
        <v>0.36459999999999998</v>
      </c>
      <c r="E1140" s="160">
        <v>12.58</v>
      </c>
      <c r="F1140" s="160">
        <v>7.79</v>
      </c>
      <c r="G1140" s="160">
        <v>6.8</v>
      </c>
      <c r="K1140" s="235">
        <v>185</v>
      </c>
      <c r="L1140" s="45">
        <f>AVERAGE(K1136:K1140)</f>
        <v>1509.4</v>
      </c>
      <c r="M1140" s="46">
        <f>GEOMEAN(K1136:K1140)</f>
        <v>481.77141658512483</v>
      </c>
      <c r="N1140" s="276" t="s">
        <v>202</v>
      </c>
    </row>
    <row r="1141" spans="1:38" x14ac:dyDescent="0.35">
      <c r="A1141" s="70">
        <v>42766</v>
      </c>
      <c r="B1141" s="55">
        <v>0.44214120370370374</v>
      </c>
      <c r="C1141" s="29">
        <v>647</v>
      </c>
      <c r="D1141" s="29">
        <v>0.42059999999999997</v>
      </c>
      <c r="E1141" s="29">
        <v>12.78</v>
      </c>
      <c r="F1141" s="29">
        <v>7.74</v>
      </c>
      <c r="G1141" s="29">
        <v>3.8</v>
      </c>
      <c r="K1141" s="235">
        <v>345</v>
      </c>
    </row>
    <row r="1142" spans="1:38" x14ac:dyDescent="0.35">
      <c r="A1142" s="161">
        <v>42772</v>
      </c>
      <c r="B1142" s="162">
        <v>0.46152777777777776</v>
      </c>
      <c r="C1142" s="163">
        <v>674</v>
      </c>
      <c r="D1142" s="163">
        <v>0.43809999999999999</v>
      </c>
      <c r="E1142" s="163">
        <v>13.39</v>
      </c>
      <c r="F1142" s="163">
        <v>7.8</v>
      </c>
      <c r="G1142" s="163">
        <v>3.7</v>
      </c>
      <c r="K1142" s="235">
        <v>20</v>
      </c>
    </row>
    <row r="1143" spans="1:38" x14ac:dyDescent="0.35">
      <c r="A1143" s="70">
        <v>42780</v>
      </c>
      <c r="B1143" s="55">
        <v>0.50922453703703707</v>
      </c>
      <c r="C1143" s="29">
        <v>685</v>
      </c>
      <c r="D1143" s="29">
        <v>0.44519999999999998</v>
      </c>
      <c r="E1143" s="29">
        <v>13.51</v>
      </c>
      <c r="F1143" s="29">
        <v>7.97</v>
      </c>
      <c r="G1143" s="29">
        <v>5.6</v>
      </c>
      <c r="K1143" s="54">
        <v>253</v>
      </c>
    </row>
    <row r="1144" spans="1:38" x14ac:dyDescent="0.35">
      <c r="A1144" s="164">
        <v>42782</v>
      </c>
      <c r="B1144" s="165">
        <v>0.41984953703703703</v>
      </c>
      <c r="C1144" s="166">
        <v>692</v>
      </c>
      <c r="D1144" s="166">
        <v>0.44979999999999998</v>
      </c>
      <c r="E1144" s="166">
        <v>12.62</v>
      </c>
      <c r="F1144" s="166">
        <v>8.0299999999999994</v>
      </c>
      <c r="G1144" s="166">
        <v>4.8</v>
      </c>
      <c r="K1144" s="54">
        <v>74</v>
      </c>
    </row>
    <row r="1145" spans="1:38" x14ac:dyDescent="0.35">
      <c r="A1145" s="70">
        <v>42788</v>
      </c>
      <c r="B1145" s="55">
        <v>0.42410879629629633</v>
      </c>
      <c r="C1145" s="29">
        <v>721</v>
      </c>
      <c r="D1145" s="29">
        <v>0.46800000000000003</v>
      </c>
      <c r="E1145" s="29">
        <v>10.99</v>
      </c>
      <c r="F1145" s="29">
        <v>8.07</v>
      </c>
      <c r="G1145" s="29">
        <v>10</v>
      </c>
      <c r="K1145" s="54">
        <v>61</v>
      </c>
      <c r="L1145" s="45">
        <f>AVERAGE(K1141:K1146)</f>
        <v>261</v>
      </c>
      <c r="M1145" s="46">
        <f>GEOMEAN(K1141:K1146)</f>
        <v>136.28151474884282</v>
      </c>
      <c r="N1145" s="276" t="s">
        <v>203</v>
      </c>
    </row>
    <row r="1146" spans="1:38" x14ac:dyDescent="0.35">
      <c r="A1146" s="70">
        <v>42794</v>
      </c>
      <c r="B1146" s="55">
        <v>0.57122685185185185</v>
      </c>
      <c r="C1146" s="29">
        <v>718</v>
      </c>
      <c r="D1146" s="29">
        <v>0.46800000000000003</v>
      </c>
      <c r="E1146" s="29">
        <v>12.3</v>
      </c>
      <c r="F1146" s="29">
        <v>7.92</v>
      </c>
      <c r="G1146" s="29">
        <v>9.1999999999999993</v>
      </c>
      <c r="K1146" s="235">
        <v>813</v>
      </c>
      <c r="O1146" s="34">
        <v>2</v>
      </c>
      <c r="P1146" s="34">
        <v>75.2</v>
      </c>
      <c r="Q1146" s="39" t="s">
        <v>115</v>
      </c>
      <c r="R1146" s="39" t="s">
        <v>115</v>
      </c>
      <c r="S1146" s="39" t="s">
        <v>115</v>
      </c>
      <c r="T1146" s="39" t="s">
        <v>115</v>
      </c>
      <c r="U1146" s="39" t="s">
        <v>115</v>
      </c>
      <c r="V1146" s="39" t="s">
        <v>112</v>
      </c>
      <c r="W1146" s="39" t="s">
        <v>115</v>
      </c>
      <c r="X1146" s="34">
        <v>60.7</v>
      </c>
      <c r="Y1146" s="39" t="s">
        <v>115</v>
      </c>
      <c r="Z1146" s="34">
        <v>1.8</v>
      </c>
      <c r="AA1146" s="39" t="s">
        <v>115</v>
      </c>
      <c r="AB1146" s="34">
        <v>41.3</v>
      </c>
      <c r="AC1146" s="39" t="s">
        <v>115</v>
      </c>
      <c r="AD1146" s="34">
        <v>269</v>
      </c>
      <c r="AE1146" s="39" t="s">
        <v>115</v>
      </c>
      <c r="AF1146" s="39" t="s">
        <v>115</v>
      </c>
      <c r="AG1146" s="40">
        <v>34.9</v>
      </c>
      <c r="AH1146" s="39"/>
      <c r="AI1146" s="40">
        <v>23600</v>
      </c>
      <c r="AJ1146" s="40">
        <v>3</v>
      </c>
      <c r="AK1146" s="39" t="s">
        <v>115</v>
      </c>
      <c r="AL1146" s="39" t="s">
        <v>115</v>
      </c>
    </row>
    <row r="1147" spans="1:38" x14ac:dyDescent="0.35">
      <c r="A1147" s="70">
        <v>42796</v>
      </c>
      <c r="B1147" s="55">
        <v>0.46704861111111112</v>
      </c>
      <c r="C1147" s="29">
        <v>676</v>
      </c>
      <c r="D1147" s="29">
        <v>0.43940000000000001</v>
      </c>
      <c r="E1147" s="29">
        <v>12.07</v>
      </c>
      <c r="F1147" s="29">
        <v>8.1999999999999993</v>
      </c>
      <c r="G1147" s="29">
        <v>7.4</v>
      </c>
      <c r="K1147" s="235">
        <v>1281</v>
      </c>
    </row>
    <row r="1148" spans="1:38" x14ac:dyDescent="0.35">
      <c r="A1148" s="70">
        <v>42807</v>
      </c>
      <c r="B1148" s="55">
        <v>0.44835648148148149</v>
      </c>
      <c r="C1148" s="29">
        <v>655</v>
      </c>
      <c r="D1148" s="29">
        <v>0.42570000000000002</v>
      </c>
      <c r="E1148" s="29">
        <v>11.83</v>
      </c>
      <c r="F1148" s="29">
        <v>7.9</v>
      </c>
      <c r="G1148" s="29">
        <v>5.9</v>
      </c>
      <c r="K1148" s="54">
        <v>85</v>
      </c>
    </row>
    <row r="1149" spans="1:38" x14ac:dyDescent="0.35">
      <c r="A1149" s="70">
        <v>42817</v>
      </c>
      <c r="B1149" s="55">
        <v>0.42269675925925926</v>
      </c>
      <c r="C1149" s="29">
        <v>610</v>
      </c>
      <c r="D1149" s="29">
        <v>0.39650000000000002</v>
      </c>
      <c r="E1149" s="29">
        <v>10.81</v>
      </c>
      <c r="F1149" s="29">
        <v>8.0500000000000007</v>
      </c>
      <c r="G1149" s="29">
        <v>6</v>
      </c>
      <c r="K1149" s="54">
        <v>216</v>
      </c>
    </row>
    <row r="1150" spans="1:38" x14ac:dyDescent="0.35">
      <c r="A1150" s="70">
        <v>42821</v>
      </c>
      <c r="B1150" s="55">
        <v>0.515162037037037</v>
      </c>
      <c r="C1150" s="29">
        <v>649</v>
      </c>
      <c r="D1150" s="29">
        <v>0.42180000000000001</v>
      </c>
      <c r="E1150" s="29">
        <v>10.72</v>
      </c>
      <c r="F1150" s="29">
        <v>7.93</v>
      </c>
      <c r="G1150" s="29">
        <v>11.9</v>
      </c>
      <c r="K1150" s="54">
        <v>388</v>
      </c>
    </row>
    <row r="1151" spans="1:38" x14ac:dyDescent="0.35">
      <c r="A1151" s="70">
        <v>42822</v>
      </c>
      <c r="B1151" s="55">
        <v>0.48225694444444445</v>
      </c>
      <c r="C1151" s="29">
        <v>652</v>
      </c>
      <c r="D1151" s="29">
        <v>0.42380000000000001</v>
      </c>
      <c r="E1151" s="29">
        <v>10.8</v>
      </c>
      <c r="F1151" s="29">
        <v>7.79</v>
      </c>
      <c r="G1151" s="29">
        <v>11.5</v>
      </c>
      <c r="K1151" s="54">
        <v>317</v>
      </c>
      <c r="L1151" s="45">
        <f>AVERAGE(K1147:K1151)</f>
        <v>457.4</v>
      </c>
      <c r="M1151" s="46">
        <f>GEOMEAN(K1147:K1151)</f>
        <v>310.64370610981405</v>
      </c>
      <c r="N1151" s="276" t="s">
        <v>204</v>
      </c>
    </row>
    <row r="1152" spans="1:38" x14ac:dyDescent="0.35">
      <c r="A1152" s="322">
        <v>42828</v>
      </c>
      <c r="B1152" s="61">
        <v>0.44299768518518517</v>
      </c>
      <c r="C1152" s="62">
        <v>620</v>
      </c>
      <c r="D1152" s="62">
        <v>0.40300000000000002</v>
      </c>
      <c r="E1152" s="62">
        <v>9.81</v>
      </c>
      <c r="F1152" s="62">
        <v>7.73</v>
      </c>
      <c r="G1152" s="62">
        <v>12.5</v>
      </c>
      <c r="K1152" s="235">
        <v>857</v>
      </c>
    </row>
    <row r="1153" spans="1:14" x14ac:dyDescent="0.35">
      <c r="A1153" s="167">
        <v>42830</v>
      </c>
      <c r="B1153" s="168">
        <v>0.5451273148148148</v>
      </c>
      <c r="C1153" s="169">
        <v>640</v>
      </c>
      <c r="D1153" s="169">
        <v>0.41599999999999998</v>
      </c>
      <c r="E1153" s="169">
        <v>10.18</v>
      </c>
      <c r="F1153" s="169">
        <v>7.88</v>
      </c>
      <c r="G1153" s="169">
        <v>12.5</v>
      </c>
      <c r="K1153" s="235">
        <v>108</v>
      </c>
    </row>
    <row r="1154" spans="1:14" x14ac:dyDescent="0.35">
      <c r="A1154" s="70">
        <v>42836</v>
      </c>
      <c r="B1154" s="55">
        <v>0.42827546296296298</v>
      </c>
      <c r="C1154" s="29">
        <v>640</v>
      </c>
      <c r="D1154" s="29">
        <v>0.41599999999999998</v>
      </c>
      <c r="E1154" s="29">
        <v>10.29</v>
      </c>
      <c r="F1154" s="29">
        <v>8.11</v>
      </c>
      <c r="G1154" s="29">
        <v>13.7</v>
      </c>
      <c r="K1154" s="54">
        <v>3169</v>
      </c>
    </row>
    <row r="1155" spans="1:14" x14ac:dyDescent="0.35">
      <c r="A1155" s="70">
        <v>42838</v>
      </c>
      <c r="B1155" s="55">
        <v>0.47040509259259261</v>
      </c>
      <c r="C1155" s="29">
        <v>656</v>
      </c>
      <c r="D1155" s="29">
        <v>0.42899999999999999</v>
      </c>
      <c r="E1155" s="29">
        <v>9.69</v>
      </c>
      <c r="F1155" s="29">
        <v>8.43</v>
      </c>
      <c r="G1155" s="29">
        <v>14.6</v>
      </c>
      <c r="K1155" s="54">
        <v>359</v>
      </c>
    </row>
    <row r="1156" spans="1:14" x14ac:dyDescent="0.35">
      <c r="A1156" s="70">
        <v>42849</v>
      </c>
      <c r="B1156" s="55">
        <v>0.42626157407407406</v>
      </c>
      <c r="C1156" s="29">
        <v>0.442</v>
      </c>
      <c r="D1156" s="29">
        <v>8.59</v>
      </c>
      <c r="E1156" s="29">
        <v>7.98</v>
      </c>
      <c r="F1156" s="29">
        <v>683</v>
      </c>
      <c r="G1156" s="29">
        <v>14.7</v>
      </c>
      <c r="K1156" s="54">
        <v>350</v>
      </c>
      <c r="L1156" s="45">
        <f>AVERAGE(K1152:K1156)</f>
        <v>968.6</v>
      </c>
      <c r="M1156" s="46">
        <f>GEOMEAN(K1152:K1156)</f>
        <v>516.77067615733949</v>
      </c>
      <c r="N1156" s="276" t="s">
        <v>205</v>
      </c>
    </row>
    <row r="1157" spans="1:14" x14ac:dyDescent="0.35">
      <c r="A1157" s="70">
        <v>42865</v>
      </c>
      <c r="B1157" s="55">
        <v>0.54328703703703707</v>
      </c>
      <c r="C1157" s="29">
        <v>372.2</v>
      </c>
      <c r="D1157" s="29">
        <v>0.24179999999999999</v>
      </c>
      <c r="E1157" s="29">
        <v>9.77</v>
      </c>
      <c r="F1157" s="29">
        <v>7.99</v>
      </c>
      <c r="G1157" s="29">
        <v>15.1</v>
      </c>
      <c r="K1157" s="54">
        <v>9208</v>
      </c>
    </row>
    <row r="1158" spans="1:14" x14ac:dyDescent="0.35">
      <c r="A1158" s="170">
        <v>42870</v>
      </c>
      <c r="B1158" s="171">
        <v>0.40912037037037036</v>
      </c>
      <c r="C1158" s="172">
        <v>492.4</v>
      </c>
      <c r="D1158" s="172">
        <v>0.31979999999999997</v>
      </c>
      <c r="E1158" s="172">
        <v>8.8800000000000008</v>
      </c>
      <c r="F1158" s="172">
        <v>7.79</v>
      </c>
      <c r="G1158" s="172">
        <v>16.899999999999999</v>
      </c>
      <c r="K1158" s="54">
        <v>591</v>
      </c>
    </row>
    <row r="1159" spans="1:14" x14ac:dyDescent="0.35">
      <c r="A1159" s="70">
        <v>42878</v>
      </c>
      <c r="B1159" s="58">
        <v>0.4430324074074074</v>
      </c>
      <c r="C1159" s="29">
        <v>506</v>
      </c>
      <c r="D1159" s="29">
        <v>0.32890000000000003</v>
      </c>
      <c r="E1159" s="29">
        <v>9.4700000000000006</v>
      </c>
      <c r="F1159" s="29">
        <v>7.96</v>
      </c>
      <c r="G1159" s="29">
        <v>19</v>
      </c>
      <c r="K1159" s="54">
        <v>3130</v>
      </c>
    </row>
    <row r="1160" spans="1:14" x14ac:dyDescent="0.35">
      <c r="A1160" s="70">
        <v>42879</v>
      </c>
      <c r="B1160" s="55">
        <v>0.41409722222222217</v>
      </c>
      <c r="C1160" s="29">
        <v>541</v>
      </c>
      <c r="D1160" s="29">
        <v>0.35170000000000001</v>
      </c>
      <c r="E1160" s="29">
        <v>7.98</v>
      </c>
      <c r="F1160" s="29">
        <v>7.84</v>
      </c>
      <c r="G1160" s="29">
        <v>19.2</v>
      </c>
      <c r="K1160" s="54">
        <v>1430</v>
      </c>
    </row>
    <row r="1161" spans="1:14" x14ac:dyDescent="0.35">
      <c r="A1161" s="70">
        <v>42885</v>
      </c>
      <c r="G1161" s="29" t="s">
        <v>568</v>
      </c>
      <c r="L1161" s="45">
        <f>AVERAGE(K1157:K1161)</f>
        <v>3589.75</v>
      </c>
      <c r="M1161" s="46">
        <f>GEOMEAN(K1157:K1161)</f>
        <v>2221.5612504274063</v>
      </c>
      <c r="N1161" s="276" t="s">
        <v>206</v>
      </c>
    </row>
    <row r="1162" spans="1:14" x14ac:dyDescent="0.35">
      <c r="A1162" s="173">
        <v>42892</v>
      </c>
      <c r="B1162" s="174">
        <v>0.55616898148148153</v>
      </c>
      <c r="C1162" s="175">
        <v>633</v>
      </c>
      <c r="D1162" s="175">
        <v>0.40949999999999998</v>
      </c>
      <c r="E1162" s="175">
        <v>8.17</v>
      </c>
      <c r="F1162" s="175">
        <v>8.0299999999999994</v>
      </c>
      <c r="G1162" s="175">
        <v>23.3</v>
      </c>
      <c r="K1162" s="54">
        <v>1722</v>
      </c>
    </row>
    <row r="1163" spans="1:14" x14ac:dyDescent="0.35">
      <c r="A1163" s="173">
        <v>42894</v>
      </c>
      <c r="B1163" s="174">
        <v>0.45697916666666666</v>
      </c>
      <c r="C1163" s="175">
        <v>643</v>
      </c>
      <c r="D1163" s="175">
        <v>0.41599999999999998</v>
      </c>
      <c r="E1163" s="175">
        <v>7.37</v>
      </c>
      <c r="F1163" s="175">
        <v>7.97</v>
      </c>
      <c r="G1163" s="175">
        <v>19.600000000000001</v>
      </c>
      <c r="K1163" s="54">
        <v>1616</v>
      </c>
    </row>
    <row r="1164" spans="1:14" x14ac:dyDescent="0.35">
      <c r="A1164" s="70">
        <v>42898</v>
      </c>
      <c r="K1164" s="54">
        <v>2755</v>
      </c>
    </row>
    <row r="1165" spans="1:14" x14ac:dyDescent="0.35">
      <c r="A1165" s="176">
        <v>42905</v>
      </c>
      <c r="B1165" s="177">
        <v>0.51487268518518514</v>
      </c>
      <c r="C1165" s="178">
        <v>428.8</v>
      </c>
      <c r="D1165" s="178">
        <v>0.27889999999999998</v>
      </c>
      <c r="E1165" s="178">
        <v>7.91</v>
      </c>
      <c r="F1165" s="178">
        <v>8.1199999999999992</v>
      </c>
      <c r="G1165" s="178">
        <v>23.8</v>
      </c>
      <c r="K1165" s="235">
        <v>5794</v>
      </c>
    </row>
    <row r="1166" spans="1:14" x14ac:dyDescent="0.35">
      <c r="A1166" s="70">
        <v>42914</v>
      </c>
      <c r="B1166" s="55">
        <v>0.42547453703703703</v>
      </c>
      <c r="C1166" s="29">
        <v>438.4</v>
      </c>
      <c r="D1166" s="29">
        <v>0.28470000000000001</v>
      </c>
      <c r="E1166" s="29">
        <v>7.83</v>
      </c>
      <c r="F1166" s="29">
        <v>8.0299999999999994</v>
      </c>
      <c r="G1166" s="29">
        <v>21.2</v>
      </c>
      <c r="K1166" s="54">
        <v>1334</v>
      </c>
      <c r="L1166" s="45">
        <f>AVERAGE(K1162:K1166)</f>
        <v>2644.2</v>
      </c>
      <c r="M1166" s="46">
        <f>GEOMEAN(K1162:K1166)</f>
        <v>2262.2785901814273</v>
      </c>
      <c r="N1166" s="276" t="s">
        <v>207</v>
      </c>
    </row>
    <row r="1167" spans="1:14" x14ac:dyDescent="0.35">
      <c r="A1167" s="179">
        <v>42926</v>
      </c>
      <c r="B1167" s="180">
        <v>0.41944444444444445</v>
      </c>
      <c r="C1167" s="181">
        <v>328.7</v>
      </c>
      <c r="D1167" s="181">
        <v>0.21390000000000001</v>
      </c>
      <c r="E1167" s="181">
        <v>7.38</v>
      </c>
      <c r="F1167" s="181">
        <v>7.93</v>
      </c>
      <c r="G1167" s="181">
        <v>23.5</v>
      </c>
      <c r="K1167" s="235">
        <v>1223</v>
      </c>
    </row>
    <row r="1168" spans="1:14" x14ac:dyDescent="0.35">
      <c r="A1168" s="70">
        <v>42936</v>
      </c>
      <c r="B1168" s="55">
        <v>0.42251157407407408</v>
      </c>
      <c r="C1168" s="29">
        <v>461.1</v>
      </c>
      <c r="D1168" s="29">
        <v>0.29959999999999998</v>
      </c>
      <c r="E1168" s="29">
        <v>5.42</v>
      </c>
      <c r="F1168" s="29">
        <v>7.89</v>
      </c>
      <c r="G1168" s="29">
        <v>25.4</v>
      </c>
      <c r="K1168" s="54">
        <v>2489</v>
      </c>
    </row>
    <row r="1169" spans="1:38" x14ac:dyDescent="0.35">
      <c r="A1169" s="182">
        <v>42940</v>
      </c>
      <c r="B1169" s="183">
        <v>0.40586805555555555</v>
      </c>
      <c r="C1169" s="184">
        <v>426.9</v>
      </c>
      <c r="D1169" s="184">
        <v>0.27750000000000002</v>
      </c>
      <c r="E1169" s="184">
        <v>6.87</v>
      </c>
      <c r="F1169" s="184">
        <v>7.78</v>
      </c>
      <c r="G1169" s="184">
        <v>24.9</v>
      </c>
      <c r="K1169" s="54">
        <v>2809</v>
      </c>
    </row>
    <row r="1170" spans="1:38" x14ac:dyDescent="0.35">
      <c r="A1170" s="182">
        <v>42942</v>
      </c>
      <c r="B1170" s="183">
        <v>0.42004629629629631</v>
      </c>
      <c r="C1170" s="184">
        <v>464.2</v>
      </c>
      <c r="D1170" s="184">
        <v>0.30159999999999998</v>
      </c>
      <c r="E1170" s="184">
        <v>6.73</v>
      </c>
      <c r="F1170" s="184">
        <v>7.99</v>
      </c>
      <c r="G1170" s="184">
        <v>24.5</v>
      </c>
      <c r="K1170" s="54">
        <v>4352</v>
      </c>
      <c r="O1170" s="39" t="s">
        <v>115</v>
      </c>
      <c r="P1170" s="34">
        <v>55.4</v>
      </c>
      <c r="Q1170" s="39" t="s">
        <v>115</v>
      </c>
      <c r="R1170" s="39" t="s">
        <v>115</v>
      </c>
      <c r="S1170" s="39" t="s">
        <v>115</v>
      </c>
      <c r="T1170" s="39" t="s">
        <v>115</v>
      </c>
      <c r="U1170" s="39" t="s">
        <v>115</v>
      </c>
      <c r="V1170" s="39" t="s">
        <v>112</v>
      </c>
      <c r="W1170" s="39" t="s">
        <v>115</v>
      </c>
      <c r="X1170" s="34">
        <v>26.8</v>
      </c>
      <c r="Y1170" s="39" t="s">
        <v>115</v>
      </c>
      <c r="Z1170" s="34">
        <v>0.86</v>
      </c>
      <c r="AA1170" s="39" t="s">
        <v>115</v>
      </c>
      <c r="AB1170" s="34">
        <v>22.2</v>
      </c>
      <c r="AC1170" s="39" t="s">
        <v>115</v>
      </c>
      <c r="AD1170" s="34">
        <v>185</v>
      </c>
      <c r="AE1170" s="39" t="s">
        <v>115</v>
      </c>
      <c r="AF1170" s="39" t="s">
        <v>115</v>
      </c>
      <c r="AG1170" s="40">
        <v>32.799999999999997</v>
      </c>
      <c r="AH1170" s="39">
        <v>47100</v>
      </c>
      <c r="AI1170" s="39">
        <v>16200</v>
      </c>
      <c r="AJ1170" s="39" t="s">
        <v>115</v>
      </c>
      <c r="AK1170" s="39" t="s">
        <v>115</v>
      </c>
      <c r="AL1170" s="39" t="s">
        <v>115</v>
      </c>
    </row>
    <row r="1171" spans="1:38" x14ac:dyDescent="0.35">
      <c r="A1171" s="70">
        <v>42947</v>
      </c>
      <c r="B1171" s="55">
        <v>0.40097222222222223</v>
      </c>
      <c r="C1171" s="29">
        <v>529</v>
      </c>
      <c r="D1171" s="29">
        <v>0.34449999999999997</v>
      </c>
      <c r="E1171" s="29">
        <v>6.87</v>
      </c>
      <c r="F1171" s="29">
        <v>7.8</v>
      </c>
      <c r="G1171" s="29">
        <v>23.5</v>
      </c>
      <c r="K1171" s="235">
        <v>2909</v>
      </c>
      <c r="L1171" s="45">
        <f>AVERAGE(K1167:K1171)</f>
        <v>2756.4</v>
      </c>
      <c r="M1171" s="46">
        <f>GEOMEAN(K1167:K1171)</f>
        <v>2552.0380199111146</v>
      </c>
      <c r="N1171" s="276" t="s">
        <v>208</v>
      </c>
    </row>
    <row r="1172" spans="1:38" x14ac:dyDescent="0.35">
      <c r="A1172" s="70">
        <v>42950</v>
      </c>
      <c r="B1172" s="55">
        <v>0.40644675925925927</v>
      </c>
      <c r="C1172" s="29">
        <v>596</v>
      </c>
      <c r="D1172" s="29">
        <v>0.39</v>
      </c>
      <c r="E1172" s="29">
        <v>6.78</v>
      </c>
      <c r="F1172" s="29">
        <v>8.01</v>
      </c>
      <c r="G1172" s="29">
        <v>23.4</v>
      </c>
      <c r="K1172" s="235">
        <v>2098</v>
      </c>
    </row>
    <row r="1173" spans="1:38" x14ac:dyDescent="0.35">
      <c r="A1173" s="70">
        <v>42962</v>
      </c>
      <c r="B1173" s="55">
        <v>0.43462962962962964</v>
      </c>
      <c r="C1173" s="29">
        <v>0.4355</v>
      </c>
      <c r="D1173" s="29">
        <v>7.1</v>
      </c>
      <c r="E1173" s="29">
        <v>7.8</v>
      </c>
      <c r="F1173" s="29">
        <v>671</v>
      </c>
      <c r="G1173" s="29">
        <v>22.5</v>
      </c>
      <c r="K1173" s="54">
        <v>3654</v>
      </c>
    </row>
    <row r="1174" spans="1:38" x14ac:dyDescent="0.35">
      <c r="A1174" s="70">
        <v>42964</v>
      </c>
      <c r="B1174" s="55">
        <v>0.40778935185185183</v>
      </c>
      <c r="C1174" s="29">
        <v>668</v>
      </c>
      <c r="D1174" s="29">
        <v>0.4355</v>
      </c>
      <c r="E1174" s="29">
        <v>5.74</v>
      </c>
      <c r="F1174" s="29">
        <v>7.77</v>
      </c>
      <c r="G1174" s="29">
        <v>23.8</v>
      </c>
      <c r="K1174" s="54">
        <v>3130</v>
      </c>
    </row>
    <row r="1175" spans="1:38" x14ac:dyDescent="0.35">
      <c r="A1175" s="70">
        <v>42976</v>
      </c>
      <c r="B1175" s="55">
        <v>0.44869212962962962</v>
      </c>
      <c r="C1175" s="29">
        <v>461.5</v>
      </c>
      <c r="D1175" s="29">
        <v>0.30030000000000001</v>
      </c>
      <c r="E1175" s="29">
        <v>5.96</v>
      </c>
      <c r="F1175" s="29">
        <v>8.06</v>
      </c>
      <c r="G1175" s="29">
        <v>20.9</v>
      </c>
      <c r="K1175" s="54">
        <v>24192</v>
      </c>
    </row>
    <row r="1176" spans="1:38" x14ac:dyDescent="0.35">
      <c r="A1176" s="70">
        <v>42977</v>
      </c>
      <c r="B1176" s="55">
        <v>0.42043981481481479</v>
      </c>
      <c r="C1176" s="29">
        <v>613</v>
      </c>
      <c r="D1176" s="29">
        <v>0.39650000000000002</v>
      </c>
      <c r="E1176" s="29">
        <v>6.58</v>
      </c>
      <c r="F1176" s="29">
        <v>7.88</v>
      </c>
      <c r="G1176" s="29">
        <v>21.7</v>
      </c>
      <c r="K1176" s="235">
        <v>10462</v>
      </c>
      <c r="L1176" s="45">
        <f>AVERAGE(K1172:K1176)</f>
        <v>8707.2000000000007</v>
      </c>
      <c r="M1176" s="46">
        <f>GEOMEAN(K1172:K1176)</f>
        <v>5710.5898724247481</v>
      </c>
      <c r="N1176" s="276" t="s">
        <v>209</v>
      </c>
    </row>
    <row r="1177" spans="1:38" x14ac:dyDescent="0.35">
      <c r="A1177" s="70">
        <v>42989</v>
      </c>
      <c r="B1177" s="58">
        <v>0.43008101851851849</v>
      </c>
      <c r="C1177" s="29">
        <v>779</v>
      </c>
      <c r="D1177" s="29">
        <v>0.50700000000000001</v>
      </c>
      <c r="E1177" s="29">
        <v>7.43</v>
      </c>
      <c r="F1177" s="29">
        <v>7.9</v>
      </c>
      <c r="G1177" s="29">
        <v>17.600000000000001</v>
      </c>
      <c r="K1177" s="54">
        <v>1046</v>
      </c>
    </row>
    <row r="1178" spans="1:38" x14ac:dyDescent="0.35">
      <c r="A1178" s="70">
        <v>42991</v>
      </c>
      <c r="B1178" s="58">
        <v>0.44556712962962958</v>
      </c>
      <c r="C1178" s="29">
        <v>769</v>
      </c>
      <c r="D1178" s="29">
        <v>0.50049999999999994</v>
      </c>
      <c r="E1178" s="29">
        <v>8.08</v>
      </c>
      <c r="F1178" s="29">
        <v>7.7</v>
      </c>
      <c r="G1178" s="29">
        <v>18.2</v>
      </c>
      <c r="K1178" s="54">
        <v>1313</v>
      </c>
    </row>
    <row r="1179" spans="1:38" x14ac:dyDescent="0.35">
      <c r="A1179" s="185">
        <v>42996</v>
      </c>
      <c r="B1179" s="186">
        <v>0.42776620370370372</v>
      </c>
      <c r="C1179" s="187">
        <v>743</v>
      </c>
      <c r="D1179" s="187">
        <v>0.48099999999999998</v>
      </c>
      <c r="E1179" s="187">
        <v>3.8</v>
      </c>
      <c r="F1179" s="187">
        <v>7.82</v>
      </c>
      <c r="G1179" s="187">
        <v>22.1</v>
      </c>
      <c r="K1179" s="54">
        <v>171</v>
      </c>
    </row>
    <row r="1180" spans="1:38" x14ac:dyDescent="0.35">
      <c r="A1180" s="185">
        <v>42998</v>
      </c>
      <c r="B1180" s="186">
        <v>0.42454861111111114</v>
      </c>
      <c r="C1180" s="187">
        <v>723</v>
      </c>
      <c r="D1180" s="187">
        <v>0.46800000000000003</v>
      </c>
      <c r="E1180" s="187">
        <v>6.71</v>
      </c>
      <c r="F1180" s="187">
        <v>7.83</v>
      </c>
      <c r="G1180" s="187">
        <v>21.6</v>
      </c>
      <c r="K1180" s="54">
        <v>6131</v>
      </c>
    </row>
    <row r="1181" spans="1:38" x14ac:dyDescent="0.35">
      <c r="A1181" s="70">
        <v>43006</v>
      </c>
      <c r="B1181" s="55">
        <v>0.4301388888888889</v>
      </c>
      <c r="C1181" s="29">
        <v>844</v>
      </c>
      <c r="D1181" s="29">
        <v>0.54600000000000004</v>
      </c>
      <c r="E1181" s="29">
        <v>6.92</v>
      </c>
      <c r="F1181" s="29">
        <v>7.85</v>
      </c>
      <c r="G1181" s="29">
        <v>19.8</v>
      </c>
      <c r="K1181" s="235">
        <v>2382</v>
      </c>
      <c r="L1181" s="45">
        <f>AVERAGE(K1177:K1181)</f>
        <v>2208.6</v>
      </c>
      <c r="M1181" s="46">
        <f>GEOMEAN(K1177:K1181)</f>
        <v>1279.5377957366252</v>
      </c>
      <c r="N1181" s="276" t="s">
        <v>210</v>
      </c>
    </row>
    <row r="1182" spans="1:38" x14ac:dyDescent="0.35">
      <c r="A1182" s="188">
        <v>43011</v>
      </c>
      <c r="B1182" s="189">
        <v>0.46859953703703705</v>
      </c>
      <c r="C1182" s="190">
        <v>969</v>
      </c>
      <c r="D1182" s="190">
        <v>0.63049999999999995</v>
      </c>
      <c r="E1182" s="190">
        <v>8.0399999999999991</v>
      </c>
      <c r="F1182" s="190">
        <v>8.0399999999999991</v>
      </c>
      <c r="G1182" s="190">
        <v>18.399999999999999</v>
      </c>
      <c r="K1182" s="54">
        <v>2143</v>
      </c>
      <c r="O1182" s="39">
        <v>2.1</v>
      </c>
      <c r="P1182" s="34">
        <v>90.3</v>
      </c>
      <c r="Q1182" s="39" t="s">
        <v>115</v>
      </c>
      <c r="R1182" s="39" t="s">
        <v>115</v>
      </c>
      <c r="S1182" s="39" t="s">
        <v>115</v>
      </c>
      <c r="T1182" s="39" t="s">
        <v>115</v>
      </c>
      <c r="U1182" s="39" t="s">
        <v>115</v>
      </c>
      <c r="V1182" s="39" t="s">
        <v>112</v>
      </c>
      <c r="W1182" s="39" t="s">
        <v>115</v>
      </c>
      <c r="X1182" s="34">
        <v>102</v>
      </c>
      <c r="Y1182" s="39" t="s">
        <v>115</v>
      </c>
      <c r="Z1182" s="34">
        <v>1.8</v>
      </c>
      <c r="AA1182" s="39" t="s">
        <v>115</v>
      </c>
      <c r="AB1182" s="34">
        <v>77.7</v>
      </c>
      <c r="AC1182" s="39" t="s">
        <v>115</v>
      </c>
      <c r="AD1182" s="34">
        <v>301</v>
      </c>
      <c r="AE1182" s="39" t="s">
        <v>115</v>
      </c>
      <c r="AF1182" s="39">
        <v>205</v>
      </c>
      <c r="AG1182" s="40">
        <v>27.5</v>
      </c>
      <c r="AH1182" s="39">
        <v>74600</v>
      </c>
      <c r="AI1182" s="39">
        <v>27900</v>
      </c>
      <c r="AJ1182" s="29">
        <v>4.5999999999999996</v>
      </c>
      <c r="AK1182" s="39" t="s">
        <v>115</v>
      </c>
      <c r="AL1182" s="39" t="s">
        <v>115</v>
      </c>
    </row>
    <row r="1183" spans="1:38" x14ac:dyDescent="0.35">
      <c r="A1183" s="70">
        <v>43019</v>
      </c>
      <c r="B1183" s="55">
        <v>0.47493055555555558</v>
      </c>
      <c r="C1183" s="29">
        <v>636</v>
      </c>
      <c r="D1183" s="29">
        <v>0.41599999999999998</v>
      </c>
      <c r="E1183" s="29">
        <v>7.5</v>
      </c>
      <c r="F1183" s="29">
        <v>7.75</v>
      </c>
      <c r="G1183" s="29">
        <v>18.5</v>
      </c>
      <c r="K1183" s="36">
        <v>24192</v>
      </c>
    </row>
    <row r="1184" spans="1:38" x14ac:dyDescent="0.35">
      <c r="A1184" s="191">
        <v>43026</v>
      </c>
      <c r="B1184" s="192">
        <v>0.42579861111111111</v>
      </c>
      <c r="C1184" s="193">
        <v>783</v>
      </c>
      <c r="D1184" s="193">
        <v>0.50700000000000001</v>
      </c>
      <c r="E1184" s="193">
        <v>9.14</v>
      </c>
      <c r="F1184" s="193">
        <v>7.71</v>
      </c>
      <c r="G1184" s="193">
        <v>14.5</v>
      </c>
      <c r="K1184" s="54">
        <v>2247</v>
      </c>
    </row>
    <row r="1185" spans="1:14" x14ac:dyDescent="0.35">
      <c r="A1185" s="70">
        <v>43031</v>
      </c>
      <c r="B1185" s="55">
        <v>0.426724537037037</v>
      </c>
      <c r="C1185" s="29">
        <v>682</v>
      </c>
      <c r="D1185" s="29">
        <v>0.442</v>
      </c>
      <c r="E1185" s="29">
        <v>4.17</v>
      </c>
      <c r="F1185" s="29">
        <v>7.89</v>
      </c>
      <c r="G1185" s="29">
        <v>17.399999999999999</v>
      </c>
      <c r="K1185" s="54">
        <v>74</v>
      </c>
    </row>
    <row r="1186" spans="1:14" x14ac:dyDescent="0.35">
      <c r="A1186" s="70">
        <v>43034</v>
      </c>
      <c r="B1186" s="55">
        <v>0.45489583333333333</v>
      </c>
      <c r="C1186" s="29">
        <v>765</v>
      </c>
      <c r="D1186" s="29">
        <v>0.50049999999999994</v>
      </c>
      <c r="E1186" s="29">
        <v>9.65</v>
      </c>
      <c r="F1186" s="29">
        <v>7.86</v>
      </c>
      <c r="G1186" s="29">
        <v>11.4</v>
      </c>
      <c r="K1186" s="54">
        <v>1565</v>
      </c>
      <c r="L1186" s="45">
        <f>AVERAGE(K1182:K1186)</f>
        <v>6044.2</v>
      </c>
      <c r="M1186" s="46">
        <f>GEOMEAN(K1182:K1186)</f>
        <v>1682.7074432395311</v>
      </c>
      <c r="N1186" s="276" t="s">
        <v>211</v>
      </c>
    </row>
    <row r="1187" spans="1:14" x14ac:dyDescent="0.35">
      <c r="A1187" s="194">
        <v>43039</v>
      </c>
      <c r="B1187" s="195">
        <v>0.44648148148148148</v>
      </c>
      <c r="C1187" s="196">
        <v>818</v>
      </c>
      <c r="D1187" s="196">
        <v>0.53300000000000003</v>
      </c>
      <c r="E1187" s="196">
        <v>11.03</v>
      </c>
      <c r="F1187" s="196">
        <v>7.83</v>
      </c>
      <c r="G1187" s="196">
        <v>8.4</v>
      </c>
      <c r="K1187" s="235">
        <v>650</v>
      </c>
    </row>
    <row r="1188" spans="1:14" x14ac:dyDescent="0.35">
      <c r="A1188" s="197">
        <v>43041</v>
      </c>
      <c r="B1188" s="198">
        <v>0.44429398148148147</v>
      </c>
      <c r="C1188" s="199">
        <v>645</v>
      </c>
      <c r="D1188" s="199">
        <v>0.41930000000000001</v>
      </c>
      <c r="E1188" s="199">
        <v>10.34</v>
      </c>
      <c r="F1188" s="199">
        <v>7.86</v>
      </c>
      <c r="G1188" s="199">
        <v>10.7</v>
      </c>
      <c r="K1188" s="54">
        <v>17329</v>
      </c>
    </row>
    <row r="1189" spans="1:14" x14ac:dyDescent="0.35">
      <c r="A1189" s="70">
        <v>43045</v>
      </c>
      <c r="B1189" s="55">
        <v>0.51162037037037034</v>
      </c>
      <c r="C1189" s="29">
        <v>545</v>
      </c>
      <c r="D1189" s="29">
        <v>0.35420000000000001</v>
      </c>
      <c r="E1189" s="29">
        <v>10.23</v>
      </c>
      <c r="F1189" s="29">
        <v>7.82</v>
      </c>
      <c r="G1189" s="29">
        <v>12.7</v>
      </c>
      <c r="K1189" s="54">
        <v>6131</v>
      </c>
    </row>
    <row r="1190" spans="1:14" x14ac:dyDescent="0.35">
      <c r="A1190" s="200">
        <v>43052</v>
      </c>
      <c r="B1190" s="201">
        <v>0.44596064814814818</v>
      </c>
      <c r="C1190" s="202">
        <v>607</v>
      </c>
      <c r="D1190" s="202">
        <v>0.39460000000000001</v>
      </c>
      <c r="E1190" s="202">
        <v>10.8</v>
      </c>
      <c r="F1190" s="202">
        <v>8.07</v>
      </c>
      <c r="G1190" s="202">
        <v>7.9</v>
      </c>
      <c r="K1190" s="54">
        <v>836</v>
      </c>
    </row>
    <row r="1191" spans="1:14" x14ac:dyDescent="0.35">
      <c r="A1191" s="200">
        <v>43054</v>
      </c>
      <c r="B1191" s="201">
        <v>0.42121527777777779</v>
      </c>
      <c r="C1191" s="202">
        <v>618</v>
      </c>
      <c r="D1191" s="202">
        <v>0.4017</v>
      </c>
      <c r="E1191" s="202">
        <v>11.68</v>
      </c>
      <c r="F1191" s="202">
        <v>8.0299999999999994</v>
      </c>
      <c r="G1191" s="202">
        <v>7.9</v>
      </c>
      <c r="K1191" s="54">
        <v>733</v>
      </c>
      <c r="L1191" s="45">
        <f>AVERAGE(K1187:K1191)</f>
        <v>5135.8</v>
      </c>
      <c r="M1191" s="46">
        <f>GEOMEAN(K1187:K1191)</f>
        <v>2114.9771775227955</v>
      </c>
      <c r="N1191" s="276" t="s">
        <v>212</v>
      </c>
    </row>
    <row r="1192" spans="1:14" x14ac:dyDescent="0.35">
      <c r="A1192" s="70">
        <v>43073</v>
      </c>
      <c r="B1192" s="55">
        <v>0.47680555555555554</v>
      </c>
      <c r="C1192" s="29">
        <v>658</v>
      </c>
      <c r="D1192" s="29">
        <v>0.42770000000000002</v>
      </c>
      <c r="E1192" s="29">
        <v>13.43</v>
      </c>
      <c r="F1192" s="29">
        <v>8.0500000000000007</v>
      </c>
      <c r="G1192" s="29">
        <v>7.2</v>
      </c>
      <c r="K1192" s="54">
        <v>250</v>
      </c>
    </row>
    <row r="1193" spans="1:14" x14ac:dyDescent="0.35">
      <c r="A1193" s="70">
        <v>43076</v>
      </c>
      <c r="B1193" s="58">
        <v>0.40895833333333331</v>
      </c>
      <c r="C1193" s="29">
        <v>689</v>
      </c>
      <c r="D1193" s="29">
        <v>0.44790000000000002</v>
      </c>
      <c r="E1193" s="29">
        <v>12.31</v>
      </c>
      <c r="F1193" s="29">
        <v>7.91</v>
      </c>
      <c r="G1193" s="29">
        <v>4.5999999999999996</v>
      </c>
      <c r="K1193" s="54">
        <v>1354</v>
      </c>
    </row>
    <row r="1194" spans="1:14" x14ac:dyDescent="0.35">
      <c r="A1194" s="203">
        <v>43080</v>
      </c>
      <c r="B1194" s="204">
        <v>0.43351851851851847</v>
      </c>
      <c r="C1194" s="205">
        <v>711</v>
      </c>
      <c r="D1194" s="205">
        <v>0.4622</v>
      </c>
      <c r="E1194" s="205">
        <v>14.46</v>
      </c>
      <c r="F1194" s="205">
        <v>8.0399999999999991</v>
      </c>
      <c r="G1194" s="205">
        <v>2.6</v>
      </c>
      <c r="K1194" s="54">
        <v>520</v>
      </c>
    </row>
    <row r="1195" spans="1:14" x14ac:dyDescent="0.35">
      <c r="A1195" s="70">
        <v>43087</v>
      </c>
      <c r="B1195" s="55">
        <v>0.40773148148148147</v>
      </c>
      <c r="C1195" s="29">
        <v>764</v>
      </c>
      <c r="D1195" s="29">
        <v>0.49659999999999999</v>
      </c>
      <c r="E1195" s="29">
        <v>14.72</v>
      </c>
      <c r="F1195" s="29">
        <v>8.06</v>
      </c>
      <c r="G1195" s="29">
        <v>4.3</v>
      </c>
      <c r="K1195" s="235">
        <v>1071</v>
      </c>
      <c r="L1195" s="45">
        <f>AVERAGE(K1191:K1195)</f>
        <v>785.6</v>
      </c>
      <c r="M1195" s="46">
        <f>GEOMEAN(K1191:K1195)</f>
        <v>673.11782663813381</v>
      </c>
      <c r="N1195" s="276" t="s">
        <v>213</v>
      </c>
    </row>
    <row r="1196" spans="1:14" x14ac:dyDescent="0.35">
      <c r="A1196" s="70">
        <v>43103</v>
      </c>
      <c r="B1196" s="58">
        <v>0.41718749999999999</v>
      </c>
      <c r="C1196" s="29">
        <v>783</v>
      </c>
      <c r="D1196" s="29">
        <v>0.50900000000000001</v>
      </c>
      <c r="E1196" s="29">
        <v>14.07</v>
      </c>
      <c r="F1196" s="29">
        <v>7.71</v>
      </c>
      <c r="G1196" s="29">
        <v>0</v>
      </c>
      <c r="K1196" s="235">
        <v>1722</v>
      </c>
    </row>
    <row r="1197" spans="1:14" x14ac:dyDescent="0.35">
      <c r="A1197" s="206">
        <v>43108</v>
      </c>
      <c r="B1197" s="207">
        <v>0.43755787037037036</v>
      </c>
      <c r="C1197" s="208">
        <v>837</v>
      </c>
      <c r="D1197" s="208">
        <v>0.54410000000000003</v>
      </c>
      <c r="E1197" s="208">
        <v>16.32</v>
      </c>
      <c r="F1197" s="208">
        <v>7.92</v>
      </c>
      <c r="G1197" s="208">
        <v>0.5</v>
      </c>
      <c r="K1197" s="235">
        <v>3255</v>
      </c>
    </row>
    <row r="1198" spans="1:14" x14ac:dyDescent="0.35">
      <c r="A1198" s="206">
        <v>43111</v>
      </c>
      <c r="B1198" s="207">
        <v>0.4456134259259259</v>
      </c>
      <c r="C1198" s="208">
        <v>796</v>
      </c>
      <c r="D1198" s="208">
        <v>0.51739999999999997</v>
      </c>
      <c r="E1198" s="208">
        <v>14.45</v>
      </c>
      <c r="F1198" s="208">
        <v>8.1199999999999992</v>
      </c>
      <c r="G1198" s="208">
        <v>2.7</v>
      </c>
      <c r="K1198" s="235">
        <v>882</v>
      </c>
    </row>
    <row r="1199" spans="1:14" x14ac:dyDescent="0.35">
      <c r="A1199" s="70">
        <v>43117</v>
      </c>
      <c r="B1199" s="55">
        <v>0.45168981481481479</v>
      </c>
      <c r="C1199" s="29">
        <v>689</v>
      </c>
      <c r="D1199" s="29">
        <v>0.44790000000000002</v>
      </c>
      <c r="E1199" s="29">
        <v>15.47</v>
      </c>
      <c r="F1199" s="29">
        <v>8.0500000000000007</v>
      </c>
      <c r="G1199" s="29">
        <v>-0.1</v>
      </c>
      <c r="K1199" s="235">
        <v>437</v>
      </c>
    </row>
    <row r="1200" spans="1:14" x14ac:dyDescent="0.35">
      <c r="A1200" s="209">
        <v>43124</v>
      </c>
      <c r="B1200" s="210">
        <v>0.44408564814814816</v>
      </c>
      <c r="C1200" s="211">
        <v>731</v>
      </c>
      <c r="D1200" s="211">
        <v>0.47520000000000001</v>
      </c>
      <c r="E1200" s="211">
        <v>19.87</v>
      </c>
      <c r="F1200" s="211">
        <v>8.09</v>
      </c>
      <c r="G1200" s="211">
        <v>2.9</v>
      </c>
      <c r="K1200" s="235">
        <v>301</v>
      </c>
      <c r="L1200" s="45">
        <f>AVERAGE(K1196:K1200)</f>
        <v>1319.4</v>
      </c>
      <c r="M1200" s="46">
        <f>GEOMEAN(K1196:K1200)</f>
        <v>917.52970102699453</v>
      </c>
      <c r="N1200" s="276" t="s">
        <v>214</v>
      </c>
    </row>
    <row r="1201" spans="1:38" x14ac:dyDescent="0.35">
      <c r="A1201" s="70">
        <v>43130</v>
      </c>
      <c r="B1201" s="55">
        <v>0.4337037037037037</v>
      </c>
      <c r="C1201" s="29">
        <v>738</v>
      </c>
      <c r="D1201" s="29">
        <v>0.47970000000000002</v>
      </c>
      <c r="E1201" s="29">
        <v>16.260000000000002</v>
      </c>
      <c r="F1201" s="29">
        <v>8</v>
      </c>
      <c r="G1201" s="29">
        <v>1.7</v>
      </c>
      <c r="K1201" s="235">
        <v>663</v>
      </c>
    </row>
    <row r="1202" spans="1:38" x14ac:dyDescent="0.35">
      <c r="A1202" s="212">
        <v>43136</v>
      </c>
      <c r="B1202" s="213">
        <v>0.44287037037037041</v>
      </c>
      <c r="C1202" s="214">
        <v>771</v>
      </c>
      <c r="D1202" s="214">
        <v>0.50119999999999998</v>
      </c>
      <c r="E1202" s="214">
        <v>18.12</v>
      </c>
      <c r="F1202" s="214">
        <v>7.93</v>
      </c>
      <c r="G1202" s="214">
        <v>0.5</v>
      </c>
      <c r="K1202" s="235">
        <v>216</v>
      </c>
    </row>
    <row r="1203" spans="1:38" x14ac:dyDescent="0.35">
      <c r="A1203" s="215">
        <v>43139</v>
      </c>
      <c r="B1203" s="213">
        <v>0.41709490740740746</v>
      </c>
      <c r="C1203" s="216">
        <v>769</v>
      </c>
      <c r="D1203" s="216">
        <v>0.49980000000000002</v>
      </c>
      <c r="E1203" s="216">
        <v>15.73</v>
      </c>
      <c r="F1203" s="216">
        <v>8.14</v>
      </c>
      <c r="G1203" s="216">
        <v>0.5</v>
      </c>
      <c r="K1203" s="235">
        <v>168</v>
      </c>
    </row>
    <row r="1204" spans="1:38" x14ac:dyDescent="0.35">
      <c r="A1204" s="70">
        <v>43146</v>
      </c>
      <c r="B1204" s="55">
        <v>0.44225694444444441</v>
      </c>
      <c r="C1204" s="29">
        <v>779</v>
      </c>
      <c r="D1204" s="29">
        <v>0.50570000000000004</v>
      </c>
      <c r="E1204" s="29">
        <v>12.85</v>
      </c>
      <c r="F1204" s="29">
        <v>7.94</v>
      </c>
      <c r="G1204" s="29">
        <v>5.9</v>
      </c>
      <c r="K1204" s="235">
        <v>314</v>
      </c>
    </row>
    <row r="1205" spans="1:38" x14ac:dyDescent="0.35">
      <c r="A1205" s="217">
        <v>43152</v>
      </c>
      <c r="B1205" s="218">
        <v>0.43505787037037041</v>
      </c>
      <c r="C1205" s="219">
        <v>741</v>
      </c>
      <c r="D1205" s="219">
        <v>0.48170000000000002</v>
      </c>
      <c r="E1205" s="219">
        <v>16.260000000000002</v>
      </c>
      <c r="F1205" s="219">
        <v>7.88</v>
      </c>
      <c r="G1205" s="219">
        <v>7.3</v>
      </c>
      <c r="K1205" s="36">
        <v>24192</v>
      </c>
      <c r="L1205" s="45">
        <f>AVERAGE(K1201:K1205)</f>
        <v>5110.6000000000004</v>
      </c>
      <c r="M1205" s="46">
        <f>GEOMEAN(K1201:K1205)</f>
        <v>711.82886788781866</v>
      </c>
      <c r="N1205" s="276" t="s">
        <v>215</v>
      </c>
    </row>
    <row r="1206" spans="1:38" x14ac:dyDescent="0.35">
      <c r="A1206" s="70">
        <v>43158</v>
      </c>
      <c r="B1206" s="55">
        <v>0.44923611111111111</v>
      </c>
      <c r="C1206" s="29">
        <v>580</v>
      </c>
      <c r="D1206" s="29">
        <v>0.377</v>
      </c>
      <c r="E1206" s="29">
        <v>12.38</v>
      </c>
      <c r="F1206" s="29">
        <v>8.1199999999999992</v>
      </c>
      <c r="G1206" s="29">
        <v>7.3</v>
      </c>
      <c r="K1206" s="54">
        <v>627</v>
      </c>
      <c r="O1206" s="39" t="s">
        <v>115</v>
      </c>
      <c r="P1206" s="34">
        <v>61.1</v>
      </c>
      <c r="Q1206" s="39" t="s">
        <v>115</v>
      </c>
      <c r="R1206" s="39" t="s">
        <v>115</v>
      </c>
      <c r="S1206" s="39" t="s">
        <v>115</v>
      </c>
      <c r="T1206" s="39" t="s">
        <v>115</v>
      </c>
      <c r="U1206" s="39" t="s">
        <v>115</v>
      </c>
      <c r="V1206" s="39" t="s">
        <v>112</v>
      </c>
      <c r="W1206" s="39" t="s">
        <v>115</v>
      </c>
      <c r="X1206" s="34">
        <v>49.8</v>
      </c>
      <c r="Y1206" s="39" t="s">
        <v>115</v>
      </c>
      <c r="Z1206" s="34">
        <v>2.1</v>
      </c>
      <c r="AA1206" s="39" t="s">
        <v>115</v>
      </c>
      <c r="AB1206" s="34">
        <v>26.1</v>
      </c>
      <c r="AC1206" s="39" t="s">
        <v>115</v>
      </c>
      <c r="AD1206" s="34">
        <v>217</v>
      </c>
      <c r="AE1206" s="39" t="s">
        <v>115</v>
      </c>
      <c r="AF1206" s="39" t="s">
        <v>115</v>
      </c>
      <c r="AG1206" s="40">
        <v>24.8</v>
      </c>
      <c r="AH1206" s="39">
        <v>55200</v>
      </c>
      <c r="AI1206" s="39">
        <v>19300</v>
      </c>
      <c r="AJ1206" s="39" t="s">
        <v>115</v>
      </c>
      <c r="AK1206" s="39" t="s">
        <v>115</v>
      </c>
      <c r="AL1206" s="39" t="s">
        <v>115</v>
      </c>
    </row>
    <row r="1207" spans="1:38" x14ac:dyDescent="0.35">
      <c r="A1207" s="70">
        <v>43160</v>
      </c>
      <c r="B1207" s="55">
        <v>0.47987268518518517</v>
      </c>
      <c r="C1207" s="29">
        <v>641</v>
      </c>
      <c r="D1207" s="29">
        <v>0.41660000000000003</v>
      </c>
      <c r="E1207" s="29">
        <v>11.78</v>
      </c>
      <c r="F1207" s="29">
        <v>8.06</v>
      </c>
      <c r="G1207" s="29">
        <v>9.6</v>
      </c>
      <c r="K1207" s="54">
        <v>17329</v>
      </c>
    </row>
    <row r="1208" spans="1:38" x14ac:dyDescent="0.35">
      <c r="A1208" s="70">
        <v>43171</v>
      </c>
      <c r="B1208" s="55">
        <v>0.42202546296296295</v>
      </c>
      <c r="C1208" s="29">
        <v>579</v>
      </c>
      <c r="D1208" s="29">
        <v>0.37630000000000002</v>
      </c>
      <c r="E1208" s="29">
        <v>12.49</v>
      </c>
      <c r="F1208" s="29">
        <v>8.0399999999999991</v>
      </c>
      <c r="G1208" s="29">
        <v>5.5</v>
      </c>
      <c r="K1208" s="40">
        <v>218</v>
      </c>
    </row>
    <row r="1209" spans="1:38" x14ac:dyDescent="0.35">
      <c r="A1209" s="220">
        <v>43181</v>
      </c>
      <c r="B1209" s="221">
        <v>0.40769675925925924</v>
      </c>
      <c r="C1209" s="222">
        <v>678</v>
      </c>
      <c r="D1209" s="222">
        <v>0.44069999999999998</v>
      </c>
      <c r="E1209" s="222">
        <v>14.8</v>
      </c>
      <c r="F1209" s="222">
        <v>7.78</v>
      </c>
      <c r="G1209" s="222">
        <v>5.3</v>
      </c>
      <c r="K1209" s="40">
        <v>364</v>
      </c>
    </row>
    <row r="1210" spans="1:38" x14ac:dyDescent="0.35">
      <c r="A1210" s="70">
        <v>43185</v>
      </c>
      <c r="B1210" s="55">
        <v>0.42556712962962967</v>
      </c>
      <c r="C1210" s="29">
        <v>719</v>
      </c>
      <c r="D1210" s="29">
        <v>0.46739999999999998</v>
      </c>
      <c r="E1210" s="29">
        <v>13.25</v>
      </c>
      <c r="F1210" s="29">
        <v>8.33</v>
      </c>
      <c r="G1210" s="29">
        <v>5.8</v>
      </c>
      <c r="K1210" s="40">
        <v>253</v>
      </c>
      <c r="L1210" s="45">
        <f>AVERAGE(K1206:K1210)</f>
        <v>3758.2</v>
      </c>
      <c r="M1210" s="46">
        <f>GEOMEAN(K1206:K1210)</f>
        <v>737.46920210568044</v>
      </c>
      <c r="N1210" s="276" t="s">
        <v>216</v>
      </c>
    </row>
    <row r="1211" spans="1:38" x14ac:dyDescent="0.35">
      <c r="A1211" s="223">
        <v>43192</v>
      </c>
      <c r="B1211" s="224">
        <v>0.46276620370370369</v>
      </c>
      <c r="C1211" s="225">
        <v>566</v>
      </c>
      <c r="D1211" s="225">
        <v>0.3679</v>
      </c>
      <c r="E1211" s="225">
        <v>12.21</v>
      </c>
      <c r="F1211" s="225">
        <v>7.81</v>
      </c>
      <c r="G1211" s="225">
        <v>7.2</v>
      </c>
      <c r="K1211" s="54">
        <v>187</v>
      </c>
    </row>
    <row r="1212" spans="1:38" x14ac:dyDescent="0.35">
      <c r="A1212" s="223">
        <v>43195</v>
      </c>
      <c r="B1212" s="224">
        <v>0.43863425925925931</v>
      </c>
      <c r="C1212" s="225">
        <v>486.1</v>
      </c>
      <c r="D1212" s="225">
        <v>0.31590000000000001</v>
      </c>
      <c r="E1212" s="225">
        <v>11.94</v>
      </c>
      <c r="F1212" s="225">
        <v>7.99</v>
      </c>
      <c r="G1212" s="225">
        <v>6.8</v>
      </c>
      <c r="K1212" s="54">
        <v>1178</v>
      </c>
    </row>
    <row r="1213" spans="1:38" x14ac:dyDescent="0.35">
      <c r="A1213" s="70">
        <v>43202</v>
      </c>
      <c r="B1213" s="55">
        <v>0.45543981481481483</v>
      </c>
      <c r="C1213" s="29">
        <v>481.7</v>
      </c>
      <c r="D1213" s="29">
        <v>0.31330000000000002</v>
      </c>
      <c r="E1213" s="29">
        <v>10.87</v>
      </c>
      <c r="F1213" s="29">
        <v>8.07</v>
      </c>
      <c r="G1213" s="29">
        <v>10.199999999999999</v>
      </c>
      <c r="K1213" s="29">
        <v>187</v>
      </c>
    </row>
    <row r="1214" spans="1:38" x14ac:dyDescent="0.35">
      <c r="A1214" s="70">
        <v>43213</v>
      </c>
      <c r="B1214" s="55">
        <v>0.41355324074074074</v>
      </c>
      <c r="C1214" s="29">
        <v>524</v>
      </c>
      <c r="D1214" s="29">
        <v>0.34060000000000001</v>
      </c>
      <c r="E1214" s="29">
        <v>10.46</v>
      </c>
      <c r="F1214" s="29">
        <v>7.72</v>
      </c>
      <c r="G1214" s="29">
        <v>11.7</v>
      </c>
      <c r="K1214" s="29">
        <v>389</v>
      </c>
      <c r="L1214" s="45">
        <f>AVERAGE(K1210:K1214)</f>
        <v>438.8</v>
      </c>
      <c r="M1214" s="46">
        <f>GEOMEAN(K1210:K1214)</f>
        <v>332.33778821163389</v>
      </c>
      <c r="N1214" s="276" t="s">
        <v>217</v>
      </c>
    </row>
    <row r="1215" spans="1:38" x14ac:dyDescent="0.35">
      <c r="A1215" s="70">
        <v>43229</v>
      </c>
      <c r="B1215" s="55">
        <v>0.4293865740740741</v>
      </c>
      <c r="C1215" s="29">
        <v>631</v>
      </c>
      <c r="D1215" s="29">
        <v>0.40949999999999998</v>
      </c>
      <c r="E1215" s="29">
        <v>7.94</v>
      </c>
      <c r="F1215" s="29">
        <v>8.09</v>
      </c>
      <c r="G1215" s="29">
        <v>18.100000000000001</v>
      </c>
      <c r="K1215" s="29">
        <v>631</v>
      </c>
    </row>
    <row r="1216" spans="1:38" x14ac:dyDescent="0.35">
      <c r="A1216" s="70">
        <v>43234</v>
      </c>
      <c r="B1216" s="55">
        <v>0.44537037037037036</v>
      </c>
      <c r="C1216" s="29">
        <v>647</v>
      </c>
      <c r="D1216" s="29">
        <v>0.42249999999999999</v>
      </c>
      <c r="E1216" s="29">
        <v>7.25</v>
      </c>
      <c r="F1216" s="29">
        <v>8.07</v>
      </c>
      <c r="G1216" s="29">
        <v>21.2</v>
      </c>
      <c r="K1216" s="54">
        <v>650</v>
      </c>
    </row>
    <row r="1217" spans="1:38" x14ac:dyDescent="0.35">
      <c r="A1217" s="70">
        <v>43236</v>
      </c>
      <c r="B1217" s="55">
        <v>0.42928240740740736</v>
      </c>
      <c r="C1217" s="29">
        <v>671</v>
      </c>
      <c r="D1217" s="29">
        <v>0.4355</v>
      </c>
      <c r="E1217" s="29">
        <v>5.72</v>
      </c>
      <c r="F1217" s="29">
        <v>7.95</v>
      </c>
      <c r="G1217" s="29">
        <v>21.8</v>
      </c>
      <c r="K1217" s="54">
        <v>669</v>
      </c>
    </row>
    <row r="1218" spans="1:38" x14ac:dyDescent="0.35">
      <c r="A1218" s="226">
        <v>43243</v>
      </c>
      <c r="B1218" s="55">
        <v>0.42046296296296298</v>
      </c>
      <c r="C1218" s="29">
        <v>737</v>
      </c>
      <c r="D1218" s="29">
        <v>0.48099999999999998</v>
      </c>
      <c r="E1218" s="29">
        <v>6.51</v>
      </c>
      <c r="F1218" s="29">
        <v>7.85</v>
      </c>
      <c r="G1218" s="29">
        <v>21.2</v>
      </c>
      <c r="K1218" s="54">
        <v>1515</v>
      </c>
    </row>
    <row r="1219" spans="1:38" x14ac:dyDescent="0.35">
      <c r="A1219" s="70">
        <v>43249</v>
      </c>
      <c r="B1219" s="58">
        <v>0.47625000000000001</v>
      </c>
      <c r="C1219" s="29">
        <v>708</v>
      </c>
      <c r="D1219" s="29">
        <v>0.46150000000000002</v>
      </c>
      <c r="E1219" s="29">
        <v>5.92</v>
      </c>
      <c r="F1219" s="29">
        <v>7.72</v>
      </c>
      <c r="G1219" s="29">
        <v>24.7</v>
      </c>
      <c r="K1219" s="54">
        <v>836</v>
      </c>
      <c r="L1219" s="45">
        <f>AVERAGE(K1215:K1219)</f>
        <v>860.2</v>
      </c>
      <c r="M1219" s="46">
        <f>GEOMEAN(K1215:K1219)</f>
        <v>809.46401868640032</v>
      </c>
      <c r="N1219" s="276" t="s">
        <v>218</v>
      </c>
    </row>
    <row r="1220" spans="1:38" x14ac:dyDescent="0.35">
      <c r="A1220" s="70">
        <v>43256</v>
      </c>
      <c r="B1220" s="58">
        <v>0.4835416666666667</v>
      </c>
      <c r="C1220" s="29">
        <v>766</v>
      </c>
      <c r="D1220" s="29">
        <v>0.50049999999999994</v>
      </c>
      <c r="E1220" s="29">
        <v>6.5</v>
      </c>
      <c r="F1220" s="29">
        <v>7.72</v>
      </c>
      <c r="G1220" s="29">
        <v>22.3</v>
      </c>
      <c r="K1220" s="235">
        <v>1162</v>
      </c>
    </row>
    <row r="1221" spans="1:38" x14ac:dyDescent="0.35">
      <c r="A1221" s="70">
        <v>43258</v>
      </c>
      <c r="B1221" s="55">
        <v>0.42128472222222224</v>
      </c>
      <c r="C1221" s="29">
        <v>758</v>
      </c>
      <c r="D1221" s="29">
        <v>0.49399999999999999</v>
      </c>
      <c r="E1221" s="29">
        <v>6.94</v>
      </c>
      <c r="F1221" s="29">
        <v>7.93</v>
      </c>
      <c r="G1221" s="29">
        <v>22.4</v>
      </c>
      <c r="K1221" s="54">
        <v>2595</v>
      </c>
    </row>
    <row r="1222" spans="1:38" x14ac:dyDescent="0.35">
      <c r="A1222" s="70">
        <v>43262</v>
      </c>
      <c r="B1222" s="55">
        <v>0.43258101851851855</v>
      </c>
      <c r="C1222" s="29">
        <v>581</v>
      </c>
      <c r="D1222" s="29">
        <v>0.377</v>
      </c>
      <c r="E1222" s="29">
        <v>7.76</v>
      </c>
      <c r="F1222" s="29">
        <v>7.86</v>
      </c>
      <c r="G1222" s="29">
        <v>21.9</v>
      </c>
      <c r="K1222" s="54">
        <v>24192</v>
      </c>
    </row>
    <row r="1223" spans="1:38" x14ac:dyDescent="0.35">
      <c r="A1223" s="70">
        <v>43269</v>
      </c>
      <c r="B1223" s="58">
        <v>0.4206597222222222</v>
      </c>
      <c r="C1223" s="29">
        <v>634</v>
      </c>
      <c r="D1223" s="29">
        <v>0.40949999999999998</v>
      </c>
      <c r="E1223" s="29">
        <v>6.01</v>
      </c>
      <c r="F1223" s="29">
        <v>7.98</v>
      </c>
      <c r="G1223" s="29">
        <v>26.2</v>
      </c>
      <c r="K1223" s="54">
        <v>4884</v>
      </c>
    </row>
    <row r="1224" spans="1:38" x14ac:dyDescent="0.35">
      <c r="A1224" s="70">
        <v>43278</v>
      </c>
      <c r="B1224" s="55">
        <v>0.43797453703703698</v>
      </c>
      <c r="C1224" s="29">
        <v>506</v>
      </c>
      <c r="D1224" s="29">
        <v>0.32890000000000003</v>
      </c>
      <c r="E1224" s="29">
        <v>7.12</v>
      </c>
      <c r="F1224" s="29">
        <v>7.97</v>
      </c>
      <c r="G1224" s="29">
        <v>23.4</v>
      </c>
      <c r="K1224" s="54">
        <v>7701</v>
      </c>
      <c r="L1224" s="45">
        <f>AVERAGE(K1220:K1224)</f>
        <v>8106.8</v>
      </c>
      <c r="M1224" s="46">
        <f>GEOMEAN(K1220:K1224)</f>
        <v>4871.5549824306963</v>
      </c>
      <c r="N1224" s="276" t="s">
        <v>219</v>
      </c>
    </row>
    <row r="1225" spans="1:38" x14ac:dyDescent="0.35">
      <c r="A1225" s="70">
        <v>43290</v>
      </c>
      <c r="B1225" s="55">
        <v>0.40826388888888893</v>
      </c>
      <c r="C1225" s="29">
        <v>665</v>
      </c>
      <c r="D1225" s="29">
        <v>0.42899999999999999</v>
      </c>
      <c r="E1225" s="29">
        <v>5.84</v>
      </c>
      <c r="F1225" s="29">
        <v>7.97</v>
      </c>
      <c r="G1225" s="29">
        <v>24.7</v>
      </c>
      <c r="K1225" s="235">
        <v>2909</v>
      </c>
    </row>
    <row r="1226" spans="1:38" x14ac:dyDescent="0.35">
      <c r="A1226" s="70">
        <v>43300</v>
      </c>
      <c r="B1226" s="55">
        <v>0.40203703703703703</v>
      </c>
      <c r="C1226" s="29">
        <v>670</v>
      </c>
      <c r="D1226" s="29">
        <v>0.4355</v>
      </c>
      <c r="E1226" s="29">
        <v>6.33</v>
      </c>
      <c r="F1226" s="29">
        <v>7.79</v>
      </c>
      <c r="G1226" s="29">
        <v>24.8</v>
      </c>
      <c r="K1226" s="235">
        <v>3873</v>
      </c>
    </row>
    <row r="1227" spans="1:38" x14ac:dyDescent="0.35">
      <c r="A1227" s="70">
        <v>43304</v>
      </c>
      <c r="B1227" s="55">
        <v>0.42798611111111112</v>
      </c>
      <c r="C1227" s="29">
        <v>627</v>
      </c>
      <c r="D1227" s="29">
        <v>0.40949999999999998</v>
      </c>
      <c r="E1227" s="29">
        <v>7.24</v>
      </c>
      <c r="F1227" s="29">
        <v>8.01</v>
      </c>
      <c r="G1227" s="29">
        <v>23.2</v>
      </c>
      <c r="K1227" s="54">
        <v>6131</v>
      </c>
    </row>
    <row r="1228" spans="1:38" x14ac:dyDescent="0.35">
      <c r="A1228" s="70">
        <v>43306</v>
      </c>
      <c r="B1228" s="55">
        <v>0.41048611111111111</v>
      </c>
      <c r="C1228" s="29">
        <v>614</v>
      </c>
      <c r="D1228" s="29">
        <v>0.39650000000000002</v>
      </c>
      <c r="E1228" s="29">
        <v>7.47</v>
      </c>
      <c r="F1228" s="29">
        <v>7.98</v>
      </c>
      <c r="G1228" s="29">
        <v>23.5</v>
      </c>
      <c r="K1228" s="235">
        <v>8664</v>
      </c>
      <c r="O1228" s="39">
        <v>3</v>
      </c>
      <c r="P1228" s="34">
        <v>76.599999999999994</v>
      </c>
      <c r="Q1228" s="39" t="s">
        <v>115</v>
      </c>
      <c r="R1228" s="39" t="s">
        <v>115</v>
      </c>
      <c r="S1228" s="39" t="s">
        <v>115</v>
      </c>
      <c r="T1228" s="39" t="s">
        <v>115</v>
      </c>
      <c r="U1228" s="39" t="s">
        <v>115</v>
      </c>
      <c r="V1228" s="39" t="s">
        <v>112</v>
      </c>
      <c r="W1228" s="39" t="s">
        <v>115</v>
      </c>
      <c r="X1228" s="34">
        <v>53.3</v>
      </c>
      <c r="Y1228" s="39" t="s">
        <v>115</v>
      </c>
      <c r="Z1228" s="34">
        <v>0.53</v>
      </c>
      <c r="AA1228" s="39" t="s">
        <v>115</v>
      </c>
      <c r="AB1228" s="34">
        <v>33.5</v>
      </c>
      <c r="AC1228" s="39" t="s">
        <v>115</v>
      </c>
      <c r="AD1228" s="34">
        <v>223</v>
      </c>
      <c r="AE1228" s="39" t="s">
        <v>115</v>
      </c>
      <c r="AF1228" s="39" t="s">
        <v>115</v>
      </c>
      <c r="AG1228" s="40">
        <v>58.2</v>
      </c>
      <c r="AH1228" s="39">
        <v>51000</v>
      </c>
      <c r="AI1228" s="39">
        <v>23100</v>
      </c>
      <c r="AJ1228" s="39">
        <v>3.9</v>
      </c>
      <c r="AK1228" s="39" t="s">
        <v>115</v>
      </c>
      <c r="AL1228" s="39" t="s">
        <v>115</v>
      </c>
    </row>
    <row r="1229" spans="1:38" x14ac:dyDescent="0.35">
      <c r="A1229" s="70">
        <v>43307</v>
      </c>
      <c r="B1229" s="55">
        <v>0.43093749999999997</v>
      </c>
      <c r="C1229" s="29">
        <v>614</v>
      </c>
      <c r="D1229" s="29">
        <v>0.39650000000000002</v>
      </c>
      <c r="E1229" s="29">
        <v>5.87</v>
      </c>
      <c r="F1229" s="29">
        <v>8.0399999999999991</v>
      </c>
      <c r="G1229" s="29">
        <v>23.9</v>
      </c>
      <c r="K1229" s="54">
        <v>4611</v>
      </c>
    </row>
    <row r="1230" spans="1:38" x14ac:dyDescent="0.35">
      <c r="A1230" s="70">
        <v>43311</v>
      </c>
      <c r="B1230" s="55">
        <v>0.42954861111111109</v>
      </c>
      <c r="C1230" s="29">
        <v>657</v>
      </c>
      <c r="D1230" s="29">
        <v>0.42899999999999999</v>
      </c>
      <c r="E1230" s="29">
        <v>7.27</v>
      </c>
      <c r="F1230" s="29">
        <v>7.81</v>
      </c>
      <c r="G1230" s="29">
        <v>21.8</v>
      </c>
      <c r="K1230" s="257">
        <v>6131</v>
      </c>
      <c r="L1230" s="45">
        <f>AVERAGE(K1226:K1230)</f>
        <v>5882</v>
      </c>
      <c r="M1230" s="46">
        <f>GEOMEAN(K1226:K1230)</f>
        <v>5661.4117120384935</v>
      </c>
      <c r="N1230" s="276" t="s">
        <v>220</v>
      </c>
    </row>
    <row r="1231" spans="1:38" x14ac:dyDescent="0.35">
      <c r="A1231" s="228">
        <v>43314</v>
      </c>
      <c r="B1231" s="229">
        <v>0.42939814814814814</v>
      </c>
      <c r="C1231" s="230">
        <v>477.4</v>
      </c>
      <c r="D1231" s="230">
        <v>0.31</v>
      </c>
      <c r="E1231" s="230">
        <v>8.24</v>
      </c>
      <c r="F1231" s="230">
        <v>7.8</v>
      </c>
      <c r="G1231" s="230">
        <v>22.4</v>
      </c>
      <c r="K1231" s="54">
        <v>4611</v>
      </c>
      <c r="L1231" s="28"/>
      <c r="M1231" s="31"/>
      <c r="N1231" s="28"/>
    </row>
    <row r="1232" spans="1:38" x14ac:dyDescent="0.35">
      <c r="A1232" s="70">
        <v>43326</v>
      </c>
      <c r="B1232" s="55">
        <v>0.45599537037037036</v>
      </c>
      <c r="C1232" s="29">
        <v>608</v>
      </c>
      <c r="D1232" s="29">
        <v>0.39650000000000002</v>
      </c>
      <c r="E1232" s="29">
        <v>6.96</v>
      </c>
      <c r="F1232" s="29">
        <v>7.58</v>
      </c>
      <c r="G1232" s="29">
        <v>24</v>
      </c>
      <c r="K1232" s="54">
        <v>2063</v>
      </c>
      <c r="L1232" s="28"/>
      <c r="M1232" s="31"/>
      <c r="N1232" s="28"/>
    </row>
    <row r="1233" spans="1:38" x14ac:dyDescent="0.35">
      <c r="A1233" s="70">
        <v>43328</v>
      </c>
      <c r="B1233" s="55">
        <v>0.43298611111111113</v>
      </c>
      <c r="C1233" s="29">
        <v>457.2</v>
      </c>
      <c r="D1233" s="29">
        <v>0.29699999999999999</v>
      </c>
      <c r="E1233" s="29">
        <v>5.57</v>
      </c>
      <c r="F1233" s="29">
        <v>7.69</v>
      </c>
      <c r="G1233" s="29">
        <v>22.9</v>
      </c>
      <c r="K1233" s="36">
        <v>24192</v>
      </c>
      <c r="L1233" s="28"/>
      <c r="M1233" s="31"/>
      <c r="N1233" s="28"/>
    </row>
    <row r="1234" spans="1:38" x14ac:dyDescent="0.35">
      <c r="A1234" s="231">
        <v>43334</v>
      </c>
      <c r="B1234" s="232">
        <v>0.40659722222222222</v>
      </c>
      <c r="C1234" s="233">
        <v>479.3</v>
      </c>
      <c r="D1234" s="233">
        <v>0.31140000000000001</v>
      </c>
      <c r="E1234" s="233">
        <v>6.64</v>
      </c>
      <c r="F1234" s="233">
        <v>7.85</v>
      </c>
      <c r="G1234" s="233">
        <v>23.4</v>
      </c>
      <c r="K1234" s="235">
        <v>1664</v>
      </c>
      <c r="L1234" s="28"/>
      <c r="M1234" s="31"/>
      <c r="N1234" s="28"/>
    </row>
    <row r="1235" spans="1:38" x14ac:dyDescent="0.35">
      <c r="A1235" s="231">
        <v>43341</v>
      </c>
      <c r="B1235" s="55">
        <v>0.43103009259259256</v>
      </c>
      <c r="C1235" s="29">
        <v>557</v>
      </c>
      <c r="D1235" s="29">
        <v>0.36399999999999999</v>
      </c>
      <c r="E1235" s="29">
        <v>6.28</v>
      </c>
      <c r="F1235" s="29">
        <v>7.74</v>
      </c>
      <c r="G1235" s="29">
        <v>25.1</v>
      </c>
      <c r="K1235" s="235">
        <v>1281</v>
      </c>
      <c r="L1235" s="45">
        <f>AVERAGE(K1231:K1235)</f>
        <v>6762.2</v>
      </c>
      <c r="M1235" s="46">
        <f>GEOMEAN(K1231:K1235)</f>
        <v>3452.5002217318961</v>
      </c>
      <c r="N1235" s="276" t="s">
        <v>221</v>
      </c>
    </row>
    <row r="1236" spans="1:38" x14ac:dyDescent="0.35">
      <c r="A1236" s="70">
        <v>43355</v>
      </c>
      <c r="B1236" s="58">
        <v>0.43017361111111113</v>
      </c>
      <c r="C1236" s="29">
        <v>479</v>
      </c>
      <c r="D1236" s="29">
        <v>0.31140000000000001</v>
      </c>
      <c r="E1236" s="29">
        <v>7.8</v>
      </c>
      <c r="F1236" s="29">
        <v>7.92</v>
      </c>
      <c r="G1236" s="29">
        <v>20.8</v>
      </c>
      <c r="K1236" s="54">
        <v>556</v>
      </c>
      <c r="L1236" s="28"/>
      <c r="M1236" s="31"/>
      <c r="N1236" s="28"/>
    </row>
    <row r="1237" spans="1:38" x14ac:dyDescent="0.35">
      <c r="A1237" s="70">
        <v>43360</v>
      </c>
      <c r="B1237" s="58">
        <v>0.44915509259259262</v>
      </c>
      <c r="C1237" s="29">
        <v>599</v>
      </c>
      <c r="D1237" s="29">
        <v>0.39</v>
      </c>
      <c r="E1237" s="29">
        <v>7.41</v>
      </c>
      <c r="F1237" s="29">
        <v>7.63</v>
      </c>
      <c r="G1237" s="29">
        <v>23.4</v>
      </c>
      <c r="K1237" s="54">
        <v>259</v>
      </c>
      <c r="L1237" s="28"/>
      <c r="M1237" s="31"/>
      <c r="N1237" s="28"/>
    </row>
    <row r="1238" spans="1:38" x14ac:dyDescent="0.35">
      <c r="A1238" s="70">
        <v>43362</v>
      </c>
      <c r="B1238" s="58">
        <v>0.41792824074074075</v>
      </c>
      <c r="C1238" s="29">
        <v>601</v>
      </c>
      <c r="D1238" s="29">
        <v>0.39</v>
      </c>
      <c r="E1238" s="29">
        <v>6.95</v>
      </c>
      <c r="F1238" s="29">
        <v>7.93</v>
      </c>
      <c r="G1238" s="29">
        <v>23.7</v>
      </c>
      <c r="K1238" s="235">
        <v>528</v>
      </c>
      <c r="L1238" s="28"/>
      <c r="M1238" s="31"/>
      <c r="N1238" s="28"/>
    </row>
    <row r="1239" spans="1:38" x14ac:dyDescent="0.35">
      <c r="A1239" s="70">
        <v>43367</v>
      </c>
      <c r="B1239" s="55">
        <v>0.43498842592592596</v>
      </c>
      <c r="C1239" s="29">
        <v>654</v>
      </c>
      <c r="D1239" s="29">
        <v>0.42249999999999999</v>
      </c>
      <c r="E1239" s="29">
        <v>7.91</v>
      </c>
      <c r="F1239" s="29">
        <v>7.68</v>
      </c>
      <c r="G1239" s="29">
        <v>19.399999999999999</v>
      </c>
      <c r="K1239" s="235">
        <v>983</v>
      </c>
      <c r="L1239" s="28"/>
      <c r="M1239" s="31"/>
      <c r="N1239" s="28"/>
    </row>
    <row r="1240" spans="1:38" x14ac:dyDescent="0.35">
      <c r="A1240" s="70">
        <v>43370</v>
      </c>
      <c r="B1240" s="55">
        <v>0.43480324074074073</v>
      </c>
      <c r="C1240" s="29">
        <v>481.1</v>
      </c>
      <c r="D1240" s="29">
        <v>0.31269999999999998</v>
      </c>
      <c r="E1240" s="29">
        <v>8.36</v>
      </c>
      <c r="F1240" s="29">
        <v>7.7</v>
      </c>
      <c r="G1240" s="29">
        <v>19.600000000000001</v>
      </c>
      <c r="K1240" s="235">
        <v>4611</v>
      </c>
      <c r="L1240" s="45">
        <f>AVERAGE(K1236:K1240)</f>
        <v>1387.4</v>
      </c>
      <c r="M1240" s="46">
        <f>GEOMEAN(K1236:K1240)</f>
        <v>808.1117540314184</v>
      </c>
      <c r="N1240" s="276" t="s">
        <v>222</v>
      </c>
    </row>
    <row r="1241" spans="1:38" x14ac:dyDescent="0.35">
      <c r="A1241" s="70">
        <v>43375</v>
      </c>
      <c r="B1241" s="52">
        <v>0.48405092592592597</v>
      </c>
      <c r="C1241" s="29">
        <v>612</v>
      </c>
      <c r="D1241" s="29">
        <v>0.39650000000000002</v>
      </c>
      <c r="E1241" s="29">
        <v>8.09</v>
      </c>
      <c r="F1241" s="29">
        <v>7.98</v>
      </c>
      <c r="G1241" s="29">
        <v>20.2</v>
      </c>
      <c r="K1241" s="54">
        <v>609</v>
      </c>
      <c r="O1241" s="39" t="s">
        <v>115</v>
      </c>
      <c r="P1241" s="34">
        <v>74.400000000000006</v>
      </c>
      <c r="Q1241" s="39" t="s">
        <v>115</v>
      </c>
      <c r="R1241" s="39" t="s">
        <v>115</v>
      </c>
      <c r="S1241" s="39" t="s">
        <v>115</v>
      </c>
      <c r="T1241" s="39" t="s">
        <v>115</v>
      </c>
      <c r="U1241" s="39" t="s">
        <v>115</v>
      </c>
      <c r="V1241" s="39" t="s">
        <v>112</v>
      </c>
      <c r="W1241" s="39" t="s">
        <v>115</v>
      </c>
      <c r="X1241" s="34">
        <v>48.4</v>
      </c>
      <c r="Y1241" s="39" t="s">
        <v>115</v>
      </c>
      <c r="Z1241" s="34">
        <v>0.94</v>
      </c>
      <c r="AA1241" s="39" t="s">
        <v>115</v>
      </c>
      <c r="AB1241" s="34">
        <v>29.7</v>
      </c>
      <c r="AC1241" s="39" t="s">
        <v>115</v>
      </c>
      <c r="AD1241" s="34">
        <v>246</v>
      </c>
      <c r="AE1241" s="39" t="s">
        <v>115</v>
      </c>
      <c r="AF1241" s="40">
        <v>261</v>
      </c>
      <c r="AG1241" s="39">
        <v>26.2</v>
      </c>
      <c r="AH1241" s="40">
        <v>62100</v>
      </c>
      <c r="AI1241" s="39">
        <v>22200</v>
      </c>
      <c r="AJ1241" s="39">
        <v>3.2</v>
      </c>
      <c r="AK1241" s="39" t="s">
        <v>115</v>
      </c>
      <c r="AL1241" s="39" t="s">
        <v>115</v>
      </c>
    </row>
    <row r="1242" spans="1:38" x14ac:dyDescent="0.35">
      <c r="A1242" s="70">
        <v>43381</v>
      </c>
      <c r="B1242" s="55">
        <v>0.4175578703703704</v>
      </c>
      <c r="C1242" s="29">
        <v>488.4</v>
      </c>
      <c r="D1242" s="29">
        <v>0.31719999999999998</v>
      </c>
      <c r="E1242" s="29">
        <v>8.1</v>
      </c>
      <c r="F1242" s="29">
        <v>7.95</v>
      </c>
      <c r="G1242" s="29">
        <v>21.7</v>
      </c>
      <c r="K1242" s="54">
        <v>1956</v>
      </c>
    </row>
    <row r="1243" spans="1:38" x14ac:dyDescent="0.35">
      <c r="A1243" s="234">
        <v>43390</v>
      </c>
      <c r="B1243" s="55">
        <v>0.43959490740740742</v>
      </c>
      <c r="C1243" s="29">
        <v>660</v>
      </c>
      <c r="D1243" s="29">
        <v>0.42899999999999999</v>
      </c>
      <c r="E1243" s="29">
        <v>10.050000000000001</v>
      </c>
      <c r="F1243" s="29">
        <v>7.57</v>
      </c>
      <c r="G1243" s="29">
        <v>12</v>
      </c>
      <c r="K1243" s="235">
        <v>1439</v>
      </c>
    </row>
    <row r="1244" spans="1:38" x14ac:dyDescent="0.35">
      <c r="A1244" s="234">
        <v>43395</v>
      </c>
      <c r="B1244" s="55">
        <v>0.4650347222222222</v>
      </c>
      <c r="C1244" s="29">
        <v>681</v>
      </c>
      <c r="D1244" s="29">
        <v>0.44269999999999998</v>
      </c>
      <c r="E1244" s="29">
        <v>10.78</v>
      </c>
      <c r="F1244" s="29">
        <v>8</v>
      </c>
      <c r="G1244" s="29">
        <v>10.199999999999999</v>
      </c>
      <c r="K1244" s="54">
        <v>1067</v>
      </c>
    </row>
    <row r="1245" spans="1:38" x14ac:dyDescent="0.35">
      <c r="A1245" s="234">
        <v>43398</v>
      </c>
      <c r="B1245" s="55">
        <v>0.43589120370370371</v>
      </c>
      <c r="C1245" s="29">
        <v>718</v>
      </c>
      <c r="D1245" s="29">
        <v>0.46800000000000003</v>
      </c>
      <c r="E1245" s="29">
        <v>8.86</v>
      </c>
      <c r="F1245" s="29">
        <v>7.84</v>
      </c>
      <c r="G1245" s="29">
        <v>10.199999999999999</v>
      </c>
      <c r="K1245" s="54">
        <v>1565</v>
      </c>
      <c r="L1245" s="45">
        <f>AVERAGE(K1241:K1245)</f>
        <v>1327.2</v>
      </c>
      <c r="M1245" s="46">
        <f>GEOMEAN(K1241:K1245)</f>
        <v>1234.085187722771</v>
      </c>
      <c r="N1245" s="276" t="s">
        <v>223</v>
      </c>
    </row>
    <row r="1246" spans="1:38" x14ac:dyDescent="0.35">
      <c r="A1246" s="234">
        <v>43403</v>
      </c>
      <c r="B1246" s="55">
        <v>0.44027777777777777</v>
      </c>
      <c r="C1246" s="29">
        <v>738</v>
      </c>
      <c r="D1246" s="29">
        <v>0.48099999999999998</v>
      </c>
      <c r="E1246" s="29">
        <v>10.47</v>
      </c>
      <c r="F1246" s="29">
        <v>7.81</v>
      </c>
      <c r="G1246" s="29">
        <v>10.8</v>
      </c>
      <c r="K1246" s="54">
        <v>959</v>
      </c>
    </row>
    <row r="1247" spans="1:38" x14ac:dyDescent="0.35">
      <c r="A1247" s="234">
        <v>43405</v>
      </c>
      <c r="B1247" s="55">
        <v>0.43293981481481486</v>
      </c>
      <c r="C1247" s="29">
        <v>460.1</v>
      </c>
      <c r="D1247" s="29">
        <v>0.29899999999999999</v>
      </c>
      <c r="E1247" s="29">
        <v>9.6999999999999993</v>
      </c>
      <c r="F1247" s="29">
        <v>7.71</v>
      </c>
      <c r="G1247" s="29">
        <v>11.3</v>
      </c>
      <c r="K1247" s="36">
        <v>24192</v>
      </c>
    </row>
    <row r="1248" spans="1:38" x14ac:dyDescent="0.35">
      <c r="A1248" s="234">
        <v>43409</v>
      </c>
      <c r="B1248" s="55">
        <v>0.43872685185185184</v>
      </c>
      <c r="C1248" s="29">
        <v>568</v>
      </c>
      <c r="D1248" s="29">
        <v>0.36919999999999997</v>
      </c>
      <c r="E1248" s="29">
        <v>11.37</v>
      </c>
      <c r="F1248" s="29">
        <v>7.93</v>
      </c>
      <c r="G1248" s="29">
        <v>10.7</v>
      </c>
      <c r="K1248" s="235">
        <v>624</v>
      </c>
    </row>
    <row r="1249" spans="1:14" x14ac:dyDescent="0.35">
      <c r="A1249" s="234">
        <v>43416</v>
      </c>
      <c r="B1249" s="55">
        <v>0.41678240740740741</v>
      </c>
      <c r="C1249" s="29">
        <v>608</v>
      </c>
      <c r="D1249" s="29">
        <v>0.3952</v>
      </c>
      <c r="E1249" s="29">
        <v>11.87</v>
      </c>
      <c r="F1249" s="29">
        <v>7.95</v>
      </c>
      <c r="G1249" s="29">
        <v>6.8</v>
      </c>
      <c r="K1249" s="235">
        <v>609</v>
      </c>
    </row>
    <row r="1250" spans="1:14" x14ac:dyDescent="0.35">
      <c r="A1250" s="234">
        <v>43430</v>
      </c>
      <c r="B1250" s="55">
        <v>0.45283564814814814</v>
      </c>
      <c r="C1250" s="29">
        <v>624</v>
      </c>
      <c r="D1250" s="29">
        <v>0.40560000000000002</v>
      </c>
      <c r="E1250" s="29">
        <v>12.69</v>
      </c>
      <c r="F1250" s="29">
        <v>8.1199999999999992</v>
      </c>
      <c r="G1250" s="29">
        <v>6.5</v>
      </c>
      <c r="K1250" s="235">
        <v>203</v>
      </c>
      <c r="L1250" s="45">
        <f>AVERAGE(K1246:K1250)</f>
        <v>5317.4</v>
      </c>
      <c r="M1250" s="46">
        <f>GEOMEAN(K1246:K1250)</f>
        <v>1123.4601188973938</v>
      </c>
      <c r="N1250" s="276" t="s">
        <v>224</v>
      </c>
    </row>
    <row r="1251" spans="1:14" x14ac:dyDescent="0.35">
      <c r="A1251" s="234">
        <v>43431</v>
      </c>
      <c r="B1251" s="58">
        <v>0.42512731481481486</v>
      </c>
      <c r="C1251" s="29">
        <v>602</v>
      </c>
      <c r="D1251" s="29">
        <v>0.39129999999999998</v>
      </c>
      <c r="E1251" s="29">
        <v>12.91</v>
      </c>
      <c r="F1251" s="29">
        <v>7.79</v>
      </c>
      <c r="G1251" s="29">
        <v>4.2</v>
      </c>
      <c r="K1251" s="235">
        <v>323</v>
      </c>
    </row>
    <row r="1252" spans="1:14" x14ac:dyDescent="0.35">
      <c r="A1252" s="234">
        <v>43437</v>
      </c>
      <c r="B1252" s="55">
        <v>0.41637731481481483</v>
      </c>
      <c r="C1252" s="29">
        <v>562</v>
      </c>
      <c r="D1252" s="29">
        <v>0.36530000000000001</v>
      </c>
      <c r="E1252" s="29">
        <v>13.98</v>
      </c>
      <c r="F1252" s="29">
        <v>7.95</v>
      </c>
      <c r="G1252" s="29">
        <v>5.7</v>
      </c>
      <c r="K1252" s="54">
        <v>1076</v>
      </c>
    </row>
    <row r="1253" spans="1:14" x14ac:dyDescent="0.35">
      <c r="A1253" s="234">
        <v>43440</v>
      </c>
      <c r="B1253" s="55">
        <v>0.43550925925925926</v>
      </c>
      <c r="C1253" s="29">
        <v>640</v>
      </c>
      <c r="D1253" s="29">
        <v>0.41599999999999998</v>
      </c>
      <c r="E1253" s="29">
        <v>13.26</v>
      </c>
      <c r="F1253" s="29">
        <v>8.0500000000000007</v>
      </c>
      <c r="G1253" s="29">
        <v>4</v>
      </c>
      <c r="K1253" s="54">
        <v>504</v>
      </c>
    </row>
    <row r="1254" spans="1:14" x14ac:dyDescent="0.35">
      <c r="A1254" s="234">
        <v>43444</v>
      </c>
      <c r="B1254" s="55">
        <v>0.47305555555555556</v>
      </c>
      <c r="C1254" s="29">
        <v>683</v>
      </c>
      <c r="D1254" s="29">
        <v>0.44330000000000003</v>
      </c>
      <c r="E1254" s="29">
        <v>13.93</v>
      </c>
      <c r="F1254" s="29">
        <v>750.8</v>
      </c>
      <c r="G1254" s="29">
        <v>1.5</v>
      </c>
      <c r="K1254" s="235">
        <v>573</v>
      </c>
    </row>
    <row r="1255" spans="1:14" x14ac:dyDescent="0.35">
      <c r="A1255" s="234">
        <v>43451</v>
      </c>
      <c r="B1255" s="55">
        <v>0.46539351851851851</v>
      </c>
      <c r="C1255" s="29">
        <v>696</v>
      </c>
      <c r="D1255" s="29">
        <v>0.45240000000000002</v>
      </c>
      <c r="E1255" s="29">
        <v>12.26</v>
      </c>
      <c r="F1255" s="29">
        <v>8</v>
      </c>
      <c r="G1255" s="29">
        <v>4.0999999999999996</v>
      </c>
      <c r="K1255" s="235">
        <v>275</v>
      </c>
      <c r="L1255" s="45">
        <f>AVERAGE(K1251:K1254)</f>
        <v>619</v>
      </c>
      <c r="M1255" s="46">
        <f>GEOMEAN(K1251:K1254)</f>
        <v>562.85948375444957</v>
      </c>
      <c r="N1255" s="276" t="s">
        <v>225</v>
      </c>
    </row>
    <row r="1256" spans="1:14" x14ac:dyDescent="0.35">
      <c r="A1256" s="234">
        <v>43468</v>
      </c>
      <c r="B1256" s="55">
        <v>0.4213425925925926</v>
      </c>
      <c r="C1256" s="29">
        <v>626</v>
      </c>
      <c r="D1256" s="29">
        <v>0.40689999999999998</v>
      </c>
      <c r="E1256" s="29">
        <v>13.68</v>
      </c>
      <c r="F1256" s="29">
        <v>8.15</v>
      </c>
      <c r="G1256" s="29">
        <v>3.9</v>
      </c>
      <c r="K1256" s="235">
        <v>399</v>
      </c>
    </row>
    <row r="1257" spans="1:14" x14ac:dyDescent="0.35">
      <c r="A1257" s="234">
        <v>43473</v>
      </c>
      <c r="G1257" s="29" t="s">
        <v>568</v>
      </c>
    </row>
    <row r="1258" spans="1:14" x14ac:dyDescent="0.35">
      <c r="A1258" s="234">
        <v>43482</v>
      </c>
      <c r="B1258" s="55">
        <v>0.51312499999999994</v>
      </c>
      <c r="C1258" s="29">
        <v>839</v>
      </c>
      <c r="D1258" s="29">
        <v>0.54530000000000001</v>
      </c>
      <c r="E1258" s="29">
        <v>15.35</v>
      </c>
      <c r="F1258" s="29">
        <v>8.09</v>
      </c>
      <c r="G1258" s="29">
        <v>3.4</v>
      </c>
      <c r="K1258" s="235">
        <v>1500</v>
      </c>
    </row>
    <row r="1259" spans="1:14" x14ac:dyDescent="0.35">
      <c r="A1259" s="234">
        <v>43493</v>
      </c>
      <c r="B1259" s="55">
        <v>0.40410879629629631</v>
      </c>
      <c r="C1259" s="29">
        <v>627</v>
      </c>
      <c r="D1259" s="29">
        <v>0.40749999999999997</v>
      </c>
      <c r="E1259" s="29">
        <v>14.61</v>
      </c>
      <c r="F1259" s="29">
        <v>8.0299999999999994</v>
      </c>
      <c r="G1259" s="29">
        <v>1.3</v>
      </c>
      <c r="K1259" s="235">
        <v>197</v>
      </c>
    </row>
    <row r="1260" spans="1:14" x14ac:dyDescent="0.35">
      <c r="A1260" s="234">
        <v>43502</v>
      </c>
      <c r="B1260" s="58">
        <v>0.44491898148148151</v>
      </c>
      <c r="C1260" s="29">
        <v>534</v>
      </c>
      <c r="D1260" s="29">
        <v>0.34710000000000002</v>
      </c>
      <c r="E1260" s="29">
        <v>13.65</v>
      </c>
      <c r="F1260" s="29">
        <v>8.1999999999999993</v>
      </c>
      <c r="G1260" s="29">
        <v>4.7</v>
      </c>
      <c r="K1260" s="36">
        <v>24192</v>
      </c>
      <c r="L1260" s="45">
        <f>AVERAGE(K1256:K1260)</f>
        <v>6572</v>
      </c>
      <c r="M1260" s="46">
        <f>GEOMEAN(K1256:K1260)</f>
        <v>1299.5725775978979</v>
      </c>
      <c r="N1260" s="276" t="s">
        <v>226</v>
      </c>
    </row>
    <row r="1261" spans="1:14" x14ac:dyDescent="0.35">
      <c r="A1261" s="234">
        <v>43510</v>
      </c>
      <c r="B1261" s="55">
        <v>0.40452546296296293</v>
      </c>
      <c r="C1261" s="29">
        <v>413.6</v>
      </c>
      <c r="D1261" s="29">
        <v>0.26910000000000001</v>
      </c>
      <c r="E1261" s="29">
        <v>14.67</v>
      </c>
      <c r="F1261" s="29">
        <v>7.71</v>
      </c>
      <c r="G1261" s="29">
        <v>1.8</v>
      </c>
      <c r="K1261" s="235">
        <v>305</v>
      </c>
    </row>
    <row r="1262" spans="1:14" x14ac:dyDescent="0.35">
      <c r="A1262" s="234">
        <v>43514</v>
      </c>
      <c r="B1262" s="55">
        <v>0.42221064814814818</v>
      </c>
      <c r="C1262" s="29">
        <v>552</v>
      </c>
      <c r="D1262" s="29">
        <v>0.35880000000000001</v>
      </c>
      <c r="E1262" s="29">
        <v>18.88</v>
      </c>
      <c r="F1262" s="29">
        <v>8.4600000000000009</v>
      </c>
      <c r="G1262" s="29">
        <v>2.2999999999999998</v>
      </c>
      <c r="K1262" s="40">
        <v>216</v>
      </c>
    </row>
    <row r="1263" spans="1:14" x14ac:dyDescent="0.35">
      <c r="A1263" s="234">
        <v>43516</v>
      </c>
      <c r="B1263" s="55">
        <v>0.43023148148148144</v>
      </c>
      <c r="C1263" s="29">
        <v>714</v>
      </c>
      <c r="D1263" s="29">
        <v>0.46410000000000001</v>
      </c>
      <c r="E1263" s="29">
        <v>14.3</v>
      </c>
      <c r="F1263" s="29">
        <v>7.93</v>
      </c>
      <c r="G1263" s="29">
        <v>2.5</v>
      </c>
      <c r="K1263" s="40">
        <v>2224</v>
      </c>
    </row>
    <row r="1264" spans="1:14" x14ac:dyDescent="0.35">
      <c r="A1264" s="234">
        <v>43522</v>
      </c>
      <c r="B1264" s="336">
        <v>0.4375</v>
      </c>
      <c r="G1264" s="27" t="s">
        <v>227</v>
      </c>
      <c r="K1264" s="40">
        <v>3784</v>
      </c>
      <c r="L1264" s="45">
        <f>AVERAGE(K1260:K1264)</f>
        <v>6144.2</v>
      </c>
      <c r="M1264" s="46">
        <f>GEOMEAN(K1260:K1264)</f>
        <v>1680.7466526442722</v>
      </c>
      <c r="N1264" s="276" t="s">
        <v>228</v>
      </c>
    </row>
    <row r="1265" spans="1:38" x14ac:dyDescent="0.35">
      <c r="A1265" s="234">
        <v>43529</v>
      </c>
      <c r="B1265" s="55">
        <v>0.49311342592592594</v>
      </c>
      <c r="C1265" s="29">
        <v>708</v>
      </c>
      <c r="D1265" s="29">
        <v>0.45960000000000001</v>
      </c>
      <c r="E1265" s="29">
        <v>15.96</v>
      </c>
      <c r="F1265" s="29">
        <v>7.94</v>
      </c>
      <c r="G1265" s="29">
        <v>1</v>
      </c>
      <c r="K1265" s="54">
        <v>2595</v>
      </c>
      <c r="O1265" s="39" t="s">
        <v>115</v>
      </c>
      <c r="P1265" s="34">
        <v>68.599999999999994</v>
      </c>
      <c r="Q1265" s="39" t="s">
        <v>115</v>
      </c>
      <c r="R1265" s="39" t="s">
        <v>115</v>
      </c>
      <c r="S1265" s="39" t="s">
        <v>115</v>
      </c>
      <c r="T1265" s="39" t="s">
        <v>115</v>
      </c>
      <c r="U1265" s="39" t="s">
        <v>115</v>
      </c>
      <c r="V1265" s="39" t="s">
        <v>115</v>
      </c>
      <c r="W1265" s="39" t="s">
        <v>115</v>
      </c>
      <c r="X1265" s="34">
        <v>57.2</v>
      </c>
      <c r="Y1265" s="39" t="s">
        <v>115</v>
      </c>
      <c r="Z1265" s="34">
        <v>1.7</v>
      </c>
      <c r="AA1265" s="39" t="s">
        <v>115</v>
      </c>
      <c r="AB1265" s="34">
        <v>27.5</v>
      </c>
      <c r="AC1265" s="39" t="s">
        <v>115</v>
      </c>
      <c r="AD1265" s="34">
        <v>252</v>
      </c>
      <c r="AE1265" s="39" t="s">
        <v>115</v>
      </c>
      <c r="AF1265" s="40">
        <v>255</v>
      </c>
      <c r="AG1265" s="39">
        <v>35</v>
      </c>
      <c r="AH1265" s="40">
        <v>66400</v>
      </c>
      <c r="AI1265" s="39">
        <v>21000</v>
      </c>
      <c r="AJ1265" s="39" t="s">
        <v>115</v>
      </c>
      <c r="AK1265" s="39" t="s">
        <v>115</v>
      </c>
      <c r="AL1265" s="39" t="s">
        <v>115</v>
      </c>
    </row>
    <row r="1266" spans="1:38" x14ac:dyDescent="0.35">
      <c r="A1266" s="234">
        <v>43535</v>
      </c>
      <c r="B1266" s="55">
        <v>0.36590277777777774</v>
      </c>
      <c r="C1266" s="29">
        <v>556</v>
      </c>
      <c r="D1266" s="29">
        <v>0.3614</v>
      </c>
      <c r="E1266" s="29">
        <v>16.63</v>
      </c>
      <c r="F1266" s="29">
        <v>8.23</v>
      </c>
      <c r="G1266" s="29">
        <v>2.6</v>
      </c>
      <c r="K1266" s="54">
        <v>226</v>
      </c>
    </row>
    <row r="1267" spans="1:38" x14ac:dyDescent="0.35">
      <c r="A1267" s="234">
        <v>43542</v>
      </c>
      <c r="B1267" s="55">
        <v>0.40979166666666672</v>
      </c>
      <c r="C1267" s="29">
        <v>602</v>
      </c>
      <c r="D1267" s="29">
        <v>0.39129999999999998</v>
      </c>
      <c r="E1267" s="29">
        <v>50.19</v>
      </c>
      <c r="F1267" s="29">
        <v>8.36</v>
      </c>
      <c r="G1267" s="29">
        <v>5.4</v>
      </c>
      <c r="K1267" s="337">
        <v>272</v>
      </c>
    </row>
    <row r="1268" spans="1:38" x14ac:dyDescent="0.35">
      <c r="A1268" s="234">
        <v>43544</v>
      </c>
      <c r="B1268" s="55">
        <v>0.37820601851851854</v>
      </c>
      <c r="C1268" s="29">
        <v>641</v>
      </c>
      <c r="D1268" s="29">
        <v>0.41660000000000003</v>
      </c>
      <c r="E1268" s="29">
        <v>12.56</v>
      </c>
      <c r="F1268" s="29">
        <v>7.96</v>
      </c>
      <c r="G1268" s="29">
        <v>6.2</v>
      </c>
      <c r="K1268" s="54">
        <v>175</v>
      </c>
    </row>
    <row r="1269" spans="1:38" x14ac:dyDescent="0.35">
      <c r="A1269" s="234">
        <v>43552</v>
      </c>
      <c r="B1269" s="55">
        <v>0.4161111111111111</v>
      </c>
      <c r="C1269" s="29">
        <v>437.2</v>
      </c>
      <c r="D1269" s="29">
        <v>0.28410000000000002</v>
      </c>
      <c r="E1269" s="29">
        <v>11.64</v>
      </c>
      <c r="F1269" s="29">
        <v>8.33</v>
      </c>
      <c r="G1269" s="29">
        <v>8.8000000000000007</v>
      </c>
      <c r="K1269" s="40">
        <v>6867</v>
      </c>
      <c r="L1269" s="45">
        <f>AVERAGE(K1265:K1269)</f>
        <v>2027</v>
      </c>
      <c r="M1269" s="46">
        <f>GEOMEAN(K1265:K1269)</f>
        <v>718.66080623822029</v>
      </c>
      <c r="N1269" s="276" t="s">
        <v>229</v>
      </c>
    </row>
    <row r="1270" spans="1:38" x14ac:dyDescent="0.35">
      <c r="A1270" s="234">
        <v>43559</v>
      </c>
      <c r="B1270" s="55">
        <v>0.39876157407407403</v>
      </c>
      <c r="C1270" s="29">
        <v>607</v>
      </c>
      <c r="D1270" s="29">
        <v>0.39460000000000001</v>
      </c>
      <c r="E1270" s="29">
        <v>13.06</v>
      </c>
      <c r="F1270" s="29">
        <v>8.34</v>
      </c>
      <c r="G1270" s="29">
        <v>9.3000000000000007</v>
      </c>
      <c r="K1270" s="40">
        <v>285</v>
      </c>
    </row>
    <row r="1271" spans="1:38" x14ac:dyDescent="0.35">
      <c r="A1271" s="234">
        <v>43564</v>
      </c>
      <c r="B1271" s="53">
        <v>0.45370370370370372</v>
      </c>
      <c r="C1271" s="29">
        <v>602</v>
      </c>
      <c r="D1271" s="29">
        <v>0.39069999999999999</v>
      </c>
      <c r="E1271" s="29">
        <v>11.05</v>
      </c>
      <c r="F1271" s="29">
        <v>8.27</v>
      </c>
      <c r="G1271" s="29">
        <v>12.2</v>
      </c>
      <c r="K1271" s="40">
        <v>495</v>
      </c>
    </row>
    <row r="1272" spans="1:38" x14ac:dyDescent="0.35">
      <c r="A1272" s="234">
        <v>43578</v>
      </c>
      <c r="B1272" s="58">
        <v>0.43403935185185188</v>
      </c>
      <c r="C1272" s="29">
        <v>571</v>
      </c>
      <c r="D1272" s="29">
        <v>0.37109999999999999</v>
      </c>
      <c r="E1272" s="29">
        <v>10.220000000000001</v>
      </c>
      <c r="F1272" s="29">
        <v>7.73</v>
      </c>
      <c r="G1272" s="29">
        <v>13.1</v>
      </c>
      <c r="K1272" s="54">
        <v>613</v>
      </c>
    </row>
    <row r="1273" spans="1:38" x14ac:dyDescent="0.35">
      <c r="A1273" s="234">
        <v>43579</v>
      </c>
      <c r="B1273" s="55">
        <v>0.48515046296296299</v>
      </c>
      <c r="C1273" s="29">
        <v>589</v>
      </c>
      <c r="D1273" s="29">
        <v>0.38290000000000002</v>
      </c>
      <c r="E1273" s="29">
        <v>10.3</v>
      </c>
      <c r="F1273" s="29">
        <v>7.87</v>
      </c>
      <c r="G1273" s="29">
        <v>12.9</v>
      </c>
      <c r="K1273" s="54">
        <v>738</v>
      </c>
    </row>
    <row r="1274" spans="1:38" x14ac:dyDescent="0.35">
      <c r="A1274" s="234">
        <v>43584</v>
      </c>
      <c r="B1274" s="55">
        <v>0.3932060185185185</v>
      </c>
      <c r="C1274" s="29">
        <v>420.7</v>
      </c>
      <c r="D1274" s="29">
        <v>0.2737</v>
      </c>
      <c r="E1274" s="29">
        <v>10.16</v>
      </c>
      <c r="F1274" s="29">
        <v>7.98</v>
      </c>
      <c r="G1274" s="29">
        <v>12.2</v>
      </c>
      <c r="K1274" s="54">
        <v>712</v>
      </c>
      <c r="L1274" s="45">
        <f>AVERAGE(K1270:K1274)</f>
        <v>568.6</v>
      </c>
      <c r="M1274" s="46">
        <f>GEOMEAN(K1270:K1274)</f>
        <v>538.87666506699304</v>
      </c>
      <c r="N1274" s="276" t="s">
        <v>230</v>
      </c>
    </row>
    <row r="1275" spans="1:38" x14ac:dyDescent="0.35">
      <c r="A1275" s="234">
        <v>43599</v>
      </c>
      <c r="B1275" s="55">
        <v>0.42628472222222219</v>
      </c>
      <c r="C1275" s="29">
        <v>8.0399999999999991</v>
      </c>
      <c r="D1275" s="29">
        <v>0.33279999999999998</v>
      </c>
      <c r="E1275" s="29">
        <v>12.58</v>
      </c>
      <c r="F1275" s="29">
        <v>13.8</v>
      </c>
      <c r="G1275" s="29">
        <v>512</v>
      </c>
      <c r="K1275" s="235">
        <v>327</v>
      </c>
    </row>
    <row r="1276" spans="1:38" x14ac:dyDescent="0.35">
      <c r="A1276" s="234">
        <v>43601</v>
      </c>
      <c r="B1276" s="55">
        <v>0.421875</v>
      </c>
      <c r="C1276" s="29">
        <v>551</v>
      </c>
      <c r="D1276" s="29">
        <v>0.35809999999999997</v>
      </c>
      <c r="E1276" s="29">
        <v>9.6</v>
      </c>
      <c r="F1276" s="29">
        <v>8</v>
      </c>
      <c r="G1276" s="29">
        <v>15.7</v>
      </c>
      <c r="K1276" s="54">
        <v>211</v>
      </c>
    </row>
    <row r="1277" spans="1:38" x14ac:dyDescent="0.35">
      <c r="A1277" s="234">
        <v>43605</v>
      </c>
      <c r="B1277" s="55">
        <v>0.47736111111111112</v>
      </c>
      <c r="C1277" s="29">
        <v>388.3</v>
      </c>
      <c r="D1277" s="29">
        <v>0.25219999999999998</v>
      </c>
      <c r="E1277" s="29">
        <v>9.3800000000000008</v>
      </c>
      <c r="F1277" s="29">
        <v>7.95</v>
      </c>
      <c r="G1277" s="29">
        <v>18.100000000000001</v>
      </c>
      <c r="K1277" s="54">
        <v>1576</v>
      </c>
    </row>
    <row r="1278" spans="1:38" x14ac:dyDescent="0.35">
      <c r="A1278" s="234">
        <v>43607</v>
      </c>
      <c r="B1278" s="55">
        <v>0.44598379629629631</v>
      </c>
      <c r="C1278" s="29">
        <v>536</v>
      </c>
      <c r="D1278" s="29">
        <v>0.34839999999999999</v>
      </c>
      <c r="E1278" s="29">
        <v>10.16</v>
      </c>
      <c r="F1278" s="29">
        <v>7.98</v>
      </c>
      <c r="G1278" s="29">
        <v>16.600000000000001</v>
      </c>
      <c r="K1278" s="235">
        <v>187</v>
      </c>
    </row>
    <row r="1279" spans="1:38" x14ac:dyDescent="0.35">
      <c r="A1279" s="234">
        <v>43615</v>
      </c>
      <c r="B1279" s="55">
        <v>0.42826388888888883</v>
      </c>
      <c r="C1279" s="29">
        <v>552</v>
      </c>
      <c r="D1279" s="29">
        <v>0.35749999999999998</v>
      </c>
      <c r="E1279" s="29">
        <v>7.77</v>
      </c>
      <c r="F1279" s="29">
        <v>8.1199999999999992</v>
      </c>
      <c r="G1279" s="29">
        <v>21.3</v>
      </c>
      <c r="K1279" s="235">
        <v>574</v>
      </c>
      <c r="L1279" s="45">
        <f>AVERAGE(K1275:K1279)</f>
        <v>575</v>
      </c>
      <c r="M1279" s="46">
        <f>GEOMEAN(K1275:K1279)</f>
        <v>410.60854591011048</v>
      </c>
      <c r="N1279" s="276" t="s">
        <v>231</v>
      </c>
    </row>
    <row r="1280" spans="1:38" x14ac:dyDescent="0.35">
      <c r="A1280" s="234">
        <v>43622</v>
      </c>
      <c r="B1280" s="55">
        <v>0.38207175925925929</v>
      </c>
      <c r="C1280" s="29">
        <v>513</v>
      </c>
      <c r="D1280" s="29">
        <v>0.33350000000000002</v>
      </c>
      <c r="E1280" s="29">
        <v>7.73</v>
      </c>
      <c r="F1280" s="29">
        <v>7.65</v>
      </c>
      <c r="G1280" s="29">
        <v>21.3</v>
      </c>
      <c r="K1280" s="235">
        <v>2333</v>
      </c>
    </row>
    <row r="1281" spans="1:38" x14ac:dyDescent="0.35">
      <c r="A1281" s="234">
        <v>43626</v>
      </c>
      <c r="B1281" s="58">
        <v>0.41181712962962963</v>
      </c>
      <c r="C1281" s="29">
        <v>410.1</v>
      </c>
      <c r="D1281" s="29">
        <v>0.26650000000000001</v>
      </c>
      <c r="E1281" s="29">
        <v>7.15</v>
      </c>
      <c r="F1281" s="29">
        <v>7.74</v>
      </c>
      <c r="G1281" s="29">
        <v>21.8</v>
      </c>
      <c r="K1281" s="54">
        <v>7215</v>
      </c>
    </row>
    <row r="1282" spans="1:38" x14ac:dyDescent="0.35">
      <c r="A1282" s="234">
        <v>43628</v>
      </c>
      <c r="B1282" s="58">
        <v>0.42298611111111112</v>
      </c>
      <c r="C1282" s="29">
        <v>513</v>
      </c>
      <c r="D1282" s="29">
        <v>0.33279999999999998</v>
      </c>
      <c r="E1282" s="29">
        <v>7.84</v>
      </c>
      <c r="F1282" s="29">
        <v>8.09</v>
      </c>
      <c r="G1282" s="29">
        <v>21.1</v>
      </c>
      <c r="K1282" s="54">
        <v>839</v>
      </c>
    </row>
    <row r="1283" spans="1:38" x14ac:dyDescent="0.35">
      <c r="A1283" s="234">
        <v>43643</v>
      </c>
      <c r="B1283" s="55">
        <v>0.40894675925925927</v>
      </c>
      <c r="C1283" s="29">
        <v>515</v>
      </c>
      <c r="D1283" s="29">
        <v>0.33150000000000002</v>
      </c>
      <c r="E1283" s="29">
        <v>7.2</v>
      </c>
      <c r="F1283" s="29">
        <v>7.91</v>
      </c>
      <c r="G1283" s="29">
        <v>23.6</v>
      </c>
      <c r="K1283" s="235">
        <v>833</v>
      </c>
    </row>
    <row r="1284" spans="1:38" x14ac:dyDescent="0.35">
      <c r="A1284" s="234">
        <v>43649</v>
      </c>
      <c r="B1284" s="55">
        <v>0.4380324074074074</v>
      </c>
      <c r="C1284" s="29">
        <v>581</v>
      </c>
      <c r="D1284" s="48" t="s">
        <v>233</v>
      </c>
      <c r="E1284" s="29">
        <v>6.56</v>
      </c>
      <c r="F1284" s="29">
        <v>7.95</v>
      </c>
      <c r="G1284" s="29">
        <v>25.9</v>
      </c>
      <c r="K1284" s="235">
        <v>512</v>
      </c>
      <c r="L1284" s="45">
        <f>AVERAGE(K1280:K1284)</f>
        <v>2346.4</v>
      </c>
      <c r="M1284" s="46">
        <f>GEOMEAN(K1280:K1284)</f>
        <v>1432.0744600073103</v>
      </c>
      <c r="N1284" s="276" t="s">
        <v>234</v>
      </c>
    </row>
    <row r="1285" spans="1:38" x14ac:dyDescent="0.35">
      <c r="A1285" s="234">
        <v>43655</v>
      </c>
      <c r="B1285" s="55">
        <v>0.42019675925925926</v>
      </c>
      <c r="C1285" s="29">
        <v>575</v>
      </c>
      <c r="D1285" s="29">
        <v>0.377</v>
      </c>
      <c r="E1285" s="29">
        <v>7.08</v>
      </c>
      <c r="F1285" s="29">
        <v>7.9</v>
      </c>
      <c r="G1285" s="29">
        <v>24.6</v>
      </c>
      <c r="K1285" s="235">
        <v>1223</v>
      </c>
    </row>
    <row r="1286" spans="1:38" x14ac:dyDescent="0.35">
      <c r="A1286" s="234">
        <v>43663</v>
      </c>
      <c r="B1286" s="58">
        <v>0.40641203703703704</v>
      </c>
      <c r="C1286" s="29">
        <v>411.4</v>
      </c>
      <c r="D1286" s="29">
        <v>0.2671</v>
      </c>
      <c r="E1286" s="29">
        <v>6.5</v>
      </c>
      <c r="F1286" s="29">
        <v>7.93</v>
      </c>
      <c r="G1286" s="29">
        <v>25.6</v>
      </c>
      <c r="K1286" s="235">
        <v>14136</v>
      </c>
    </row>
    <row r="1287" spans="1:38" x14ac:dyDescent="0.35">
      <c r="A1287" s="234">
        <v>43676</v>
      </c>
      <c r="B1287" s="55">
        <v>0.39523148148148146</v>
      </c>
      <c r="C1287" s="29">
        <v>610</v>
      </c>
      <c r="D1287" s="29">
        <v>0.39650000000000002</v>
      </c>
      <c r="E1287" s="29">
        <v>7.14</v>
      </c>
      <c r="F1287" s="29">
        <v>7.92</v>
      </c>
      <c r="G1287" s="29">
        <v>22.7</v>
      </c>
      <c r="K1287" s="235">
        <v>1187</v>
      </c>
    </row>
    <row r="1288" spans="1:38" x14ac:dyDescent="0.35">
      <c r="A1288" s="234">
        <v>43676</v>
      </c>
      <c r="B1288" s="58">
        <v>0.42061342592592593</v>
      </c>
      <c r="C1288" s="29">
        <v>662</v>
      </c>
      <c r="D1288" s="29">
        <v>0.42899999999999999</v>
      </c>
      <c r="E1288" s="29">
        <v>5.9</v>
      </c>
      <c r="F1288" s="29">
        <v>7.88</v>
      </c>
      <c r="G1288" s="29">
        <v>24</v>
      </c>
      <c r="K1288" s="235">
        <v>7270</v>
      </c>
      <c r="L1288" s="45">
        <f>AVERAGE(K1284:K1288)</f>
        <v>4865.6000000000004</v>
      </c>
      <c r="M1288" s="46">
        <f>GEOMEAN(K1284:K1288)</f>
        <v>2380.135143347833</v>
      </c>
      <c r="N1288" s="276" t="s">
        <v>235</v>
      </c>
      <c r="O1288" s="39">
        <v>2.7</v>
      </c>
      <c r="P1288" s="34">
        <v>69.400000000000006</v>
      </c>
      <c r="Q1288" s="39" t="s">
        <v>115</v>
      </c>
      <c r="R1288" s="39" t="s">
        <v>115</v>
      </c>
      <c r="S1288" s="39" t="s">
        <v>115</v>
      </c>
      <c r="T1288" s="39" t="s">
        <v>115</v>
      </c>
      <c r="U1288" s="39" t="s">
        <v>115</v>
      </c>
      <c r="V1288" s="39" t="s">
        <v>115</v>
      </c>
      <c r="W1288" s="39" t="s">
        <v>115</v>
      </c>
      <c r="X1288" s="34">
        <v>41.6</v>
      </c>
      <c r="Y1288" s="39" t="s">
        <v>115</v>
      </c>
      <c r="Z1288" s="34">
        <v>0.6</v>
      </c>
      <c r="AA1288" s="39" t="s">
        <v>115</v>
      </c>
      <c r="AB1288" s="34">
        <v>27.4</v>
      </c>
      <c r="AC1288" s="39" t="s">
        <v>115</v>
      </c>
      <c r="AD1288" s="34">
        <v>228</v>
      </c>
      <c r="AE1288" s="39" t="s">
        <v>115</v>
      </c>
      <c r="AF1288" s="39" t="s">
        <v>115</v>
      </c>
      <c r="AG1288" s="39">
        <v>49.5</v>
      </c>
      <c r="AH1288" s="40">
        <v>54800</v>
      </c>
      <c r="AI1288" s="39">
        <v>22000</v>
      </c>
      <c r="AJ1288" s="39">
        <v>3.6</v>
      </c>
      <c r="AK1288" s="39" t="s">
        <v>115</v>
      </c>
      <c r="AL1288" s="39" t="s">
        <v>115</v>
      </c>
    </row>
    <row r="1289" spans="1:38" x14ac:dyDescent="0.35">
      <c r="A1289" s="234">
        <v>43684</v>
      </c>
      <c r="B1289" s="55">
        <v>0.3825115740740741</v>
      </c>
      <c r="C1289" s="29">
        <v>767</v>
      </c>
      <c r="D1289" s="29">
        <v>0.50049999999999994</v>
      </c>
      <c r="E1289" s="29">
        <v>6.28</v>
      </c>
      <c r="F1289" s="29">
        <v>7.94</v>
      </c>
      <c r="G1289" s="29">
        <v>23.9</v>
      </c>
      <c r="K1289" s="54">
        <v>7270</v>
      </c>
    </row>
    <row r="1290" spans="1:38" x14ac:dyDescent="0.35">
      <c r="A1290" s="234">
        <v>43689</v>
      </c>
      <c r="B1290" s="55">
        <v>0.39662037037037035</v>
      </c>
      <c r="C1290" s="29">
        <v>709</v>
      </c>
      <c r="D1290" s="29">
        <v>0.46150000000000002</v>
      </c>
      <c r="E1290" s="29">
        <v>5.61</v>
      </c>
      <c r="F1290" s="29">
        <v>7.72</v>
      </c>
      <c r="G1290" s="29">
        <v>24</v>
      </c>
      <c r="K1290" s="54">
        <v>2489</v>
      </c>
    </row>
    <row r="1291" spans="1:38" x14ac:dyDescent="0.35">
      <c r="A1291" s="234">
        <v>43691</v>
      </c>
      <c r="B1291" s="55">
        <v>0.39481481481481479</v>
      </c>
      <c r="C1291" s="29">
        <v>779</v>
      </c>
      <c r="D1291" s="29">
        <v>0.50700000000000001</v>
      </c>
      <c r="E1291" s="29">
        <v>6.44</v>
      </c>
      <c r="F1291" s="29">
        <v>7.71</v>
      </c>
      <c r="G1291" s="29">
        <v>23.5</v>
      </c>
      <c r="K1291" s="54">
        <v>1674</v>
      </c>
    </row>
    <row r="1292" spans="1:38" x14ac:dyDescent="0.35">
      <c r="A1292" s="234">
        <v>43696</v>
      </c>
      <c r="B1292" s="55">
        <v>0.41577546296296292</v>
      </c>
      <c r="C1292" s="29">
        <v>566</v>
      </c>
      <c r="D1292" s="29">
        <v>0.3705</v>
      </c>
      <c r="E1292" s="29">
        <v>4.57</v>
      </c>
      <c r="F1292" s="29">
        <v>7.77</v>
      </c>
      <c r="G1292" s="29">
        <v>23.7</v>
      </c>
      <c r="K1292" s="36">
        <v>24192</v>
      </c>
    </row>
    <row r="1293" spans="1:38" x14ac:dyDescent="0.35">
      <c r="A1293" s="234">
        <v>43699</v>
      </c>
      <c r="B1293" s="55">
        <v>0.43355324074074075</v>
      </c>
      <c r="C1293" s="29">
        <v>534</v>
      </c>
      <c r="D1293" s="29">
        <v>0.34449999999999997</v>
      </c>
      <c r="E1293" s="29">
        <v>5.46</v>
      </c>
      <c r="F1293" s="29">
        <v>7.82</v>
      </c>
      <c r="G1293" s="29">
        <v>24.4</v>
      </c>
      <c r="K1293" s="36">
        <v>24192</v>
      </c>
      <c r="L1293" s="45">
        <f>AVERAGE(K1289:K1293)</f>
        <v>11963.4</v>
      </c>
      <c r="M1293" s="46">
        <f>GEOMEAN(K1289:K1293)</f>
        <v>7075.0849986350358</v>
      </c>
      <c r="N1293" s="276" t="s">
        <v>236</v>
      </c>
    </row>
    <row r="1294" spans="1:38" x14ac:dyDescent="0.35">
      <c r="A1294" s="234">
        <v>43717</v>
      </c>
      <c r="B1294" s="55">
        <v>0.42997685185185186</v>
      </c>
      <c r="C1294" s="29">
        <v>807</v>
      </c>
      <c r="D1294" s="29">
        <v>0.52649999999999997</v>
      </c>
      <c r="E1294" s="29">
        <v>7.48</v>
      </c>
      <c r="F1294" s="29">
        <v>7.94</v>
      </c>
      <c r="G1294" s="29">
        <v>20.3</v>
      </c>
      <c r="K1294" s="235">
        <v>1793</v>
      </c>
    </row>
    <row r="1295" spans="1:38" x14ac:dyDescent="0.35">
      <c r="A1295" s="234">
        <v>43725</v>
      </c>
      <c r="B1295" s="29" t="s">
        <v>613</v>
      </c>
    </row>
    <row r="1296" spans="1:38" x14ac:dyDescent="0.35">
      <c r="A1296" s="234">
        <v>43727</v>
      </c>
      <c r="B1296" s="55">
        <v>0.50531249999999994</v>
      </c>
      <c r="C1296" s="29">
        <v>705</v>
      </c>
      <c r="D1296" s="29">
        <v>0.46150000000000002</v>
      </c>
      <c r="E1296" s="29">
        <v>7.18</v>
      </c>
      <c r="F1296" s="29">
        <v>7.8</v>
      </c>
      <c r="G1296" s="29">
        <v>22.5</v>
      </c>
      <c r="K1296" s="40">
        <v>256</v>
      </c>
    </row>
    <row r="1297" spans="1:38" x14ac:dyDescent="0.35">
      <c r="A1297" s="238">
        <v>43732</v>
      </c>
      <c r="B1297" s="239">
        <v>0.46109953703703704</v>
      </c>
      <c r="C1297" s="240">
        <v>666</v>
      </c>
      <c r="D1297" s="240">
        <v>0.4355</v>
      </c>
      <c r="E1297" s="240">
        <v>6.05</v>
      </c>
      <c r="F1297" s="240">
        <v>7.74</v>
      </c>
      <c r="G1297" s="240">
        <v>21.3</v>
      </c>
      <c r="K1297" s="40">
        <v>5794</v>
      </c>
    </row>
    <row r="1298" spans="1:38" x14ac:dyDescent="0.35">
      <c r="A1298" s="234">
        <v>43738</v>
      </c>
      <c r="B1298" s="55">
        <v>0.42062500000000003</v>
      </c>
      <c r="C1298" s="29">
        <v>715</v>
      </c>
      <c r="D1298" s="29">
        <v>0.46800000000000003</v>
      </c>
      <c r="E1298" s="29">
        <v>7.56</v>
      </c>
      <c r="F1298" s="29">
        <v>7.75</v>
      </c>
      <c r="G1298" s="29">
        <v>21.8</v>
      </c>
      <c r="K1298" s="29">
        <v>2187</v>
      </c>
      <c r="L1298" s="45">
        <f>AVERAGE(K1294:K1298)</f>
        <v>2507.5</v>
      </c>
      <c r="M1298" s="46">
        <f>GEOMEAN(K1294:K1298)</f>
        <v>1552.9657662379</v>
      </c>
      <c r="N1298" s="276" t="s">
        <v>237</v>
      </c>
    </row>
    <row r="1299" spans="1:38" x14ac:dyDescent="0.35">
      <c r="A1299" s="234">
        <v>43741</v>
      </c>
      <c r="B1299" s="55">
        <v>0.47166666666666668</v>
      </c>
      <c r="C1299" s="29">
        <v>783</v>
      </c>
      <c r="D1299" s="29">
        <v>0.50700000000000001</v>
      </c>
      <c r="E1299" s="29">
        <v>6.91</v>
      </c>
      <c r="F1299" s="29">
        <v>7.76</v>
      </c>
      <c r="G1299" s="29">
        <v>23.2</v>
      </c>
      <c r="K1299" s="29">
        <v>169</v>
      </c>
    </row>
    <row r="1300" spans="1:38" x14ac:dyDescent="0.35">
      <c r="A1300" s="234">
        <v>43747</v>
      </c>
      <c r="B1300" s="55">
        <v>0.51414351851851847</v>
      </c>
      <c r="C1300" s="29">
        <v>780</v>
      </c>
      <c r="D1300" s="29">
        <v>0.50700000000000001</v>
      </c>
      <c r="E1300" s="29">
        <v>9.0399999999999991</v>
      </c>
      <c r="F1300" s="29">
        <v>7.72</v>
      </c>
      <c r="G1300" s="29">
        <v>17.399999999999999</v>
      </c>
      <c r="K1300" s="29">
        <v>216</v>
      </c>
    </row>
    <row r="1301" spans="1:38" x14ac:dyDescent="0.35">
      <c r="A1301" s="234">
        <v>43752</v>
      </c>
      <c r="B1301" s="55">
        <v>0.43148148148148152</v>
      </c>
      <c r="C1301" s="29">
        <v>786</v>
      </c>
      <c r="D1301" s="29">
        <v>0.51349999999999996</v>
      </c>
      <c r="E1301" s="29">
        <v>8.64</v>
      </c>
      <c r="F1301" s="29">
        <v>7.82</v>
      </c>
      <c r="G1301" s="29">
        <v>13.7</v>
      </c>
      <c r="K1301" s="29">
        <v>15531</v>
      </c>
    </row>
    <row r="1302" spans="1:38" x14ac:dyDescent="0.35">
      <c r="A1302" s="234">
        <v>43760</v>
      </c>
      <c r="B1302" s="55">
        <v>0.45746527777777773</v>
      </c>
      <c r="C1302" s="29">
        <v>831</v>
      </c>
      <c r="D1302" s="29">
        <v>0.53949999999999998</v>
      </c>
      <c r="E1302" s="29">
        <v>8.0500000000000007</v>
      </c>
      <c r="F1302" s="29">
        <v>7.61</v>
      </c>
      <c r="G1302" s="29">
        <v>13.7</v>
      </c>
      <c r="K1302" s="40">
        <v>24192</v>
      </c>
      <c r="O1302" s="39" t="s">
        <v>115</v>
      </c>
      <c r="P1302" s="34">
        <v>94</v>
      </c>
      <c r="Q1302" s="39" t="s">
        <v>115</v>
      </c>
      <c r="R1302" s="39" t="s">
        <v>115</v>
      </c>
      <c r="S1302" s="39" t="s">
        <v>115</v>
      </c>
      <c r="T1302" s="39" t="s">
        <v>115</v>
      </c>
      <c r="U1302" s="39" t="s">
        <v>115</v>
      </c>
      <c r="V1302" s="39" t="s">
        <v>115</v>
      </c>
      <c r="W1302" s="39" t="s">
        <v>115</v>
      </c>
      <c r="X1302" s="34">
        <v>85.4</v>
      </c>
      <c r="Y1302" s="39" t="s">
        <v>115</v>
      </c>
      <c r="Z1302" s="34">
        <v>1.8</v>
      </c>
      <c r="AA1302" s="34">
        <v>0.49</v>
      </c>
      <c r="AB1302" s="34">
        <v>62.9</v>
      </c>
      <c r="AC1302" s="34">
        <v>0.48</v>
      </c>
      <c r="AD1302" s="34">
        <v>284</v>
      </c>
      <c r="AE1302" s="342" t="s">
        <v>648</v>
      </c>
      <c r="AF1302" s="40">
        <v>217</v>
      </c>
      <c r="AG1302" s="40">
        <v>40.700000000000003</v>
      </c>
      <c r="AH1302" s="40">
        <v>67900</v>
      </c>
      <c r="AI1302" s="40">
        <v>27900</v>
      </c>
      <c r="AJ1302" s="29">
        <v>4.2</v>
      </c>
      <c r="AK1302" s="39" t="s">
        <v>115</v>
      </c>
      <c r="AL1302" s="39" t="s">
        <v>115</v>
      </c>
    </row>
    <row r="1303" spans="1:38" x14ac:dyDescent="0.35">
      <c r="A1303" s="234">
        <v>43769</v>
      </c>
      <c r="B1303" s="55">
        <v>0.43498842592592596</v>
      </c>
      <c r="C1303" s="29">
        <v>557</v>
      </c>
      <c r="D1303" s="29">
        <v>0.36199999999999999</v>
      </c>
      <c r="E1303" s="29">
        <v>8.7799999999999994</v>
      </c>
      <c r="F1303" s="29">
        <v>7.88</v>
      </c>
      <c r="G1303" s="29">
        <v>11.1</v>
      </c>
      <c r="K1303" s="40">
        <v>24192</v>
      </c>
      <c r="L1303" s="45">
        <f>AVERAGE(K1299:K1303)</f>
        <v>12860</v>
      </c>
      <c r="M1303" s="46">
        <f>GEOMEAN(K1299:K1303)</f>
        <v>3192.8365369923226</v>
      </c>
      <c r="N1303" s="276" t="s">
        <v>238</v>
      </c>
    </row>
    <row r="1304" spans="1:38" x14ac:dyDescent="0.35">
      <c r="A1304" s="234">
        <v>43773</v>
      </c>
      <c r="B1304" s="55">
        <v>0.42734953703703704</v>
      </c>
      <c r="C1304" s="29">
        <v>612</v>
      </c>
      <c r="D1304" s="29">
        <v>0.39779999999999999</v>
      </c>
      <c r="E1304" s="29">
        <v>10.59</v>
      </c>
      <c r="F1304" s="29">
        <v>7.9</v>
      </c>
      <c r="G1304" s="29">
        <v>8.6999999999999993</v>
      </c>
      <c r="K1304" s="40">
        <v>1421</v>
      </c>
    </row>
    <row r="1305" spans="1:38" x14ac:dyDescent="0.35">
      <c r="A1305" s="234">
        <v>43781</v>
      </c>
      <c r="B1305" s="55">
        <v>0.46015046296296297</v>
      </c>
      <c r="C1305" s="29">
        <v>719</v>
      </c>
      <c r="D1305" s="29">
        <v>0.46739999999999998</v>
      </c>
      <c r="E1305" s="29">
        <v>11.31</v>
      </c>
      <c r="F1305" s="29">
        <v>7.73</v>
      </c>
      <c r="G1305" s="29">
        <v>4.3</v>
      </c>
      <c r="K1305" s="40">
        <v>4106</v>
      </c>
    </row>
    <row r="1306" spans="1:38" x14ac:dyDescent="0.35">
      <c r="A1306" s="234">
        <v>43787</v>
      </c>
      <c r="B1306" s="55">
        <v>0.40047453703703706</v>
      </c>
      <c r="C1306" s="29">
        <v>778</v>
      </c>
      <c r="D1306" s="29">
        <v>0.50570000000000004</v>
      </c>
      <c r="E1306" s="29">
        <v>12.58</v>
      </c>
      <c r="F1306" s="29">
        <v>7.69</v>
      </c>
      <c r="G1306" s="29">
        <v>5.6</v>
      </c>
      <c r="K1306" s="29">
        <v>1224</v>
      </c>
    </row>
    <row r="1307" spans="1:38" x14ac:dyDescent="0.35">
      <c r="A1307" s="234">
        <v>43789</v>
      </c>
      <c r="B1307" s="55">
        <v>0.42859953703703701</v>
      </c>
      <c r="C1307" s="29">
        <v>765</v>
      </c>
      <c r="D1307" s="29">
        <v>0.50049999999999994</v>
      </c>
      <c r="E1307" s="29">
        <v>12.57</v>
      </c>
      <c r="F1307" s="29">
        <v>7.8</v>
      </c>
      <c r="G1307" s="29">
        <v>7</v>
      </c>
      <c r="K1307" s="29">
        <v>1178</v>
      </c>
    </row>
    <row r="1308" spans="1:38" x14ac:dyDescent="0.35">
      <c r="A1308" s="234">
        <v>43794</v>
      </c>
      <c r="B1308" s="55">
        <v>0.44086805555555553</v>
      </c>
      <c r="C1308" s="29">
        <v>666</v>
      </c>
      <c r="D1308" s="29">
        <v>0.43290000000000001</v>
      </c>
      <c r="E1308" s="29">
        <v>12.36</v>
      </c>
      <c r="F1308" s="29">
        <v>8.14</v>
      </c>
      <c r="G1308" s="29">
        <v>5.3</v>
      </c>
      <c r="K1308" s="29">
        <v>2142</v>
      </c>
      <c r="L1308" s="45">
        <f>AVERAGE(K1304:K1308)</f>
        <v>2014.2</v>
      </c>
      <c r="M1308" s="46">
        <f>GEOMEAN(K1304:K1308)</f>
        <v>1783.0020378459874</v>
      </c>
      <c r="N1308" s="276" t="s">
        <v>239</v>
      </c>
    </row>
    <row r="1309" spans="1:38" x14ac:dyDescent="0.35">
      <c r="A1309" s="234">
        <v>43801</v>
      </c>
      <c r="B1309" s="55">
        <v>0.39488425925925924</v>
      </c>
      <c r="C1309" s="29">
        <v>544</v>
      </c>
      <c r="D1309" s="29">
        <v>0.35360000000000003</v>
      </c>
      <c r="E1309" s="29">
        <v>12.24</v>
      </c>
      <c r="F1309" s="29">
        <v>7.76</v>
      </c>
      <c r="G1309" s="29">
        <v>5.3</v>
      </c>
      <c r="K1309" s="29">
        <v>565</v>
      </c>
    </row>
    <row r="1310" spans="1:38" x14ac:dyDescent="0.35">
      <c r="A1310" s="234">
        <v>43803</v>
      </c>
      <c r="B1310" s="55">
        <v>0.43346064814814816</v>
      </c>
      <c r="C1310" s="29">
        <v>592</v>
      </c>
      <c r="D1310" s="29">
        <v>0.38479999999999998</v>
      </c>
      <c r="E1310" s="29">
        <v>12.73</v>
      </c>
      <c r="F1310" s="29">
        <v>8.23</v>
      </c>
      <c r="G1310" s="29">
        <v>4.3</v>
      </c>
      <c r="K1310" s="29">
        <v>697</v>
      </c>
    </row>
    <row r="1311" spans="1:38" x14ac:dyDescent="0.35">
      <c r="A1311" s="234">
        <v>43809</v>
      </c>
      <c r="B1311" s="55">
        <v>0.46376157407407409</v>
      </c>
      <c r="C1311" s="29">
        <v>599</v>
      </c>
      <c r="D1311" s="29">
        <v>0.38929999999999998</v>
      </c>
      <c r="E1311" s="29">
        <v>11.79</v>
      </c>
      <c r="F1311" s="29">
        <v>7.89</v>
      </c>
      <c r="G1311" s="29">
        <v>5</v>
      </c>
      <c r="K1311" s="29">
        <v>1421</v>
      </c>
    </row>
    <row r="1312" spans="1:38" x14ac:dyDescent="0.35">
      <c r="A1312" s="234">
        <v>43811</v>
      </c>
      <c r="B1312" s="55">
        <v>0.43319444444444444</v>
      </c>
      <c r="C1312" s="29">
        <v>639</v>
      </c>
      <c r="D1312" s="29">
        <v>0.41539999999999999</v>
      </c>
      <c r="E1312" s="29">
        <v>14.59</v>
      </c>
      <c r="F1312" s="29" t="s">
        <v>137</v>
      </c>
      <c r="G1312" s="29">
        <v>2.5</v>
      </c>
      <c r="K1312" s="29">
        <v>771</v>
      </c>
    </row>
    <row r="1313" spans="1:38" x14ac:dyDescent="0.35">
      <c r="A1313" s="234">
        <v>43815</v>
      </c>
      <c r="B1313" s="55">
        <v>0.53969907407407403</v>
      </c>
      <c r="C1313" s="29">
        <v>706</v>
      </c>
      <c r="D1313" s="29">
        <v>0.45889999999999997</v>
      </c>
      <c r="E1313" s="29">
        <v>14.04</v>
      </c>
      <c r="F1313" s="29">
        <v>8.35</v>
      </c>
      <c r="G1313" s="29">
        <v>3.3</v>
      </c>
      <c r="K1313" s="29">
        <v>738</v>
      </c>
      <c r="L1313" s="45">
        <f>AVERAGE(K1309:K1313)</f>
        <v>838.4</v>
      </c>
      <c r="M1313" s="46">
        <f>GEOMEAN(K1309:K1313)</f>
        <v>795.42128587284355</v>
      </c>
      <c r="N1313" s="47" t="s">
        <v>240</v>
      </c>
    </row>
    <row r="1314" spans="1:38" x14ac:dyDescent="0.35">
      <c r="A1314" s="234">
        <v>43836</v>
      </c>
      <c r="B1314" s="55">
        <v>0.44148148148148153</v>
      </c>
      <c r="C1314" s="29">
        <v>610</v>
      </c>
      <c r="D1314" s="29">
        <v>0.39650000000000002</v>
      </c>
      <c r="E1314" s="29">
        <v>13</v>
      </c>
      <c r="F1314" s="29">
        <v>8.26</v>
      </c>
      <c r="G1314" s="29">
        <v>3.8</v>
      </c>
      <c r="K1314" s="29">
        <v>546</v>
      </c>
    </row>
    <row r="1315" spans="1:38" x14ac:dyDescent="0.35">
      <c r="A1315" s="234">
        <v>43844</v>
      </c>
      <c r="B1315" s="55">
        <v>0.43414351851851851</v>
      </c>
      <c r="C1315" s="29">
        <v>457.3</v>
      </c>
      <c r="D1315" s="29">
        <v>0.29699999999999999</v>
      </c>
      <c r="E1315" s="29">
        <v>12.24</v>
      </c>
      <c r="F1315" s="29">
        <v>7.91</v>
      </c>
      <c r="G1315" s="29">
        <v>6.1</v>
      </c>
      <c r="K1315" s="29">
        <v>676</v>
      </c>
    </row>
    <row r="1316" spans="1:38" x14ac:dyDescent="0.35">
      <c r="A1316" s="234">
        <v>43852</v>
      </c>
      <c r="B1316" s="55">
        <v>0.44074074074074071</v>
      </c>
      <c r="C1316" s="29">
        <v>292.8</v>
      </c>
      <c r="D1316" s="29">
        <v>0.1905</v>
      </c>
      <c r="E1316" s="29">
        <v>13.9</v>
      </c>
      <c r="F1316" s="29">
        <v>7.89</v>
      </c>
      <c r="G1316" s="29">
        <v>1.5</v>
      </c>
      <c r="K1316" s="29">
        <v>269</v>
      </c>
    </row>
    <row r="1317" spans="1:38" x14ac:dyDescent="0.35">
      <c r="A1317" s="234">
        <v>43857</v>
      </c>
      <c r="B1317" s="55">
        <v>0.4871759259259259</v>
      </c>
      <c r="C1317" s="29">
        <v>492.8</v>
      </c>
      <c r="D1317" s="29">
        <v>0.32040000000000002</v>
      </c>
      <c r="E1317" s="29">
        <v>12.39</v>
      </c>
      <c r="F1317" s="29">
        <v>8.01</v>
      </c>
      <c r="G1317" s="29">
        <v>2.6</v>
      </c>
      <c r="K1317" s="29">
        <v>169</v>
      </c>
    </row>
    <row r="1318" spans="1:38" x14ac:dyDescent="0.35">
      <c r="A1318" s="234">
        <v>43860</v>
      </c>
      <c r="B1318" s="55">
        <v>0.42696759259259259</v>
      </c>
      <c r="C1318" s="29">
        <v>501</v>
      </c>
      <c r="D1318" s="29">
        <v>0.3256</v>
      </c>
      <c r="E1318" s="29">
        <v>15.15</v>
      </c>
      <c r="F1318" s="29">
        <v>8.0500000000000007</v>
      </c>
      <c r="G1318" s="29">
        <v>2.9</v>
      </c>
      <c r="K1318" s="29">
        <v>341</v>
      </c>
      <c r="L1318" s="45">
        <f>AVERAGE(K1314:K1318)</f>
        <v>400.2</v>
      </c>
      <c r="M1318" s="46">
        <f>GEOMEAN(K1314:K1318)</f>
        <v>356.04635203404342</v>
      </c>
      <c r="N1318" s="47" t="s">
        <v>241</v>
      </c>
    </row>
    <row r="1319" spans="1:38" x14ac:dyDescent="0.35">
      <c r="A1319" s="234">
        <v>43866</v>
      </c>
      <c r="B1319" s="55">
        <v>0.41515046296296299</v>
      </c>
      <c r="C1319" s="29">
        <v>548</v>
      </c>
      <c r="D1319" s="29">
        <v>0.35620000000000002</v>
      </c>
      <c r="E1319" s="29">
        <v>13.64</v>
      </c>
      <c r="F1319" s="29">
        <v>8.26</v>
      </c>
      <c r="G1319" s="29">
        <v>3.9</v>
      </c>
      <c r="K1319" s="29">
        <v>638</v>
      </c>
    </row>
    <row r="1320" spans="1:38" x14ac:dyDescent="0.35">
      <c r="A1320" s="234">
        <v>43874</v>
      </c>
      <c r="B1320" s="51">
        <v>0.4125462962962963</v>
      </c>
      <c r="C1320" s="29">
        <v>567</v>
      </c>
      <c r="D1320" s="29">
        <v>0.36849999999999999</v>
      </c>
      <c r="E1320" s="29">
        <v>14.19</v>
      </c>
      <c r="F1320" s="29">
        <v>8.14</v>
      </c>
      <c r="G1320" s="29">
        <v>2.4</v>
      </c>
      <c r="K1320" s="29">
        <v>393</v>
      </c>
    </row>
    <row r="1321" spans="1:38" x14ac:dyDescent="0.35">
      <c r="A1321" s="234">
        <v>43878</v>
      </c>
      <c r="B1321" s="55">
        <v>0.42363425925925924</v>
      </c>
      <c r="C1321" s="29">
        <v>551</v>
      </c>
      <c r="D1321" s="29">
        <v>0.35809999999999997</v>
      </c>
      <c r="E1321" s="29">
        <v>13.84</v>
      </c>
      <c r="F1321" s="29">
        <v>8.0399999999999991</v>
      </c>
      <c r="G1321" s="29">
        <v>3.1</v>
      </c>
      <c r="K1321" s="29">
        <v>397</v>
      </c>
    </row>
    <row r="1322" spans="1:38" x14ac:dyDescent="0.35">
      <c r="A1322" s="234">
        <v>43880</v>
      </c>
      <c r="B1322" s="55">
        <v>0.45708333333333334</v>
      </c>
      <c r="C1322" s="29">
        <v>526</v>
      </c>
      <c r="D1322" s="29">
        <v>0.34189999999999998</v>
      </c>
      <c r="E1322" s="29">
        <v>16.670000000000002</v>
      </c>
      <c r="F1322" s="29">
        <v>8.1199999999999992</v>
      </c>
      <c r="G1322" s="29">
        <v>3.1</v>
      </c>
      <c r="K1322" s="29">
        <v>413</v>
      </c>
    </row>
    <row r="1323" spans="1:38" x14ac:dyDescent="0.35">
      <c r="A1323" s="234">
        <v>43886</v>
      </c>
      <c r="B1323" s="55">
        <v>0.46302083333333338</v>
      </c>
      <c r="C1323" s="29">
        <v>555</v>
      </c>
      <c r="D1323" s="29">
        <v>0.36080000000000001</v>
      </c>
      <c r="E1323" s="29">
        <v>13.55</v>
      </c>
      <c r="F1323" s="29">
        <v>7.99</v>
      </c>
      <c r="G1323" s="29">
        <v>5</v>
      </c>
      <c r="K1323" s="29">
        <v>987</v>
      </c>
      <c r="L1323" s="45">
        <f>AVERAGE(K1319:K1323)</f>
        <v>565.6</v>
      </c>
      <c r="M1323" s="46">
        <f>GEOMEAN(K1319:K1323)</f>
        <v>526.81021569403526</v>
      </c>
      <c r="N1323" s="47" t="s">
        <v>242</v>
      </c>
    </row>
    <row r="1324" spans="1:38" x14ac:dyDescent="0.35">
      <c r="A1324" s="234">
        <v>43893</v>
      </c>
      <c r="B1324" s="55">
        <v>0.46423611111111113</v>
      </c>
      <c r="C1324" s="29">
        <v>600</v>
      </c>
      <c r="D1324" s="29">
        <v>0.39</v>
      </c>
      <c r="E1324" s="29">
        <v>12.4</v>
      </c>
      <c r="F1324" s="29">
        <v>8.0399999999999991</v>
      </c>
      <c r="G1324" s="29">
        <v>6.2</v>
      </c>
      <c r="K1324" s="29">
        <v>813</v>
      </c>
      <c r="O1324" s="39" t="s">
        <v>115</v>
      </c>
      <c r="P1324" s="34">
        <v>56.7</v>
      </c>
      <c r="Q1324" s="39" t="s">
        <v>115</v>
      </c>
      <c r="R1324" s="39" t="s">
        <v>115</v>
      </c>
      <c r="S1324" s="39" t="s">
        <v>115</v>
      </c>
      <c r="T1324" s="39" t="s">
        <v>115</v>
      </c>
      <c r="U1324" s="39" t="s">
        <v>115</v>
      </c>
      <c r="V1324" s="39" t="s">
        <v>115</v>
      </c>
      <c r="W1324" s="39" t="s">
        <v>115</v>
      </c>
      <c r="X1324" s="34">
        <v>57.8</v>
      </c>
      <c r="Y1324" s="39" t="s">
        <v>115</v>
      </c>
      <c r="Z1324" s="34">
        <v>2</v>
      </c>
      <c r="AA1324" s="39" t="s">
        <v>115</v>
      </c>
      <c r="AB1324" s="34">
        <v>24.1</v>
      </c>
      <c r="AC1324" s="39" t="s">
        <v>115</v>
      </c>
      <c r="AD1324" s="34">
        <v>200</v>
      </c>
      <c r="AE1324" s="39" t="s">
        <v>115</v>
      </c>
      <c r="AF1324" s="40">
        <v>341</v>
      </c>
      <c r="AG1324" s="40">
        <v>30</v>
      </c>
      <c r="AH1324" s="40">
        <v>52500</v>
      </c>
      <c r="AI1324" s="40">
        <v>16700</v>
      </c>
      <c r="AJ1324" s="39" t="s">
        <v>115</v>
      </c>
      <c r="AK1324" s="39" t="s">
        <v>115</v>
      </c>
      <c r="AL1324" s="39" t="s">
        <v>115</v>
      </c>
    </row>
    <row r="1325" spans="1:38" x14ac:dyDescent="0.35">
      <c r="A1325" s="234">
        <v>43899</v>
      </c>
      <c r="B1325" s="52">
        <v>0.38898148148148143</v>
      </c>
      <c r="C1325" s="29">
        <v>606</v>
      </c>
      <c r="D1325" s="29">
        <v>0.39389999999999997</v>
      </c>
      <c r="E1325" s="29">
        <v>12.31</v>
      </c>
      <c r="F1325" s="29">
        <v>8.1</v>
      </c>
      <c r="G1325" s="29">
        <v>7.1</v>
      </c>
      <c r="K1325" s="241">
        <v>341</v>
      </c>
    </row>
    <row r="1326" spans="1:38" x14ac:dyDescent="0.35">
      <c r="A1326" s="234">
        <v>43906</v>
      </c>
      <c r="B1326" s="55">
        <v>0.43577546296296293</v>
      </c>
      <c r="C1326" s="29">
        <v>612</v>
      </c>
      <c r="D1326" s="29">
        <v>0.39779999999999999</v>
      </c>
      <c r="E1326" s="29">
        <v>11.96</v>
      </c>
      <c r="F1326" s="29">
        <v>8.16</v>
      </c>
      <c r="G1326" s="29">
        <v>7.8</v>
      </c>
      <c r="K1326" s="241">
        <v>475</v>
      </c>
    </row>
    <row r="1327" spans="1:38" x14ac:dyDescent="0.35">
      <c r="A1327" s="234">
        <v>43908</v>
      </c>
      <c r="B1327" s="55">
        <v>0.45763888888888887</v>
      </c>
      <c r="C1327" s="29">
        <v>589</v>
      </c>
      <c r="D1327" s="29">
        <v>0.38290000000000002</v>
      </c>
      <c r="E1327" s="29">
        <v>11.85</v>
      </c>
      <c r="F1327" s="29">
        <v>7.87</v>
      </c>
      <c r="G1327" s="29">
        <v>8.1</v>
      </c>
      <c r="K1327" s="241">
        <v>275</v>
      </c>
    </row>
    <row r="1328" spans="1:38" x14ac:dyDescent="0.35">
      <c r="A1328" s="234">
        <v>43916</v>
      </c>
      <c r="B1328" s="55">
        <v>0.42344907407407412</v>
      </c>
      <c r="C1328" s="29">
        <v>617</v>
      </c>
      <c r="D1328" s="29">
        <v>0.40100000000000002</v>
      </c>
      <c r="E1328" s="29">
        <v>11.31</v>
      </c>
      <c r="F1328" s="29">
        <v>7.92</v>
      </c>
      <c r="G1328" s="29">
        <v>9.5</v>
      </c>
      <c r="K1328" s="241">
        <v>465</v>
      </c>
      <c r="L1328" s="45">
        <f>AVERAGE(K1324:K1328)</f>
        <v>473.8</v>
      </c>
      <c r="M1328" s="46">
        <f>GEOMEAN(K1324:K1328)</f>
        <v>441.83980259964994</v>
      </c>
      <c r="N1328" s="47" t="s">
        <v>243</v>
      </c>
    </row>
    <row r="1329" spans="1:14" x14ac:dyDescent="0.35">
      <c r="A1329" s="234">
        <v>43923</v>
      </c>
      <c r="B1329" s="55">
        <v>0.43621527777777774</v>
      </c>
      <c r="C1329" s="29">
        <v>536</v>
      </c>
      <c r="D1329" s="29">
        <v>0.34839999999999999</v>
      </c>
      <c r="E1329" s="29">
        <v>10.82</v>
      </c>
      <c r="F1329" s="29">
        <v>7.84</v>
      </c>
      <c r="G1329" s="29">
        <v>10</v>
      </c>
      <c r="K1329" s="241">
        <v>620</v>
      </c>
    </row>
    <row r="1330" spans="1:14" x14ac:dyDescent="0.35">
      <c r="A1330" s="234">
        <v>43928</v>
      </c>
      <c r="B1330" s="55">
        <v>0.44032407407407409</v>
      </c>
      <c r="C1330" s="29">
        <v>558</v>
      </c>
      <c r="D1330" s="29">
        <v>0.36270000000000002</v>
      </c>
      <c r="E1330" s="29">
        <v>9.76</v>
      </c>
      <c r="F1330" s="29">
        <v>7.66</v>
      </c>
      <c r="G1330" s="29">
        <v>14.4</v>
      </c>
      <c r="K1330" s="241">
        <v>185</v>
      </c>
    </row>
    <row r="1331" spans="1:14" x14ac:dyDescent="0.35">
      <c r="A1331" s="234">
        <v>43937</v>
      </c>
      <c r="B1331" s="55">
        <v>0.48587962962962966</v>
      </c>
      <c r="C1331" s="29">
        <v>616</v>
      </c>
      <c r="D1331" s="29">
        <v>0.40039999999999998</v>
      </c>
      <c r="E1331" s="29">
        <v>12.1</v>
      </c>
      <c r="F1331" s="29">
        <v>8.07</v>
      </c>
      <c r="G1331" s="29">
        <v>9</v>
      </c>
      <c r="K1331" s="241">
        <v>645</v>
      </c>
    </row>
    <row r="1332" spans="1:14" x14ac:dyDescent="0.35">
      <c r="A1332" s="234">
        <v>43944</v>
      </c>
      <c r="B1332" s="55">
        <v>0.51201388888888888</v>
      </c>
      <c r="C1332" s="29">
        <v>613</v>
      </c>
      <c r="D1332" s="29">
        <v>0.39839999999999998</v>
      </c>
      <c r="E1332" s="29">
        <v>9.89</v>
      </c>
      <c r="F1332" s="29">
        <v>7.91</v>
      </c>
      <c r="G1332" s="29">
        <v>13</v>
      </c>
      <c r="K1332" s="241">
        <v>809</v>
      </c>
    </row>
    <row r="1333" spans="1:14" x14ac:dyDescent="0.35">
      <c r="A1333" s="70">
        <v>43950</v>
      </c>
      <c r="B1333" s="58">
        <v>0.45624999999999999</v>
      </c>
      <c r="C1333" s="29">
        <v>662</v>
      </c>
      <c r="D1333" s="29">
        <v>0.42899999999999999</v>
      </c>
      <c r="E1333" s="29">
        <v>10.220000000000001</v>
      </c>
      <c r="F1333" s="29">
        <v>7.91</v>
      </c>
      <c r="G1333" s="29">
        <v>16.100000000000001</v>
      </c>
      <c r="K1333" s="241">
        <v>563</v>
      </c>
      <c r="L1333" s="45">
        <f>AVERAGE(K1329:K1333)</f>
        <v>564.4</v>
      </c>
      <c r="M1333" s="46">
        <f>GEOMEAN(K1329:K1333)</f>
        <v>507.59345057186215</v>
      </c>
      <c r="N1333" s="47" t="s">
        <v>244</v>
      </c>
    </row>
    <row r="1334" spans="1:14" x14ac:dyDescent="0.35">
      <c r="A1334" s="70">
        <v>43958</v>
      </c>
      <c r="B1334" s="58">
        <v>0.5125925925925926</v>
      </c>
      <c r="C1334" s="29">
        <v>605</v>
      </c>
      <c r="D1334" s="29">
        <v>0.39329999999999998</v>
      </c>
      <c r="E1334" s="29">
        <v>9.5</v>
      </c>
      <c r="F1334" s="29">
        <v>7.9</v>
      </c>
      <c r="G1334" s="29">
        <v>15.4</v>
      </c>
      <c r="K1334" s="241">
        <v>272</v>
      </c>
    </row>
    <row r="1335" spans="1:14" x14ac:dyDescent="0.35">
      <c r="A1335" s="70">
        <v>43965</v>
      </c>
      <c r="B1335" s="55">
        <v>0.40285879629629634</v>
      </c>
      <c r="C1335" s="29">
        <v>658</v>
      </c>
      <c r="D1335" s="29">
        <v>0.42899999999999999</v>
      </c>
      <c r="E1335" s="29">
        <v>9.4499999999999993</v>
      </c>
      <c r="F1335" s="29">
        <v>7.86</v>
      </c>
      <c r="G1335" s="29">
        <v>14.1</v>
      </c>
      <c r="K1335" s="241">
        <v>862</v>
      </c>
    </row>
    <row r="1336" spans="1:14" x14ac:dyDescent="0.35">
      <c r="A1336" s="70">
        <v>43969</v>
      </c>
      <c r="B1336" s="55">
        <v>0.42048611111111112</v>
      </c>
      <c r="C1336" s="29">
        <v>389.7</v>
      </c>
      <c r="D1336" s="29">
        <v>0.2535</v>
      </c>
      <c r="E1336" s="29">
        <v>7.69</v>
      </c>
      <c r="F1336" s="29">
        <v>7.67</v>
      </c>
      <c r="G1336" s="29">
        <v>16.8</v>
      </c>
      <c r="K1336" s="257">
        <v>24192</v>
      </c>
    </row>
    <row r="1337" spans="1:14" x14ac:dyDescent="0.35">
      <c r="A1337" s="70">
        <v>43972</v>
      </c>
      <c r="B1337" s="55">
        <v>0.43049768518518516</v>
      </c>
      <c r="C1337" s="29">
        <v>553</v>
      </c>
      <c r="D1337" s="29">
        <v>0.3594</v>
      </c>
      <c r="E1337" s="29">
        <v>8.8000000000000007</v>
      </c>
      <c r="F1337" s="29">
        <v>7.86</v>
      </c>
      <c r="G1337" s="29">
        <v>16</v>
      </c>
      <c r="K1337" s="241">
        <v>457</v>
      </c>
    </row>
    <row r="1338" spans="1:14" x14ac:dyDescent="0.35">
      <c r="A1338" s="70">
        <v>43978</v>
      </c>
      <c r="B1338" s="55">
        <v>0.4916666666666667</v>
      </c>
      <c r="C1338" s="29">
        <v>584</v>
      </c>
      <c r="D1338" s="29">
        <v>0.377</v>
      </c>
      <c r="E1338" s="29">
        <v>5.88</v>
      </c>
      <c r="F1338" s="29">
        <v>7.78</v>
      </c>
      <c r="G1338" s="29">
        <v>22.5</v>
      </c>
      <c r="K1338" s="241">
        <v>6893</v>
      </c>
      <c r="L1338" s="45">
        <f>AVERAGE(K1334:K1338)</f>
        <v>6535.2</v>
      </c>
      <c r="M1338" s="46">
        <f>GEOMEAN(K1334:K1338)</f>
        <v>1779.9773846342505</v>
      </c>
      <c r="N1338" s="47" t="s">
        <v>245</v>
      </c>
    </row>
    <row r="1339" spans="1:14" x14ac:dyDescent="0.35">
      <c r="A1339" s="70">
        <v>43983</v>
      </c>
      <c r="B1339" s="55">
        <v>0.51624999999999999</v>
      </c>
      <c r="C1339" s="29">
        <v>551</v>
      </c>
      <c r="D1339" s="29">
        <v>0.35749999999999998</v>
      </c>
      <c r="E1339" s="29">
        <v>8.26</v>
      </c>
      <c r="F1339" s="29">
        <v>7.65</v>
      </c>
      <c r="G1339" s="29">
        <v>20.7</v>
      </c>
      <c r="K1339" s="40">
        <v>862</v>
      </c>
    </row>
    <row r="1340" spans="1:14" x14ac:dyDescent="0.35">
      <c r="A1340" s="70">
        <v>43993</v>
      </c>
      <c r="B1340" s="55">
        <v>0.43859953703703702</v>
      </c>
      <c r="C1340" s="29">
        <v>672</v>
      </c>
      <c r="D1340" s="29">
        <v>0.4355</v>
      </c>
      <c r="E1340" s="29">
        <v>6.22</v>
      </c>
      <c r="F1340" s="29">
        <v>7.75</v>
      </c>
      <c r="G1340" s="29">
        <v>21.9</v>
      </c>
      <c r="K1340" s="40">
        <v>410</v>
      </c>
    </row>
    <row r="1341" spans="1:14" x14ac:dyDescent="0.35">
      <c r="A1341" s="70">
        <v>43997</v>
      </c>
      <c r="B1341" s="55">
        <v>0.45134259259259263</v>
      </c>
      <c r="C1341" s="29">
        <v>683</v>
      </c>
      <c r="D1341" s="29">
        <v>0.442</v>
      </c>
      <c r="E1341" s="29">
        <v>7.53</v>
      </c>
      <c r="F1341" s="29">
        <v>7.91</v>
      </c>
      <c r="G1341" s="29">
        <v>19.600000000000001</v>
      </c>
      <c r="K1341" s="40">
        <v>305</v>
      </c>
    </row>
    <row r="1342" spans="1:14" x14ac:dyDescent="0.35">
      <c r="A1342" s="70">
        <v>44005</v>
      </c>
      <c r="B1342" s="55">
        <v>0.50107638888888884</v>
      </c>
      <c r="C1342" s="29">
        <v>565</v>
      </c>
      <c r="D1342" s="29">
        <v>0.36399999999999999</v>
      </c>
      <c r="E1342" s="29">
        <v>6.69</v>
      </c>
      <c r="F1342" s="29">
        <v>7.87</v>
      </c>
      <c r="G1342" s="29">
        <v>23</v>
      </c>
      <c r="K1342" s="29">
        <v>17329</v>
      </c>
    </row>
    <row r="1343" spans="1:14" x14ac:dyDescent="0.35">
      <c r="A1343" s="70">
        <v>44007</v>
      </c>
      <c r="B1343" s="58">
        <v>0.44894675925925925</v>
      </c>
      <c r="C1343" s="29">
        <v>572</v>
      </c>
      <c r="D1343" s="29">
        <v>0.3705</v>
      </c>
      <c r="E1343" s="29">
        <v>6.91</v>
      </c>
      <c r="F1343" s="29">
        <v>8.11</v>
      </c>
      <c r="G1343" s="29">
        <v>23.2</v>
      </c>
      <c r="K1343" s="29">
        <v>1529</v>
      </c>
      <c r="L1343" s="45">
        <f>AVERAGE(K1339:K1343)</f>
        <v>4087</v>
      </c>
      <c r="M1343" s="46">
        <f>GEOMEAN(K1339:K1343)</f>
        <v>1233.5432745767225</v>
      </c>
      <c r="N1343" s="47" t="s">
        <v>246</v>
      </c>
    </row>
    <row r="1344" spans="1:14" x14ac:dyDescent="0.35">
      <c r="A1344" s="70">
        <v>44013</v>
      </c>
      <c r="B1344" s="55">
        <v>0.42552083333333335</v>
      </c>
      <c r="C1344" s="29">
        <v>530</v>
      </c>
      <c r="D1344" s="29">
        <v>0.34449999999999997</v>
      </c>
      <c r="E1344" s="29">
        <v>6.86</v>
      </c>
      <c r="F1344" s="29">
        <v>8.18</v>
      </c>
      <c r="G1344" s="29">
        <v>25.3</v>
      </c>
      <c r="K1344" s="29">
        <v>1071</v>
      </c>
    </row>
    <row r="1345" spans="1:38" x14ac:dyDescent="0.35">
      <c r="A1345" s="70">
        <v>44018</v>
      </c>
      <c r="B1345" s="55">
        <v>0.43835648148148149</v>
      </c>
      <c r="C1345" s="29">
        <v>573</v>
      </c>
      <c r="D1345" s="29">
        <v>0.3705</v>
      </c>
      <c r="E1345" s="29">
        <v>5.91</v>
      </c>
      <c r="F1345" s="29">
        <v>7.73</v>
      </c>
      <c r="G1345" s="29">
        <v>26.5</v>
      </c>
      <c r="K1345" s="29">
        <v>933</v>
      </c>
    </row>
    <row r="1346" spans="1:38" x14ac:dyDescent="0.35">
      <c r="A1346" s="242">
        <v>44021</v>
      </c>
      <c r="B1346" s="243">
        <v>0.40174768518518517</v>
      </c>
      <c r="C1346" s="244">
        <v>669</v>
      </c>
      <c r="D1346" s="244">
        <v>0.4355</v>
      </c>
      <c r="E1346" s="244">
        <v>6.32</v>
      </c>
      <c r="F1346" s="244">
        <v>7.9</v>
      </c>
      <c r="G1346" s="244">
        <v>25.4</v>
      </c>
      <c r="K1346" s="29">
        <v>530</v>
      </c>
    </row>
    <row r="1347" spans="1:38" x14ac:dyDescent="0.35">
      <c r="A1347" s="70">
        <v>44028</v>
      </c>
      <c r="B1347" s="55">
        <v>0.41388888888888892</v>
      </c>
      <c r="C1347" s="29">
        <v>762</v>
      </c>
      <c r="D1347" s="29">
        <v>0.49399999999999999</v>
      </c>
      <c r="E1347" s="29">
        <v>6.1</v>
      </c>
      <c r="F1347" s="29">
        <v>7.79</v>
      </c>
      <c r="G1347" s="29">
        <v>24.8</v>
      </c>
      <c r="K1347" s="29">
        <v>1014</v>
      </c>
    </row>
    <row r="1348" spans="1:38" x14ac:dyDescent="0.35">
      <c r="A1348" s="70">
        <v>44034</v>
      </c>
      <c r="B1348" s="55">
        <v>0.46202546296296299</v>
      </c>
      <c r="C1348" s="29">
        <v>514</v>
      </c>
      <c r="D1348" s="29">
        <v>0.33150000000000002</v>
      </c>
      <c r="E1348" s="29">
        <v>5.18</v>
      </c>
      <c r="F1348" s="29">
        <v>7.71</v>
      </c>
      <c r="G1348" s="29">
        <v>24</v>
      </c>
      <c r="K1348" s="257">
        <v>24192</v>
      </c>
      <c r="L1348" s="45">
        <f>AVERAGE(K1344:K1348)</f>
        <v>5548</v>
      </c>
      <c r="M1348" s="46">
        <f>GEOMEAN(K1344:K1348)</f>
        <v>1670.0571864275987</v>
      </c>
      <c r="N1348" s="47" t="s">
        <v>247</v>
      </c>
      <c r="O1348" s="34">
        <v>2.2999999999999998</v>
      </c>
      <c r="P1348" s="34">
        <v>59.6</v>
      </c>
      <c r="Q1348" s="39" t="s">
        <v>115</v>
      </c>
      <c r="R1348" s="39" t="s">
        <v>115</v>
      </c>
      <c r="S1348" s="39" t="s">
        <v>115</v>
      </c>
      <c r="T1348" s="39" t="s">
        <v>115</v>
      </c>
      <c r="U1348" s="39" t="s">
        <v>115</v>
      </c>
      <c r="V1348" s="39" t="s">
        <v>115</v>
      </c>
      <c r="W1348" s="39" t="s">
        <v>115</v>
      </c>
      <c r="X1348" s="34">
        <v>43</v>
      </c>
      <c r="Y1348" s="39" t="s">
        <v>115</v>
      </c>
      <c r="Z1348" s="34">
        <v>0.8</v>
      </c>
      <c r="AA1348" s="39" t="s">
        <v>115</v>
      </c>
      <c r="AB1348" s="34">
        <v>28.6</v>
      </c>
      <c r="AC1348" s="34">
        <v>0.28999999999999998</v>
      </c>
      <c r="AD1348" s="34">
        <v>182</v>
      </c>
      <c r="AE1348" s="39" t="s">
        <v>115</v>
      </c>
      <c r="AF1348" s="39">
        <v>295</v>
      </c>
      <c r="AG1348" s="39">
        <v>65.3</v>
      </c>
      <c r="AH1348" s="39">
        <v>45900</v>
      </c>
      <c r="AI1348" s="39">
        <v>16300</v>
      </c>
      <c r="AJ1348" s="39">
        <v>3.1</v>
      </c>
      <c r="AK1348" s="39" t="s">
        <v>115</v>
      </c>
      <c r="AL1348" s="39" t="s">
        <v>115</v>
      </c>
    </row>
    <row r="1349" spans="1:38" x14ac:dyDescent="0.35">
      <c r="A1349" s="70">
        <v>44039</v>
      </c>
      <c r="B1349" s="55">
        <v>0.4488773148148148</v>
      </c>
      <c r="C1349" s="29">
        <v>628</v>
      </c>
      <c r="D1349" s="29">
        <v>0.40949999999999998</v>
      </c>
      <c r="E1349" s="29">
        <v>6.59</v>
      </c>
      <c r="F1349" s="29">
        <v>7.74</v>
      </c>
      <c r="G1349" s="29">
        <v>25.5</v>
      </c>
      <c r="K1349" s="29">
        <v>1616</v>
      </c>
    </row>
    <row r="1350" spans="1:38" x14ac:dyDescent="0.35">
      <c r="A1350" s="245">
        <v>44047</v>
      </c>
      <c r="B1350" s="246">
        <v>0.44979166666666665</v>
      </c>
      <c r="C1350" s="247">
        <v>449.4</v>
      </c>
      <c r="D1350" s="247">
        <v>0.29189999999999999</v>
      </c>
      <c r="E1350" s="247">
        <v>6.89</v>
      </c>
      <c r="F1350" s="247">
        <v>8.07</v>
      </c>
      <c r="G1350" s="247">
        <v>22.9</v>
      </c>
      <c r="K1350" s="29">
        <v>5748</v>
      </c>
    </row>
    <row r="1351" spans="1:38" x14ac:dyDescent="0.35">
      <c r="A1351" s="70">
        <v>44053</v>
      </c>
      <c r="B1351" s="55">
        <v>0.43681712962962965</v>
      </c>
      <c r="C1351" s="29">
        <v>290.39999999999998</v>
      </c>
      <c r="D1351" s="29">
        <v>0.1885</v>
      </c>
      <c r="E1351" s="29">
        <v>6.09</v>
      </c>
      <c r="F1351" s="29">
        <v>7.83</v>
      </c>
      <c r="G1351" s="29">
        <v>23.2</v>
      </c>
      <c r="K1351" s="29">
        <v>24192</v>
      </c>
    </row>
    <row r="1352" spans="1:38" x14ac:dyDescent="0.35">
      <c r="A1352" s="70">
        <v>44062</v>
      </c>
      <c r="B1352" s="55">
        <v>0.45130787037037035</v>
      </c>
      <c r="C1352" s="29">
        <v>683</v>
      </c>
      <c r="D1352" s="29">
        <v>0.442</v>
      </c>
      <c r="E1352" s="29">
        <v>6.75</v>
      </c>
      <c r="F1352" s="29">
        <v>7.96</v>
      </c>
      <c r="G1352" s="29">
        <v>21.7</v>
      </c>
      <c r="K1352" s="29">
        <v>12033</v>
      </c>
    </row>
    <row r="1353" spans="1:38" x14ac:dyDescent="0.35">
      <c r="A1353" s="70">
        <v>44067</v>
      </c>
      <c r="B1353" s="55">
        <v>0.40490740740740744</v>
      </c>
      <c r="C1353" s="29">
        <v>732</v>
      </c>
      <c r="D1353" s="29">
        <v>0.47449999999999998</v>
      </c>
      <c r="E1353" s="29">
        <v>6.83</v>
      </c>
      <c r="F1353" s="29">
        <v>7.67</v>
      </c>
      <c r="G1353" s="29">
        <v>24.1</v>
      </c>
      <c r="K1353" s="29">
        <v>6867</v>
      </c>
    </row>
    <row r="1354" spans="1:38" x14ac:dyDescent="0.35">
      <c r="A1354" s="70">
        <v>44070</v>
      </c>
      <c r="B1354" s="55">
        <v>0.43721064814814814</v>
      </c>
      <c r="C1354" s="29">
        <v>526</v>
      </c>
      <c r="D1354" s="29">
        <v>0.34449999999999997</v>
      </c>
      <c r="E1354" s="29">
        <v>6.89</v>
      </c>
      <c r="F1354" s="29">
        <v>7.64</v>
      </c>
      <c r="G1354" s="29">
        <v>25.6</v>
      </c>
      <c r="K1354" s="29">
        <v>581</v>
      </c>
      <c r="L1354" s="45">
        <f>AVERAGE(K1350:K1354)</f>
        <v>9884.2000000000007</v>
      </c>
      <c r="M1354" s="46">
        <f>GEOMEAN(K1350:K1354)</f>
        <v>5819.7070779968599</v>
      </c>
      <c r="N1354" s="47" t="s">
        <v>248</v>
      </c>
    </row>
    <row r="1355" spans="1:38" x14ac:dyDescent="0.35">
      <c r="A1355" s="70">
        <v>44077</v>
      </c>
      <c r="B1355" s="55">
        <v>0.41480324074074071</v>
      </c>
      <c r="C1355" s="29">
        <v>749</v>
      </c>
      <c r="D1355" s="29">
        <v>0.48749999999999999</v>
      </c>
      <c r="E1355" s="29">
        <v>6.76</v>
      </c>
      <c r="F1355" s="29">
        <v>7.72</v>
      </c>
      <c r="G1355" s="29">
        <v>22.5</v>
      </c>
      <c r="K1355" s="29">
        <v>1050</v>
      </c>
    </row>
    <row r="1356" spans="1:38" x14ac:dyDescent="0.35">
      <c r="A1356" s="70">
        <v>44083</v>
      </c>
      <c r="B1356" s="55">
        <v>0.42730324074074072</v>
      </c>
      <c r="C1356" s="29">
        <v>774</v>
      </c>
      <c r="D1356" s="29">
        <v>0.50049999999999994</v>
      </c>
      <c r="E1356" s="29">
        <v>6.88</v>
      </c>
      <c r="F1356" s="29">
        <v>7.88</v>
      </c>
      <c r="G1356" s="29">
        <v>23</v>
      </c>
      <c r="K1356" s="29">
        <v>85</v>
      </c>
    </row>
    <row r="1357" spans="1:38" x14ac:dyDescent="0.35">
      <c r="A1357" s="70">
        <v>44088</v>
      </c>
      <c r="B1357" s="55">
        <v>0.43398148148148147</v>
      </c>
      <c r="C1357" s="29">
        <v>798</v>
      </c>
      <c r="D1357" s="29">
        <v>0.52</v>
      </c>
      <c r="E1357" s="29">
        <v>8.7899999999999991</v>
      </c>
      <c r="F1357" s="29">
        <v>7.85</v>
      </c>
      <c r="G1357" s="29">
        <v>20.8</v>
      </c>
      <c r="K1357" s="29">
        <v>1236</v>
      </c>
    </row>
    <row r="1358" spans="1:38" x14ac:dyDescent="0.35">
      <c r="A1358" s="70">
        <v>44097</v>
      </c>
      <c r="B1358" s="55">
        <v>0.41997685185185185</v>
      </c>
      <c r="C1358" s="29">
        <v>804</v>
      </c>
      <c r="D1358" s="29">
        <v>0.52</v>
      </c>
      <c r="E1358" s="29">
        <v>8.52</v>
      </c>
      <c r="F1358" s="29">
        <v>7.42</v>
      </c>
      <c r="G1358" s="29">
        <v>17.7</v>
      </c>
      <c r="K1358" s="29">
        <v>161</v>
      </c>
    </row>
    <row r="1359" spans="1:38" x14ac:dyDescent="0.35">
      <c r="A1359" s="70">
        <v>44102</v>
      </c>
      <c r="B1359" s="55">
        <v>0.44319444444444445</v>
      </c>
      <c r="C1359" s="29">
        <v>822</v>
      </c>
      <c r="D1359" s="29">
        <v>0.53300000000000003</v>
      </c>
      <c r="E1359" s="29">
        <v>8.02</v>
      </c>
      <c r="F1359" s="29">
        <v>7.86</v>
      </c>
      <c r="G1359" s="29">
        <v>19.3</v>
      </c>
      <c r="K1359" s="29">
        <v>41</v>
      </c>
      <c r="L1359" s="45">
        <f>AVERAGE(K1355:K1359)</f>
        <v>514.6</v>
      </c>
      <c r="M1359" s="46">
        <f>GEOMEAN(K1355:K1359)</f>
        <v>235.7476029901346</v>
      </c>
      <c r="N1359" s="47" t="s">
        <v>249</v>
      </c>
    </row>
    <row r="1360" spans="1:38" x14ac:dyDescent="0.35">
      <c r="A1360" s="70">
        <v>44110</v>
      </c>
      <c r="B1360" s="55">
        <v>0.45663194444444444</v>
      </c>
      <c r="C1360" s="29">
        <v>1013</v>
      </c>
      <c r="D1360" s="29">
        <v>0.65649999999999997</v>
      </c>
      <c r="E1360" s="29">
        <v>9.91</v>
      </c>
      <c r="F1360" s="29">
        <v>8.15</v>
      </c>
      <c r="G1360" s="29">
        <v>13.900000000000002</v>
      </c>
      <c r="K1360" s="29">
        <v>97</v>
      </c>
      <c r="O1360" s="39" t="s">
        <v>115</v>
      </c>
      <c r="P1360" s="34">
        <v>74.2</v>
      </c>
      <c r="Q1360" s="39" t="s">
        <v>115</v>
      </c>
      <c r="R1360" s="39" t="s">
        <v>115</v>
      </c>
      <c r="S1360" s="39" t="s">
        <v>115</v>
      </c>
      <c r="T1360" s="39" t="s">
        <v>115</v>
      </c>
      <c r="U1360" s="39" t="s">
        <v>115</v>
      </c>
      <c r="V1360" s="39" t="s">
        <v>115</v>
      </c>
      <c r="W1360" s="39" t="s">
        <v>115</v>
      </c>
      <c r="X1360" s="34">
        <v>112</v>
      </c>
      <c r="Y1360" s="39" t="s">
        <v>115</v>
      </c>
      <c r="Z1360" s="34">
        <v>2.2999999999999998</v>
      </c>
      <c r="AA1360" s="39" t="s">
        <v>115</v>
      </c>
      <c r="AB1360" s="34">
        <v>92.6</v>
      </c>
      <c r="AC1360" s="34">
        <v>0.11</v>
      </c>
      <c r="AD1360" s="34">
        <v>299</v>
      </c>
      <c r="AE1360" s="39" t="s">
        <v>115</v>
      </c>
      <c r="AF1360" s="39" t="s">
        <v>115</v>
      </c>
      <c r="AG1360" s="39">
        <v>12.2</v>
      </c>
      <c r="AH1360" s="39">
        <v>71600</v>
      </c>
      <c r="AI1360" s="39">
        <v>26400</v>
      </c>
      <c r="AJ1360" s="39">
        <v>4.0999999999999996</v>
      </c>
      <c r="AK1360" s="39" t="s">
        <v>115</v>
      </c>
      <c r="AL1360" s="39" t="s">
        <v>115</v>
      </c>
    </row>
    <row r="1361" spans="1:14" x14ac:dyDescent="0.35">
      <c r="A1361" s="70">
        <v>44116</v>
      </c>
      <c r="B1361" s="55">
        <v>0.42179398148148151</v>
      </c>
      <c r="C1361" s="29">
        <v>1045</v>
      </c>
      <c r="D1361" s="29">
        <v>0.67600000000000005</v>
      </c>
      <c r="E1361" s="29">
        <v>7.98</v>
      </c>
      <c r="F1361" s="29">
        <v>8.0500000000000007</v>
      </c>
      <c r="G1361" s="29">
        <v>18.7</v>
      </c>
      <c r="K1361" s="29">
        <v>97</v>
      </c>
    </row>
    <row r="1362" spans="1:14" x14ac:dyDescent="0.35">
      <c r="A1362" s="70">
        <v>44119</v>
      </c>
      <c r="B1362" s="55">
        <v>0.41747685185185185</v>
      </c>
      <c r="C1362" s="29">
        <v>1058</v>
      </c>
      <c r="D1362" s="29">
        <v>0.68899999999999995</v>
      </c>
      <c r="E1362" s="29">
        <v>9.41</v>
      </c>
      <c r="F1362" s="29">
        <v>7.86</v>
      </c>
      <c r="G1362" s="29">
        <v>15.899999999999999</v>
      </c>
      <c r="K1362" s="29">
        <v>146</v>
      </c>
    </row>
    <row r="1363" spans="1:14" x14ac:dyDescent="0.35">
      <c r="A1363" s="70">
        <v>44125</v>
      </c>
      <c r="B1363" s="55">
        <v>0.40400462962962963</v>
      </c>
      <c r="C1363" s="29">
        <v>437.8</v>
      </c>
      <c r="D1363" s="29">
        <v>0.28470000000000001</v>
      </c>
      <c r="E1363" s="29">
        <v>8.59</v>
      </c>
      <c r="F1363" s="29">
        <v>7.83</v>
      </c>
      <c r="G1363" s="29">
        <v>13.900000000000002</v>
      </c>
      <c r="K1363" s="257">
        <v>24192</v>
      </c>
    </row>
    <row r="1364" spans="1:14" x14ac:dyDescent="0.35">
      <c r="A1364" s="70">
        <v>44132</v>
      </c>
      <c r="B1364" s="55">
        <v>0.39723379629629635</v>
      </c>
      <c r="C1364" s="29">
        <v>652</v>
      </c>
      <c r="D1364" s="29">
        <v>0.42380000000000001</v>
      </c>
      <c r="E1364" s="29">
        <v>9.9</v>
      </c>
      <c r="F1364" s="29">
        <v>7.84</v>
      </c>
      <c r="G1364" s="29">
        <v>11.400000000000002</v>
      </c>
      <c r="K1364" s="29">
        <v>4106</v>
      </c>
      <c r="L1364" s="45">
        <f>AVERAGE(K1358:K1363)</f>
        <v>4122.333333333333</v>
      </c>
      <c r="M1364" s="46">
        <f>GEOMEAN(K1357:K1362)</f>
        <v>149.59626640905992</v>
      </c>
      <c r="N1364" s="47" t="s">
        <v>250</v>
      </c>
    </row>
    <row r="1365" spans="1:14" x14ac:dyDescent="0.35">
      <c r="A1365" s="70">
        <v>44139</v>
      </c>
      <c r="B1365" s="55">
        <v>0.45268518518518519</v>
      </c>
      <c r="C1365" s="29">
        <v>560</v>
      </c>
      <c r="D1365" s="29">
        <v>0.36399999999999999</v>
      </c>
      <c r="E1365" s="29">
        <v>10.51</v>
      </c>
      <c r="F1365" s="29">
        <v>7.83</v>
      </c>
      <c r="G1365" s="29">
        <v>9.5</v>
      </c>
      <c r="K1365" s="29">
        <v>2851</v>
      </c>
    </row>
    <row r="1366" spans="1:14" x14ac:dyDescent="0.35">
      <c r="A1366" s="70">
        <v>44144</v>
      </c>
      <c r="B1366" s="55">
        <v>0.39723379629629635</v>
      </c>
      <c r="C1366" s="29">
        <v>668</v>
      </c>
      <c r="D1366" s="29">
        <v>0.4355</v>
      </c>
      <c r="E1366" s="29">
        <v>11.33</v>
      </c>
      <c r="F1366" s="29">
        <v>7.81</v>
      </c>
      <c r="G1366" s="29">
        <v>12.899999999999999</v>
      </c>
      <c r="K1366" s="29">
        <v>3282</v>
      </c>
    </row>
    <row r="1367" spans="1:14" x14ac:dyDescent="0.35">
      <c r="A1367" s="70">
        <v>44146</v>
      </c>
      <c r="B1367" s="55">
        <v>0.41636574074074079</v>
      </c>
      <c r="C1367" s="29">
        <v>688</v>
      </c>
      <c r="D1367" s="29">
        <v>0.44850000000000001</v>
      </c>
      <c r="E1367" s="29">
        <v>8.32</v>
      </c>
      <c r="F1367" s="29">
        <v>7.88</v>
      </c>
      <c r="G1367" s="29">
        <v>14.000000000000002</v>
      </c>
      <c r="K1367" s="257">
        <v>24192</v>
      </c>
    </row>
    <row r="1368" spans="1:14" x14ac:dyDescent="0.35">
      <c r="A1368" s="70">
        <v>44153</v>
      </c>
      <c r="B1368" s="55">
        <v>0.44386574074074076</v>
      </c>
      <c r="C1368" s="29">
        <v>593</v>
      </c>
      <c r="D1368" s="29">
        <v>0.38540000000000002</v>
      </c>
      <c r="E1368" s="29">
        <v>11.94</v>
      </c>
      <c r="F1368" s="29">
        <v>8.0399999999999991</v>
      </c>
      <c r="G1368" s="29">
        <v>7.2</v>
      </c>
      <c r="K1368" s="29">
        <v>1782</v>
      </c>
    </row>
    <row r="1369" spans="1:14" x14ac:dyDescent="0.35">
      <c r="A1369" s="70">
        <v>44158</v>
      </c>
      <c r="B1369" s="55">
        <v>0.43304398148148149</v>
      </c>
      <c r="C1369" s="29">
        <v>449</v>
      </c>
      <c r="D1369" s="29">
        <v>0.29189999999999999</v>
      </c>
      <c r="E1369" s="29">
        <v>10.98</v>
      </c>
      <c r="F1369" s="29">
        <v>7.88</v>
      </c>
      <c r="G1369" s="29">
        <v>7.5</v>
      </c>
      <c r="K1369" s="29">
        <v>1017</v>
      </c>
      <c r="L1369" s="45">
        <f>AVERAGE(K1366:K1370)</f>
        <v>6190</v>
      </c>
      <c r="M1369" s="46">
        <f>GEOMEAN(K1366:K1370)</f>
        <v>2498.7656914735499</v>
      </c>
      <c r="N1369" s="47" t="s">
        <v>251</v>
      </c>
    </row>
    <row r="1370" spans="1:14" x14ac:dyDescent="0.35">
      <c r="A1370" s="70">
        <v>44166</v>
      </c>
      <c r="B1370" s="55">
        <v>0.44381944444444449</v>
      </c>
      <c r="C1370" s="29">
        <v>550</v>
      </c>
      <c r="D1370" s="29">
        <v>0.35749999999999998</v>
      </c>
      <c r="E1370" s="29">
        <v>12.1</v>
      </c>
      <c r="F1370" s="29">
        <v>8.1999999999999993</v>
      </c>
      <c r="G1370" s="29">
        <v>4.9000000000000004</v>
      </c>
      <c r="K1370" s="29">
        <v>677</v>
      </c>
    </row>
    <row r="1371" spans="1:14" x14ac:dyDescent="0.35">
      <c r="A1371" s="70">
        <v>44168</v>
      </c>
      <c r="B1371" s="55">
        <v>0.42017361111111112</v>
      </c>
      <c r="C1371" s="29">
        <v>568</v>
      </c>
      <c r="D1371" s="29">
        <v>0.36919999999999997</v>
      </c>
      <c r="E1371" s="29">
        <v>12.62</v>
      </c>
      <c r="F1371" s="29">
        <v>7.9</v>
      </c>
      <c r="G1371" s="29">
        <v>4.4000000000000012</v>
      </c>
      <c r="K1371" s="29">
        <v>833</v>
      </c>
    </row>
    <row r="1372" spans="1:14" x14ac:dyDescent="0.35">
      <c r="A1372" s="70">
        <v>44174</v>
      </c>
      <c r="B1372" s="55">
        <v>0.4281712962962963</v>
      </c>
      <c r="C1372" s="29">
        <v>666</v>
      </c>
      <c r="D1372" s="29">
        <v>0.43290000000000001</v>
      </c>
      <c r="E1372" s="29">
        <v>12.38</v>
      </c>
      <c r="F1372" s="29">
        <v>8.01</v>
      </c>
      <c r="G1372" s="29">
        <v>4.1000000000000014</v>
      </c>
      <c r="K1372" s="29">
        <v>1565</v>
      </c>
    </row>
    <row r="1373" spans="1:14" x14ac:dyDescent="0.35">
      <c r="A1373" s="70">
        <v>44180</v>
      </c>
      <c r="B1373" s="55">
        <v>0.44240740740740742</v>
      </c>
      <c r="C1373" s="29">
        <v>620</v>
      </c>
      <c r="D1373" s="29">
        <v>0.40300000000000002</v>
      </c>
      <c r="E1373" s="29">
        <v>12.86</v>
      </c>
      <c r="F1373" s="29">
        <v>7.76</v>
      </c>
      <c r="G1373" s="29">
        <v>4.1000000000000014</v>
      </c>
      <c r="K1373" s="29">
        <v>865</v>
      </c>
    </row>
    <row r="1374" spans="1:14" x14ac:dyDescent="0.35">
      <c r="A1374" s="70">
        <v>44195</v>
      </c>
      <c r="B1374" s="55">
        <v>0.45670138888888889</v>
      </c>
      <c r="C1374" s="29">
        <v>735</v>
      </c>
      <c r="D1374" s="29">
        <v>0.4778</v>
      </c>
      <c r="E1374" s="29">
        <v>14.25</v>
      </c>
      <c r="F1374" s="29">
        <v>7.99</v>
      </c>
      <c r="G1374" s="29">
        <v>3.0999999999999988</v>
      </c>
      <c r="K1374" s="29">
        <v>1968</v>
      </c>
      <c r="L1374" s="45">
        <f>AVERAGE(K1370:K1374)</f>
        <v>1181.5999999999999</v>
      </c>
      <c r="M1374" s="46">
        <f>GEOMEAN(K1370:K1374)</f>
        <v>1084.8203980478027</v>
      </c>
      <c r="N1374" s="47" t="s">
        <v>252</v>
      </c>
    </row>
    <row r="1375" spans="1:14" x14ac:dyDescent="0.35">
      <c r="A1375" s="70">
        <v>44201</v>
      </c>
      <c r="B1375" s="55">
        <v>0.4539583333333333</v>
      </c>
      <c r="C1375" s="29">
        <v>593</v>
      </c>
      <c r="D1375" s="29">
        <v>0.38540000000000002</v>
      </c>
      <c r="E1375" s="29">
        <v>14.82</v>
      </c>
      <c r="F1375" s="29">
        <v>7.96</v>
      </c>
      <c r="G1375" s="29">
        <v>2.5</v>
      </c>
      <c r="K1375" s="29">
        <v>565</v>
      </c>
    </row>
    <row r="1376" spans="1:14" x14ac:dyDescent="0.35">
      <c r="A1376" s="248">
        <v>44209</v>
      </c>
      <c r="B1376" s="55">
        <v>0.45069444444444445</v>
      </c>
      <c r="C1376" s="48">
        <v>591</v>
      </c>
      <c r="D1376" s="48">
        <v>0.38419999999999999</v>
      </c>
      <c r="E1376" s="48">
        <v>14.34</v>
      </c>
      <c r="F1376" s="48">
        <v>7.99</v>
      </c>
      <c r="G1376" s="48">
        <v>1.8000000000000012</v>
      </c>
      <c r="K1376" s="29">
        <v>455</v>
      </c>
    </row>
    <row r="1377" spans="1:38" x14ac:dyDescent="0.35">
      <c r="A1377" s="249">
        <v>44216</v>
      </c>
      <c r="B1377" s="250">
        <v>0.42296296296296299</v>
      </c>
      <c r="C1377" s="251">
        <v>749</v>
      </c>
      <c r="D1377" s="251">
        <v>0.4869</v>
      </c>
      <c r="E1377" s="251">
        <v>16.46</v>
      </c>
      <c r="F1377" s="251">
        <v>8.1199999999999992</v>
      </c>
      <c r="G1377" s="251">
        <v>1.8000000000000012</v>
      </c>
      <c r="K1377" s="29">
        <v>833</v>
      </c>
    </row>
    <row r="1378" spans="1:38" x14ac:dyDescent="0.35">
      <c r="A1378" s="70">
        <v>44221</v>
      </c>
      <c r="B1378" s="55">
        <v>0.44228009259259254</v>
      </c>
      <c r="C1378" s="29">
        <v>824</v>
      </c>
      <c r="D1378" s="29">
        <v>0.53559999999999997</v>
      </c>
      <c r="E1378" s="29">
        <v>14.44</v>
      </c>
      <c r="F1378" s="29">
        <v>8.19</v>
      </c>
      <c r="G1378" s="29">
        <v>1.6000000000000014</v>
      </c>
      <c r="K1378" s="29">
        <v>1918</v>
      </c>
    </row>
    <row r="1379" spans="1:38" x14ac:dyDescent="0.35">
      <c r="A1379" s="70">
        <v>44224</v>
      </c>
      <c r="B1379" s="55">
        <v>0.45787037037037037</v>
      </c>
      <c r="C1379" s="29">
        <v>847</v>
      </c>
      <c r="D1379" s="29">
        <v>0.55059999999999998</v>
      </c>
      <c r="E1379" s="29">
        <v>15.29</v>
      </c>
      <c r="F1379" s="29">
        <v>8.24</v>
      </c>
      <c r="G1379" s="29">
        <v>1.5000000000000016</v>
      </c>
      <c r="K1379" s="29">
        <v>990</v>
      </c>
      <c r="L1379" s="45">
        <f>AVERAGE(K1375:K1379)</f>
        <v>952.2</v>
      </c>
      <c r="M1379" s="46">
        <f>GEOMEAN(K1375:K1379)</f>
        <v>835.29085886544078</v>
      </c>
      <c r="N1379" s="47" t="s">
        <v>257</v>
      </c>
    </row>
    <row r="1380" spans="1:38" x14ac:dyDescent="0.35">
      <c r="A1380" s="70">
        <v>44230</v>
      </c>
      <c r="B1380" s="55">
        <v>0.44807870370370373</v>
      </c>
      <c r="C1380" s="29">
        <v>877</v>
      </c>
      <c r="D1380" s="29">
        <v>0.56999999999999995</v>
      </c>
      <c r="E1380" s="29">
        <v>14.18</v>
      </c>
      <c r="F1380" s="29">
        <v>8.3000000000000007</v>
      </c>
      <c r="G1380" s="29">
        <v>1.0999999999999983</v>
      </c>
      <c r="K1380" s="29">
        <v>256</v>
      </c>
    </row>
    <row r="1381" spans="1:38" x14ac:dyDescent="0.35">
      <c r="A1381" s="70">
        <v>44238</v>
      </c>
      <c r="B1381" s="55">
        <v>0.43502314814814813</v>
      </c>
      <c r="C1381" s="29">
        <v>863</v>
      </c>
      <c r="D1381" s="29">
        <v>0.56100000000000005</v>
      </c>
      <c r="E1381" s="29">
        <v>14.92</v>
      </c>
      <c r="F1381" s="29">
        <v>8.5500000000000007</v>
      </c>
      <c r="G1381" s="29">
        <v>-9.9999999999999839E-2</v>
      </c>
      <c r="K1381" s="29">
        <v>1565</v>
      </c>
    </row>
    <row r="1382" spans="1:38" x14ac:dyDescent="0.35">
      <c r="A1382" s="70">
        <v>44242</v>
      </c>
      <c r="B1382" s="58">
        <v>0.41677083333333331</v>
      </c>
      <c r="C1382" s="29">
        <v>839</v>
      </c>
      <c r="D1382" s="29">
        <v>0.54530000000000001</v>
      </c>
      <c r="E1382" s="29">
        <v>15.04</v>
      </c>
      <c r="F1382" s="29">
        <v>7.83</v>
      </c>
      <c r="G1382" s="29">
        <v>-9.9999999999999839E-2</v>
      </c>
      <c r="K1382" s="29">
        <v>907</v>
      </c>
    </row>
    <row r="1383" spans="1:38" x14ac:dyDescent="0.35">
      <c r="A1383" s="70">
        <v>44250</v>
      </c>
      <c r="B1383" s="55">
        <v>0.43454861111111115</v>
      </c>
      <c r="C1383" s="29">
        <v>937</v>
      </c>
      <c r="D1383" s="29">
        <v>0.61099999999999999</v>
      </c>
      <c r="E1383" s="29">
        <v>14.81</v>
      </c>
      <c r="F1383" s="29">
        <v>8.3699999999999992</v>
      </c>
      <c r="G1383" s="29">
        <v>1.7000000000000013</v>
      </c>
      <c r="K1383" s="29">
        <v>228</v>
      </c>
    </row>
    <row r="1384" spans="1:38" x14ac:dyDescent="0.35">
      <c r="A1384" s="70">
        <v>44252</v>
      </c>
      <c r="B1384" s="55">
        <v>0.4057175925925926</v>
      </c>
      <c r="C1384" s="29">
        <v>826</v>
      </c>
      <c r="D1384" s="29">
        <v>0.5363</v>
      </c>
      <c r="E1384" s="29">
        <v>14.55</v>
      </c>
      <c r="F1384" s="29">
        <v>8.17</v>
      </c>
      <c r="G1384" s="29">
        <v>1.9000000000000008</v>
      </c>
      <c r="K1384" s="29">
        <v>295</v>
      </c>
      <c r="L1384" s="45">
        <f>AVERAGE(K1380:K1384)</f>
        <v>650.20000000000005</v>
      </c>
      <c r="M1384" s="46">
        <f>GEOMEAN(K1380:K1384)</f>
        <v>476.01834650797844</v>
      </c>
      <c r="N1384" s="47" t="s">
        <v>261</v>
      </c>
    </row>
    <row r="1385" spans="1:38" x14ac:dyDescent="0.35">
      <c r="A1385" s="70">
        <v>44257</v>
      </c>
      <c r="B1385" s="55">
        <v>0.46458333333333335</v>
      </c>
      <c r="C1385" s="29">
        <v>644</v>
      </c>
      <c r="D1385" s="29">
        <v>0.41860000000000003</v>
      </c>
      <c r="E1385" s="29">
        <v>13.43</v>
      </c>
      <c r="F1385" s="29">
        <v>8</v>
      </c>
      <c r="G1385" s="29">
        <v>3.3999999999999986</v>
      </c>
      <c r="K1385" s="29">
        <v>228</v>
      </c>
      <c r="L1385" s="40"/>
      <c r="M1385" s="40"/>
      <c r="N1385" s="40"/>
      <c r="O1385" s="39" t="s">
        <v>115</v>
      </c>
      <c r="P1385" s="34">
        <v>56.5</v>
      </c>
      <c r="Q1385" s="39" t="s">
        <v>115</v>
      </c>
      <c r="R1385" s="39" t="s">
        <v>115</v>
      </c>
      <c r="S1385" s="39" t="s">
        <v>115</v>
      </c>
      <c r="T1385" s="39" t="s">
        <v>115</v>
      </c>
      <c r="U1385" s="39" t="s">
        <v>115</v>
      </c>
      <c r="V1385" s="39" t="s">
        <v>115</v>
      </c>
      <c r="W1385" s="39" t="s">
        <v>115</v>
      </c>
      <c r="X1385" s="34" t="s">
        <v>137</v>
      </c>
      <c r="Y1385" s="34" t="s">
        <v>137</v>
      </c>
      <c r="Z1385" s="34" t="s">
        <v>137</v>
      </c>
      <c r="AA1385" s="34" t="s">
        <v>137</v>
      </c>
      <c r="AB1385" s="34" t="s">
        <v>137</v>
      </c>
      <c r="AC1385" s="39" t="s">
        <v>115</v>
      </c>
      <c r="AD1385" s="34">
        <v>227</v>
      </c>
      <c r="AE1385" s="34" t="s">
        <v>137</v>
      </c>
      <c r="AF1385" s="40">
        <v>274</v>
      </c>
      <c r="AG1385" s="39">
        <v>21.3</v>
      </c>
      <c r="AH1385" s="40">
        <v>57900</v>
      </c>
      <c r="AI1385" s="39">
        <v>20000</v>
      </c>
      <c r="AJ1385" s="39" t="s">
        <v>115</v>
      </c>
      <c r="AK1385" s="39" t="s">
        <v>115</v>
      </c>
      <c r="AL1385" s="39" t="s">
        <v>115</v>
      </c>
    </row>
    <row r="1386" spans="1:38" x14ac:dyDescent="0.35">
      <c r="A1386" s="70">
        <v>44263</v>
      </c>
      <c r="B1386" s="55">
        <v>0.43657407407407406</v>
      </c>
      <c r="C1386" s="29">
        <v>701</v>
      </c>
      <c r="D1386" s="29">
        <v>0.4556</v>
      </c>
      <c r="E1386" s="29">
        <v>12.93</v>
      </c>
      <c r="F1386" s="29">
        <v>7.81</v>
      </c>
      <c r="G1386" s="29">
        <v>5.8999999999999986</v>
      </c>
      <c r="K1386" s="29">
        <v>256</v>
      </c>
    </row>
    <row r="1387" spans="1:38" x14ac:dyDescent="0.35">
      <c r="A1387" s="252">
        <v>44270</v>
      </c>
      <c r="B1387" s="58">
        <v>0.40562499999999996</v>
      </c>
      <c r="C1387" s="29">
        <v>729</v>
      </c>
      <c r="D1387" s="29">
        <v>0.4738</v>
      </c>
      <c r="E1387" s="29">
        <v>10.57</v>
      </c>
      <c r="F1387" s="29">
        <v>7.89</v>
      </c>
      <c r="G1387" s="29">
        <v>7.1000000000000005</v>
      </c>
      <c r="K1387" s="29">
        <v>749</v>
      </c>
    </row>
    <row r="1388" spans="1:38" x14ac:dyDescent="0.35">
      <c r="A1388" s="252">
        <v>44272</v>
      </c>
      <c r="B1388" s="55">
        <v>0.45193287037037039</v>
      </c>
      <c r="C1388" s="29">
        <v>731</v>
      </c>
      <c r="D1388" s="29">
        <v>0.47520000000000001</v>
      </c>
      <c r="E1388" s="29">
        <v>10.4</v>
      </c>
      <c r="F1388" s="29">
        <v>7.92</v>
      </c>
      <c r="G1388" s="29">
        <v>7.9999999999999991</v>
      </c>
      <c r="K1388" s="29">
        <v>389</v>
      </c>
    </row>
    <row r="1389" spans="1:38" x14ac:dyDescent="0.35">
      <c r="A1389" s="252">
        <v>44280</v>
      </c>
      <c r="B1389" s="55">
        <v>0.43631944444444448</v>
      </c>
      <c r="C1389" s="29">
        <v>604</v>
      </c>
      <c r="D1389" s="29">
        <v>0.3926</v>
      </c>
      <c r="E1389" s="29">
        <v>11</v>
      </c>
      <c r="F1389" s="29">
        <v>7.72</v>
      </c>
      <c r="G1389" s="29">
        <v>10.6</v>
      </c>
      <c r="K1389" s="29">
        <v>132</v>
      </c>
      <c r="L1389" s="45">
        <f>AVERAGE(K1385:K1389)</f>
        <v>350.8</v>
      </c>
      <c r="M1389" s="46">
        <f>GEOMEAN(K1385:K1389)</f>
        <v>295.28136003607887</v>
      </c>
      <c r="N1389" s="47" t="s">
        <v>262</v>
      </c>
    </row>
    <row r="1390" spans="1:38" x14ac:dyDescent="0.35">
      <c r="A1390" s="252">
        <v>44291</v>
      </c>
      <c r="B1390" s="55">
        <v>0.42427083333333332</v>
      </c>
      <c r="C1390" s="29">
        <v>608</v>
      </c>
      <c r="D1390" s="29">
        <v>0.3952</v>
      </c>
      <c r="E1390" s="29">
        <v>10.15</v>
      </c>
      <c r="F1390" s="29">
        <v>8.14</v>
      </c>
      <c r="G1390" s="29">
        <v>12.3</v>
      </c>
      <c r="K1390" s="29">
        <v>556</v>
      </c>
    </row>
    <row r="1391" spans="1:38" x14ac:dyDescent="0.35">
      <c r="A1391" s="252">
        <v>44300</v>
      </c>
      <c r="B1391" s="55">
        <v>0.43945601851851851</v>
      </c>
      <c r="C1391" s="29">
        <v>596</v>
      </c>
      <c r="D1391" s="29">
        <v>0.38740000000000002</v>
      </c>
      <c r="E1391" s="29">
        <v>9.14</v>
      </c>
      <c r="F1391" s="29">
        <v>8.1199999999999992</v>
      </c>
      <c r="G1391" s="29">
        <v>14.3</v>
      </c>
      <c r="K1391" s="29">
        <v>1017</v>
      </c>
    </row>
    <row r="1392" spans="1:38" x14ac:dyDescent="0.35">
      <c r="A1392" s="252">
        <v>44301</v>
      </c>
      <c r="B1392" s="55">
        <v>0.42717592592592596</v>
      </c>
      <c r="C1392" s="29">
        <v>576</v>
      </c>
      <c r="D1392" s="29">
        <v>0.37440000000000001</v>
      </c>
      <c r="E1392" s="29">
        <v>9</v>
      </c>
      <c r="F1392" s="29">
        <v>7.68</v>
      </c>
      <c r="G1392" s="29">
        <v>12.799999999999999</v>
      </c>
      <c r="K1392" s="29">
        <v>1467</v>
      </c>
    </row>
    <row r="1393" spans="1:38" x14ac:dyDescent="0.35">
      <c r="A1393" s="252">
        <v>44305</v>
      </c>
      <c r="B1393" s="55">
        <v>0.43041666666666667</v>
      </c>
      <c r="C1393" s="29">
        <v>640</v>
      </c>
      <c r="D1393" s="29">
        <v>0.41599999999999998</v>
      </c>
      <c r="E1393" s="29">
        <v>9.57</v>
      </c>
      <c r="F1393" s="29">
        <v>7.65</v>
      </c>
      <c r="G1393" s="29">
        <v>13.699999999999998</v>
      </c>
      <c r="K1393" s="29">
        <v>309</v>
      </c>
    </row>
    <row r="1394" spans="1:38" x14ac:dyDescent="0.35">
      <c r="A1394" s="252">
        <v>44314</v>
      </c>
      <c r="B1394" s="55">
        <v>0.43255787037037036</v>
      </c>
      <c r="C1394" s="29">
        <v>463.3</v>
      </c>
      <c r="D1394" s="29">
        <v>0.30099999999999999</v>
      </c>
      <c r="E1394" s="29">
        <v>9.35</v>
      </c>
      <c r="F1394" s="29">
        <v>7.94</v>
      </c>
      <c r="G1394" s="29">
        <v>17.800000000000004</v>
      </c>
      <c r="K1394" s="29">
        <v>85</v>
      </c>
      <c r="L1394" s="45">
        <f>AVERAGE(K1390:K1394)</f>
        <v>686.8</v>
      </c>
      <c r="M1394" s="46">
        <f>GEOMEAN(K1390:K1394)</f>
        <v>465.20101400755988</v>
      </c>
      <c r="N1394" s="47" t="s">
        <v>263</v>
      </c>
    </row>
    <row r="1395" spans="1:38" x14ac:dyDescent="0.35">
      <c r="A1395" s="252">
        <v>44319</v>
      </c>
      <c r="B1395" s="55">
        <v>0.43600694444444449</v>
      </c>
      <c r="C1395" s="29">
        <v>566</v>
      </c>
      <c r="D1395" s="29">
        <v>0.3679</v>
      </c>
      <c r="E1395" s="29">
        <v>7.55</v>
      </c>
      <c r="F1395" s="29">
        <v>7.63</v>
      </c>
      <c r="G1395" s="29">
        <v>16.900000000000002</v>
      </c>
      <c r="K1395" s="29">
        <v>19863</v>
      </c>
    </row>
    <row r="1396" spans="1:38" x14ac:dyDescent="0.35">
      <c r="A1396" s="252">
        <v>44322</v>
      </c>
      <c r="B1396" s="55">
        <v>0.44688657407407412</v>
      </c>
      <c r="C1396" s="29">
        <v>609</v>
      </c>
      <c r="D1396" s="29">
        <v>0.39589999999999997</v>
      </c>
      <c r="E1396" s="29">
        <v>9.5500000000000007</v>
      </c>
      <c r="F1396" s="29">
        <v>8.14</v>
      </c>
      <c r="G1396" s="29">
        <v>15.399999999999999</v>
      </c>
      <c r="K1396" s="29">
        <v>259</v>
      </c>
    </row>
    <row r="1397" spans="1:38" x14ac:dyDescent="0.35">
      <c r="A1397" s="252">
        <v>44329</v>
      </c>
      <c r="B1397" s="55">
        <v>0.33608796296296295</v>
      </c>
      <c r="C1397" s="29">
        <v>567</v>
      </c>
      <c r="D1397" s="29">
        <v>0.36849999999999999</v>
      </c>
      <c r="E1397" s="29">
        <v>9.61</v>
      </c>
      <c r="F1397" s="29">
        <v>7.68</v>
      </c>
      <c r="G1397" s="29">
        <v>14.4</v>
      </c>
      <c r="K1397" s="29">
        <v>323</v>
      </c>
    </row>
    <row r="1398" spans="1:38" x14ac:dyDescent="0.35">
      <c r="A1398" s="252">
        <v>44335</v>
      </c>
      <c r="B1398" s="55">
        <v>0.43346064814814816</v>
      </c>
      <c r="C1398" s="29">
        <v>630</v>
      </c>
      <c r="D1398" s="29">
        <v>0.40949999999999998</v>
      </c>
      <c r="E1398" s="29">
        <v>9.32</v>
      </c>
      <c r="F1398" s="29">
        <v>7.78</v>
      </c>
      <c r="G1398" s="29">
        <v>17.3</v>
      </c>
      <c r="K1398" s="29">
        <v>209</v>
      </c>
    </row>
    <row r="1399" spans="1:38" x14ac:dyDescent="0.35">
      <c r="A1399" s="253">
        <v>44340</v>
      </c>
      <c r="B1399" s="254">
        <v>0.44440972222222225</v>
      </c>
      <c r="C1399" s="255">
        <v>679</v>
      </c>
      <c r="D1399" s="255">
        <v>0.442</v>
      </c>
      <c r="E1399" s="255">
        <v>6.97</v>
      </c>
      <c r="F1399" s="255">
        <v>8.07</v>
      </c>
      <c r="G1399" s="255">
        <v>21.900000000000002</v>
      </c>
      <c r="K1399" s="29">
        <v>74</v>
      </c>
      <c r="L1399" s="45">
        <f>AVERAGE(K1395:K1399)</f>
        <v>4145.6000000000004</v>
      </c>
      <c r="M1399" s="46">
        <f>GEOMEAN(K1395:K1399)</f>
        <v>480.82277099441762</v>
      </c>
      <c r="N1399" s="47" t="s">
        <v>264</v>
      </c>
    </row>
    <row r="1400" spans="1:38" x14ac:dyDescent="0.35">
      <c r="A1400" s="252">
        <v>44349</v>
      </c>
      <c r="B1400" s="55">
        <v>0.42356481481481478</v>
      </c>
      <c r="C1400" s="29">
        <v>383.1</v>
      </c>
      <c r="D1400" s="29">
        <v>0.24890000000000001</v>
      </c>
      <c r="E1400" s="29">
        <v>7.94</v>
      </c>
      <c r="F1400" s="29">
        <v>7.96</v>
      </c>
      <c r="G1400" s="29">
        <v>18.8</v>
      </c>
      <c r="K1400" s="29">
        <v>146</v>
      </c>
    </row>
    <row r="1401" spans="1:38" x14ac:dyDescent="0.35">
      <c r="A1401" s="70">
        <v>44357</v>
      </c>
      <c r="B1401" s="55">
        <v>0.42709490740740735</v>
      </c>
      <c r="C1401" s="29">
        <v>575</v>
      </c>
      <c r="D1401" s="29">
        <v>0.377</v>
      </c>
      <c r="E1401" s="29">
        <v>6.98</v>
      </c>
      <c r="F1401" s="29">
        <v>8.07</v>
      </c>
      <c r="G1401" s="29">
        <v>23.499999999999996</v>
      </c>
      <c r="K1401" s="29">
        <v>2063</v>
      </c>
    </row>
    <row r="1402" spans="1:38" x14ac:dyDescent="0.35">
      <c r="A1402" s="252">
        <v>44361</v>
      </c>
      <c r="B1402" s="55">
        <v>0.43996527777777777</v>
      </c>
      <c r="C1402" s="29">
        <v>632</v>
      </c>
      <c r="D1402" s="29">
        <v>0.40949999999999998</v>
      </c>
      <c r="E1402" s="29">
        <v>5.56</v>
      </c>
      <c r="F1402" s="29">
        <v>7.93</v>
      </c>
      <c r="G1402" s="29">
        <v>24.4</v>
      </c>
      <c r="K1402" s="29">
        <v>1014</v>
      </c>
    </row>
    <row r="1403" spans="1:38" x14ac:dyDescent="0.35">
      <c r="A1403" s="252">
        <v>44369</v>
      </c>
      <c r="B1403" s="55">
        <v>0.42906249999999996</v>
      </c>
      <c r="C1403" s="29">
        <v>579</v>
      </c>
      <c r="D1403" s="29">
        <v>0.377</v>
      </c>
      <c r="E1403" s="29">
        <v>7.27</v>
      </c>
      <c r="F1403" s="29">
        <v>7.77</v>
      </c>
      <c r="G1403" s="29">
        <v>21.1</v>
      </c>
      <c r="K1403" s="29">
        <v>712</v>
      </c>
    </row>
    <row r="1404" spans="1:38" x14ac:dyDescent="0.35">
      <c r="A1404" s="70">
        <v>44371</v>
      </c>
      <c r="B1404" s="55">
        <v>0.43577546296296293</v>
      </c>
      <c r="C1404" s="29">
        <v>620</v>
      </c>
      <c r="D1404" s="29">
        <v>0.40300000000000002</v>
      </c>
      <c r="E1404" s="29">
        <v>6.78</v>
      </c>
      <c r="F1404" s="29">
        <v>7.79</v>
      </c>
      <c r="G1404" s="29">
        <v>20.799999999999997</v>
      </c>
      <c r="K1404" s="29">
        <v>305</v>
      </c>
      <c r="L1404" s="45">
        <f>AVERAGE(K1400:K1404)</f>
        <v>848</v>
      </c>
      <c r="M1404" s="46">
        <f>GEOMEAN(K1400:K1404)</f>
        <v>581.21119965399726</v>
      </c>
      <c r="N1404" s="47" t="s">
        <v>265</v>
      </c>
    </row>
    <row r="1405" spans="1:38" x14ac:dyDescent="0.35">
      <c r="A1405" s="252">
        <v>44378</v>
      </c>
      <c r="B1405" s="55">
        <v>0.45274305555555555</v>
      </c>
      <c r="C1405" s="29">
        <v>389.1</v>
      </c>
      <c r="D1405" s="29">
        <v>0.25290000000000001</v>
      </c>
      <c r="E1405" s="29">
        <v>5.54</v>
      </c>
      <c r="F1405" s="29">
        <v>7.65</v>
      </c>
      <c r="G1405" s="29">
        <v>22.800000000000004</v>
      </c>
      <c r="K1405" s="257">
        <v>24192</v>
      </c>
    </row>
    <row r="1406" spans="1:38" x14ac:dyDescent="0.35">
      <c r="A1406" s="252">
        <v>44389</v>
      </c>
      <c r="B1406" s="55">
        <v>0.4397800925925926</v>
      </c>
      <c r="C1406" s="29">
        <v>491</v>
      </c>
      <c r="D1406" s="29">
        <v>0.31919999999999998</v>
      </c>
      <c r="E1406" s="29">
        <v>7.83</v>
      </c>
      <c r="F1406" s="29">
        <v>8.08</v>
      </c>
      <c r="G1406" s="29">
        <v>23.7</v>
      </c>
      <c r="K1406" s="29">
        <v>1396</v>
      </c>
    </row>
    <row r="1407" spans="1:38" x14ac:dyDescent="0.35">
      <c r="A1407" s="252">
        <v>44392</v>
      </c>
      <c r="B1407" s="55">
        <v>0.43596064814814817</v>
      </c>
      <c r="C1407" s="29">
        <v>514</v>
      </c>
      <c r="D1407" s="29">
        <v>0.33150000000000002</v>
      </c>
      <c r="E1407" s="29">
        <v>5.96</v>
      </c>
      <c r="F1407" s="29">
        <v>7.99</v>
      </c>
      <c r="G1407" s="29">
        <v>24.699999999999996</v>
      </c>
      <c r="K1407" s="29">
        <v>269</v>
      </c>
    </row>
    <row r="1408" spans="1:38" x14ac:dyDescent="0.35">
      <c r="A1408" s="70">
        <v>44399</v>
      </c>
      <c r="B1408" s="53">
        <v>0.46488425925925925</v>
      </c>
      <c r="C1408" s="29">
        <v>510</v>
      </c>
      <c r="D1408" s="29">
        <v>0.33150000000000002</v>
      </c>
      <c r="E1408" s="29">
        <v>5.65</v>
      </c>
      <c r="F1408" s="29">
        <v>8.0299999999999994</v>
      </c>
      <c r="G1408" s="29">
        <v>25.2</v>
      </c>
      <c r="K1408" s="40">
        <v>41</v>
      </c>
      <c r="O1408" s="34">
        <v>2.1</v>
      </c>
      <c r="P1408" s="34">
        <v>54.4</v>
      </c>
      <c r="Q1408" s="39" t="s">
        <v>115</v>
      </c>
      <c r="R1408" s="39" t="s">
        <v>115</v>
      </c>
      <c r="S1408" s="39" t="s">
        <v>115</v>
      </c>
      <c r="T1408" s="39" t="s">
        <v>115</v>
      </c>
      <c r="U1408" s="39" t="s">
        <v>115</v>
      </c>
      <c r="V1408" s="39" t="s">
        <v>115</v>
      </c>
      <c r="W1408" s="39" t="s">
        <v>115</v>
      </c>
      <c r="X1408" s="34">
        <v>43.4</v>
      </c>
      <c r="Y1408" s="39" t="s">
        <v>115</v>
      </c>
      <c r="Z1408" s="34">
        <v>0.74</v>
      </c>
      <c r="AA1408" s="39" t="s">
        <v>115</v>
      </c>
      <c r="AB1408" s="34">
        <v>25.8</v>
      </c>
      <c r="AC1408" s="39" t="s">
        <v>115</v>
      </c>
      <c r="AD1408" s="34">
        <v>203</v>
      </c>
      <c r="AE1408" s="39" t="s">
        <v>115</v>
      </c>
      <c r="AF1408" s="39" t="s">
        <v>115</v>
      </c>
      <c r="AG1408" s="40">
        <v>23</v>
      </c>
      <c r="AH1408" s="40">
        <v>48400</v>
      </c>
      <c r="AI1408" s="29">
        <v>19900</v>
      </c>
      <c r="AJ1408" s="29">
        <v>3.2</v>
      </c>
      <c r="AK1408" s="39" t="s">
        <v>115</v>
      </c>
      <c r="AL1408" s="39" t="s">
        <v>115</v>
      </c>
    </row>
    <row r="1409" spans="1:38" x14ac:dyDescent="0.35">
      <c r="A1409" s="252">
        <v>44403</v>
      </c>
      <c r="B1409" s="55">
        <v>0.43909722222222225</v>
      </c>
      <c r="C1409" s="29">
        <v>592</v>
      </c>
      <c r="D1409" s="29">
        <v>0.38350000000000001</v>
      </c>
      <c r="E1409" s="29">
        <v>6.63</v>
      </c>
      <c r="F1409" s="29">
        <v>7.92</v>
      </c>
      <c r="G1409" s="29">
        <v>24.699999999999996</v>
      </c>
      <c r="K1409" s="40">
        <v>120</v>
      </c>
      <c r="L1409" s="45">
        <f>AVERAGE(K1405:K1409)</f>
        <v>5203.6000000000004</v>
      </c>
      <c r="M1409" s="46">
        <f>GEOMEAN(K1405:K1409)</f>
        <v>537.09970640324912</v>
      </c>
      <c r="N1409" s="47" t="s">
        <v>266</v>
      </c>
    </row>
    <row r="1410" spans="1:38" x14ac:dyDescent="0.35">
      <c r="A1410" s="252">
        <v>44411</v>
      </c>
      <c r="B1410" s="55">
        <v>0.43253472222222222</v>
      </c>
      <c r="C1410" s="29">
        <v>675</v>
      </c>
      <c r="D1410" s="29">
        <v>0.4355</v>
      </c>
      <c r="E1410" s="29">
        <v>7.33</v>
      </c>
      <c r="F1410" s="29">
        <v>7.92</v>
      </c>
      <c r="G1410" s="29">
        <v>22.9</v>
      </c>
      <c r="K1410" s="29">
        <v>93</v>
      </c>
    </row>
    <row r="1411" spans="1:38" x14ac:dyDescent="0.35">
      <c r="A1411" s="252">
        <v>44426</v>
      </c>
      <c r="B1411" s="55">
        <v>0.47206018518518517</v>
      </c>
      <c r="C1411" s="29">
        <v>739</v>
      </c>
      <c r="D1411" s="29">
        <v>0.48099999999999998</v>
      </c>
      <c r="E1411" s="29">
        <v>6.98</v>
      </c>
      <c r="F1411" s="29">
        <v>7.88</v>
      </c>
      <c r="G1411" s="29">
        <v>25.999999999999996</v>
      </c>
      <c r="K1411" s="29">
        <v>20</v>
      </c>
    </row>
    <row r="1412" spans="1:38" x14ac:dyDescent="0.35">
      <c r="A1412" s="252">
        <v>44431</v>
      </c>
      <c r="B1412" s="55">
        <v>0.41673611111111114</v>
      </c>
      <c r="C1412" s="29">
        <v>722</v>
      </c>
      <c r="D1412" s="29">
        <v>0.46800000000000003</v>
      </c>
      <c r="E1412" s="29">
        <v>6.19</v>
      </c>
      <c r="F1412" s="29">
        <v>7.79</v>
      </c>
      <c r="G1412" s="29">
        <v>26.4</v>
      </c>
      <c r="K1412" s="29">
        <v>862</v>
      </c>
    </row>
    <row r="1413" spans="1:38" x14ac:dyDescent="0.35">
      <c r="A1413" s="252">
        <v>44439</v>
      </c>
      <c r="C1413" s="343" t="s">
        <v>649</v>
      </c>
      <c r="D1413" s="343"/>
      <c r="E1413" s="343"/>
      <c r="F1413" s="343"/>
      <c r="G1413" s="343"/>
      <c r="K1413" s="29">
        <v>9208</v>
      </c>
      <c r="L1413" s="45">
        <f>AVERAGE(K1410:K1414)</f>
        <v>3262.8</v>
      </c>
      <c r="M1413" s="46">
        <f>GEOMEAN(K1409:K1413)</f>
        <v>281.6263933032933</v>
      </c>
      <c r="N1413" s="47" t="s">
        <v>267</v>
      </c>
    </row>
    <row r="1414" spans="1:38" x14ac:dyDescent="0.35">
      <c r="A1414" s="70">
        <v>44441</v>
      </c>
      <c r="B1414" s="55">
        <v>0.43973379629629633</v>
      </c>
      <c r="C1414" s="29">
        <v>537</v>
      </c>
      <c r="D1414" s="29">
        <v>0.35099999999999998</v>
      </c>
      <c r="E1414" s="29">
        <v>6.18</v>
      </c>
      <c r="F1414" s="29">
        <v>8.0399999999999991</v>
      </c>
      <c r="G1414" s="29">
        <v>23.200000000000003</v>
      </c>
      <c r="K1414" s="29">
        <v>6131</v>
      </c>
    </row>
    <row r="1415" spans="1:38" x14ac:dyDescent="0.35">
      <c r="A1415" s="70">
        <v>44448</v>
      </c>
      <c r="B1415" s="55">
        <v>0.43503472222222223</v>
      </c>
      <c r="C1415" s="29">
        <v>601</v>
      </c>
      <c r="D1415" s="29">
        <v>0.39</v>
      </c>
      <c r="E1415" s="29">
        <v>6.63</v>
      </c>
      <c r="F1415" s="29">
        <v>7.88</v>
      </c>
      <c r="G1415" s="29">
        <v>21.999999999999996</v>
      </c>
      <c r="K1415" s="40">
        <v>8664</v>
      </c>
    </row>
    <row r="1416" spans="1:38" x14ac:dyDescent="0.35">
      <c r="A1416" s="70">
        <v>44452</v>
      </c>
      <c r="B1416" s="55">
        <v>0.41849537037037038</v>
      </c>
      <c r="C1416" s="29">
        <v>694</v>
      </c>
      <c r="D1416" s="29">
        <v>0.44850000000000001</v>
      </c>
      <c r="E1416" s="29">
        <v>7.61</v>
      </c>
      <c r="F1416" s="29">
        <v>7.72</v>
      </c>
      <c r="G1416" s="29">
        <v>23.299999999999997</v>
      </c>
      <c r="K1416" s="40">
        <v>8664</v>
      </c>
    </row>
    <row r="1417" spans="1:38" x14ac:dyDescent="0.35">
      <c r="A1417" s="252">
        <v>44461</v>
      </c>
      <c r="B1417" s="55">
        <v>0.40949074074074071</v>
      </c>
      <c r="C1417" s="29">
        <v>334</v>
      </c>
      <c r="D1417" s="29">
        <v>0.21709999999999999</v>
      </c>
      <c r="E1417" s="29">
        <v>6.97</v>
      </c>
      <c r="F1417" s="29">
        <v>7.63</v>
      </c>
      <c r="G1417" s="29">
        <v>19.099999999999998</v>
      </c>
      <c r="K1417" s="257">
        <v>24192</v>
      </c>
    </row>
    <row r="1418" spans="1:38" x14ac:dyDescent="0.35">
      <c r="A1418" s="252">
        <v>44466</v>
      </c>
      <c r="B1418" s="55">
        <v>0.44019675925925927</v>
      </c>
      <c r="C1418" s="29">
        <v>485.4</v>
      </c>
      <c r="D1418" s="29">
        <v>0.31530000000000002</v>
      </c>
      <c r="E1418" s="29">
        <v>7.81</v>
      </c>
      <c r="F1418" s="29">
        <v>8.0500000000000007</v>
      </c>
      <c r="G1418" s="29">
        <v>18.8</v>
      </c>
      <c r="K1418" s="40">
        <v>645</v>
      </c>
      <c r="L1418" s="45">
        <f>AVERAGE(K1414:K1418)</f>
        <v>9659.2000000000007</v>
      </c>
      <c r="M1418" s="46">
        <f>GEOMEAN(K1414:K1418)</f>
        <v>5905.2724366978318</v>
      </c>
      <c r="N1418" s="47" t="s">
        <v>268</v>
      </c>
      <c r="O1418" s="34">
        <v>2</v>
      </c>
      <c r="P1418" s="34">
        <v>65.3</v>
      </c>
      <c r="Q1418" s="39" t="s">
        <v>115</v>
      </c>
      <c r="R1418" s="39" t="s">
        <v>115</v>
      </c>
      <c r="S1418" s="39" t="s">
        <v>115</v>
      </c>
      <c r="T1418" s="39" t="s">
        <v>115</v>
      </c>
      <c r="U1418" s="39" t="s">
        <v>115</v>
      </c>
      <c r="V1418" s="39" t="s">
        <v>115</v>
      </c>
      <c r="W1418" s="34">
        <v>110</v>
      </c>
      <c r="X1418" s="34">
        <v>49</v>
      </c>
      <c r="Y1418" s="39" t="s">
        <v>115</v>
      </c>
      <c r="Z1418" s="34">
        <v>0.5</v>
      </c>
      <c r="AA1418" s="39" t="s">
        <v>115</v>
      </c>
      <c r="AB1418" s="34">
        <v>30.6</v>
      </c>
      <c r="AC1418" s="39" t="s">
        <v>115</v>
      </c>
      <c r="AD1418" s="34">
        <v>220</v>
      </c>
      <c r="AE1418" s="39" t="s">
        <v>115</v>
      </c>
      <c r="AF1418" s="39" t="s">
        <v>115</v>
      </c>
      <c r="AG1418" s="40">
        <v>19</v>
      </c>
      <c r="AH1418" s="40">
        <v>52200</v>
      </c>
      <c r="AI1418" s="39">
        <v>21700</v>
      </c>
      <c r="AJ1418" s="39">
        <v>3.5</v>
      </c>
      <c r="AK1418" s="39" t="s">
        <v>115</v>
      </c>
      <c r="AL1418" s="39" t="s">
        <v>115</v>
      </c>
    </row>
    <row r="1419" spans="1:38" x14ac:dyDescent="0.35">
      <c r="A1419" s="70">
        <v>44474</v>
      </c>
      <c r="B1419" s="55">
        <v>0.4650347222222222</v>
      </c>
      <c r="C1419" s="29">
        <v>591</v>
      </c>
      <c r="D1419" s="29">
        <v>0.38350000000000001</v>
      </c>
      <c r="E1419" s="29">
        <v>8.43</v>
      </c>
      <c r="F1419" s="29">
        <v>7.95</v>
      </c>
      <c r="G1419" s="29">
        <v>20.500000000000004</v>
      </c>
      <c r="K1419" s="29">
        <v>327</v>
      </c>
    </row>
    <row r="1420" spans="1:38" x14ac:dyDescent="0.35">
      <c r="A1420" s="252">
        <v>44480</v>
      </c>
      <c r="B1420" s="55">
        <v>0.42872685185185189</v>
      </c>
      <c r="C1420" s="29">
        <v>592</v>
      </c>
      <c r="D1420" s="29">
        <v>0.38350000000000001</v>
      </c>
      <c r="E1420" s="29">
        <v>6.3</v>
      </c>
      <c r="F1420" s="29">
        <v>7.91</v>
      </c>
      <c r="G1420" s="29">
        <v>20.599999999999998</v>
      </c>
      <c r="K1420" s="40">
        <v>256</v>
      </c>
    </row>
    <row r="1421" spans="1:38" x14ac:dyDescent="0.35">
      <c r="A1421" s="252">
        <v>44482</v>
      </c>
      <c r="B1421" s="55">
        <v>0.43421296296296297</v>
      </c>
      <c r="C1421" s="29">
        <v>640</v>
      </c>
      <c r="D1421" s="29">
        <v>0.41599999999999998</v>
      </c>
      <c r="E1421" s="29">
        <v>8.32</v>
      </c>
      <c r="F1421" s="29">
        <v>7.87</v>
      </c>
      <c r="G1421" s="29">
        <v>17.800000000000004</v>
      </c>
      <c r="K1421" s="29">
        <v>272</v>
      </c>
    </row>
    <row r="1422" spans="1:38" x14ac:dyDescent="0.35">
      <c r="A1422" s="252">
        <v>44487</v>
      </c>
      <c r="B1422" s="55">
        <v>0.45219907407407406</v>
      </c>
      <c r="C1422" s="29">
        <v>475.9</v>
      </c>
      <c r="D1422" s="29">
        <v>0.30940000000000001</v>
      </c>
      <c r="E1422" s="29">
        <v>9.5</v>
      </c>
      <c r="F1422" s="29">
        <v>7.85</v>
      </c>
      <c r="G1422" s="29">
        <v>17.5</v>
      </c>
      <c r="K1422" s="29">
        <v>405</v>
      </c>
    </row>
    <row r="1423" spans="1:38" x14ac:dyDescent="0.35">
      <c r="A1423" s="252">
        <v>44496</v>
      </c>
      <c r="B1423" s="55">
        <v>0.43258101851851855</v>
      </c>
      <c r="C1423" s="29">
        <v>469.5</v>
      </c>
      <c r="D1423" s="29">
        <v>0.30480000000000002</v>
      </c>
      <c r="E1423" s="29">
        <v>9.85</v>
      </c>
      <c r="F1423" s="29">
        <v>7.86</v>
      </c>
      <c r="G1423" s="29">
        <v>15.299999999999999</v>
      </c>
      <c r="K1423" s="29">
        <v>907</v>
      </c>
      <c r="L1423" s="45">
        <f>AVERAGE(K1419:K1423)</f>
        <v>433.4</v>
      </c>
      <c r="M1423" s="46">
        <f>GEOMEAN(K1419:K1423)</f>
        <v>384.13491797750089</v>
      </c>
      <c r="N1423" s="47" t="s">
        <v>269</v>
      </c>
    </row>
    <row r="1424" spans="1:38" x14ac:dyDescent="0.35">
      <c r="A1424" s="252">
        <v>44503</v>
      </c>
      <c r="B1424" s="55">
        <v>0.42832175925925925</v>
      </c>
      <c r="C1424" s="29">
        <v>481</v>
      </c>
      <c r="D1424" s="29">
        <v>0.31269999999999998</v>
      </c>
      <c r="E1424" s="29">
        <v>9.67</v>
      </c>
      <c r="F1424" s="29">
        <v>7.99</v>
      </c>
      <c r="G1424" s="29">
        <v>10.399999999999999</v>
      </c>
      <c r="K1424" s="29">
        <v>168</v>
      </c>
    </row>
    <row r="1425" spans="1:14" x14ac:dyDescent="0.35">
      <c r="A1425" s="252">
        <v>44508</v>
      </c>
      <c r="B1425" s="55">
        <v>0.46114583333333337</v>
      </c>
      <c r="C1425" s="29">
        <v>545</v>
      </c>
      <c r="D1425" s="29">
        <v>0.35420000000000001</v>
      </c>
      <c r="E1425" s="29">
        <v>11.95</v>
      </c>
      <c r="F1425" s="29">
        <v>7.97</v>
      </c>
      <c r="G1425" s="29">
        <v>10.1</v>
      </c>
      <c r="K1425" s="29">
        <v>20</v>
      </c>
    </row>
    <row r="1426" spans="1:14" x14ac:dyDescent="0.35">
      <c r="A1426" s="252">
        <v>44517</v>
      </c>
      <c r="B1426" s="55">
        <v>0.42762731481481481</v>
      </c>
      <c r="C1426" s="29">
        <v>594</v>
      </c>
      <c r="D1426" s="29">
        <v>0.3861</v>
      </c>
      <c r="E1426" s="29">
        <v>11.93</v>
      </c>
      <c r="F1426" s="29">
        <v>7.93</v>
      </c>
      <c r="G1426" s="29">
        <v>10.199999999999999</v>
      </c>
      <c r="K1426" s="29">
        <v>41</v>
      </c>
    </row>
    <row r="1427" spans="1:14" x14ac:dyDescent="0.35">
      <c r="A1427" s="252">
        <v>44522</v>
      </c>
      <c r="B1427" s="55">
        <v>0.46454861111111106</v>
      </c>
      <c r="C1427" s="29">
        <v>564</v>
      </c>
      <c r="D1427" s="29">
        <v>0.36659999999999998</v>
      </c>
      <c r="E1427" s="29">
        <v>15.17</v>
      </c>
      <c r="F1427" s="29">
        <v>7.87</v>
      </c>
      <c r="G1427" s="29">
        <v>6.3</v>
      </c>
      <c r="K1427" s="40">
        <v>354</v>
      </c>
    </row>
    <row r="1428" spans="1:14" x14ac:dyDescent="0.35">
      <c r="A1428" s="252">
        <v>44529</v>
      </c>
      <c r="B1428" s="55">
        <v>0.43296296296296299</v>
      </c>
      <c r="C1428" s="29">
        <v>599</v>
      </c>
      <c r="D1428" s="29">
        <v>0.38929999999999998</v>
      </c>
      <c r="E1428" s="29">
        <v>12.85</v>
      </c>
      <c r="F1428" s="29">
        <v>8</v>
      </c>
      <c r="G1428" s="29">
        <v>4.2</v>
      </c>
      <c r="K1428" s="40">
        <v>41</v>
      </c>
      <c r="L1428" s="45">
        <f>AVERAGE(K1424:K1428)</f>
        <v>124.8</v>
      </c>
      <c r="M1428" s="46">
        <f>GEOMEAN(K1424:K1428)</f>
        <v>72.473969781880072</v>
      </c>
      <c r="N1428" s="47" t="s">
        <v>270</v>
      </c>
    </row>
    <row r="1429" spans="1:14" x14ac:dyDescent="0.35">
      <c r="A1429" s="252">
        <v>44531</v>
      </c>
      <c r="B1429" s="55">
        <v>0.42975694444444446</v>
      </c>
      <c r="C1429" s="29">
        <v>626</v>
      </c>
      <c r="D1429" s="29">
        <v>0.40689999999999998</v>
      </c>
      <c r="E1429" s="29">
        <v>13.3</v>
      </c>
      <c r="F1429" s="29">
        <v>7.91</v>
      </c>
      <c r="G1429" s="29">
        <v>5.3</v>
      </c>
      <c r="K1429" s="40">
        <v>97</v>
      </c>
      <c r="L1429" s="28"/>
      <c r="M1429" s="31"/>
      <c r="N1429" s="30"/>
    </row>
    <row r="1430" spans="1:14" x14ac:dyDescent="0.35">
      <c r="A1430" s="252">
        <v>44537</v>
      </c>
      <c r="B1430" s="55">
        <v>0.42967592592592596</v>
      </c>
      <c r="C1430" s="29">
        <v>566</v>
      </c>
      <c r="D1430" s="29">
        <v>0.3679</v>
      </c>
      <c r="E1430" s="29">
        <v>18.239999999999998</v>
      </c>
      <c r="F1430" s="29">
        <v>8.16</v>
      </c>
      <c r="G1430" s="29">
        <v>3.2</v>
      </c>
      <c r="K1430" s="40">
        <v>932</v>
      </c>
      <c r="L1430" s="28"/>
      <c r="M1430" s="31"/>
      <c r="N1430" s="30"/>
    </row>
    <row r="1431" spans="1:14" x14ac:dyDescent="0.35">
      <c r="A1431" s="252">
        <v>44545</v>
      </c>
      <c r="B1431" s="55">
        <v>0.40493055555555557</v>
      </c>
      <c r="C1431" s="29">
        <v>566</v>
      </c>
      <c r="D1431" s="29">
        <v>0.3679</v>
      </c>
      <c r="E1431" s="29">
        <v>14.48</v>
      </c>
      <c r="F1431" s="29">
        <v>7.97</v>
      </c>
      <c r="G1431" s="29">
        <v>6.5</v>
      </c>
      <c r="K1431" s="40">
        <v>160</v>
      </c>
      <c r="L1431" s="28"/>
      <c r="M1431" s="31"/>
      <c r="N1431" s="30"/>
    </row>
    <row r="1432" spans="1:14" x14ac:dyDescent="0.35">
      <c r="A1432" s="252">
        <v>44546</v>
      </c>
      <c r="B1432" s="40" t="s">
        <v>281</v>
      </c>
      <c r="K1432" s="40">
        <v>203</v>
      </c>
      <c r="L1432" s="28"/>
      <c r="M1432" s="31"/>
      <c r="N1432" s="30"/>
    </row>
    <row r="1433" spans="1:14" x14ac:dyDescent="0.35">
      <c r="A1433" s="252">
        <v>44558</v>
      </c>
      <c r="B1433" s="52">
        <v>0.44640046296296299</v>
      </c>
      <c r="C1433" s="29">
        <v>571</v>
      </c>
      <c r="D1433" s="29">
        <v>0.37140000000000001</v>
      </c>
      <c r="E1433" s="29">
        <v>11.57</v>
      </c>
      <c r="F1433" s="29">
        <v>8.2200000000000006</v>
      </c>
      <c r="G1433" s="29">
        <v>6.6</v>
      </c>
      <c r="K1433" s="40">
        <v>121</v>
      </c>
      <c r="L1433" s="45">
        <f>AVERAGE(K1429:K1433)</f>
        <v>302.60000000000002</v>
      </c>
      <c r="M1433" s="46">
        <f>GEOMEAN(K1429:K1433)</f>
        <v>204.22918652967587</v>
      </c>
      <c r="N1433" s="47" t="s">
        <v>271</v>
      </c>
    </row>
    <row r="1434" spans="1:14" x14ac:dyDescent="0.35">
      <c r="A1434" s="252">
        <v>44565</v>
      </c>
      <c r="B1434" s="58">
        <v>0.44539351851851849</v>
      </c>
      <c r="C1434" s="29">
        <v>530</v>
      </c>
      <c r="D1434" s="29">
        <v>0.34460000000000002</v>
      </c>
      <c r="E1434" s="29">
        <v>13.35</v>
      </c>
      <c r="F1434" s="29">
        <v>8.7899999999999991</v>
      </c>
      <c r="G1434" s="29">
        <v>4.0999999999999996</v>
      </c>
      <c r="K1434" s="29">
        <v>134</v>
      </c>
      <c r="L1434" s="45"/>
      <c r="M1434" s="46"/>
      <c r="N1434" s="47"/>
    </row>
    <row r="1435" spans="1:14" x14ac:dyDescent="0.35">
      <c r="A1435" s="252">
        <v>44571</v>
      </c>
      <c r="B1435" s="52">
        <v>0.42606481481481479</v>
      </c>
      <c r="C1435" s="29">
        <v>593</v>
      </c>
      <c r="D1435" s="29">
        <v>0.38569999999999999</v>
      </c>
      <c r="E1435" s="29">
        <v>14.56</v>
      </c>
      <c r="F1435" s="29">
        <v>8.14</v>
      </c>
      <c r="G1435" s="29">
        <v>0.6</v>
      </c>
      <c r="K1435" s="29">
        <v>160</v>
      </c>
    </row>
    <row r="1436" spans="1:14" x14ac:dyDescent="0.35">
      <c r="A1436" s="252">
        <v>44574</v>
      </c>
      <c r="B1436" s="58">
        <v>0.41394675925925922</v>
      </c>
      <c r="C1436" s="29">
        <v>596</v>
      </c>
      <c r="D1436" s="29">
        <v>0.3871</v>
      </c>
      <c r="E1436" s="29">
        <v>14.33</v>
      </c>
      <c r="F1436" s="29">
        <v>8.36</v>
      </c>
      <c r="G1436" s="29">
        <v>2.7</v>
      </c>
      <c r="K1436" s="29">
        <v>132</v>
      </c>
    </row>
    <row r="1437" spans="1:14" x14ac:dyDescent="0.35">
      <c r="A1437" s="252">
        <v>44580</v>
      </c>
      <c r="B1437" s="55">
        <v>0.45271990740740736</v>
      </c>
      <c r="C1437" s="29">
        <v>643</v>
      </c>
      <c r="D1437" s="29">
        <v>0.41789999999999999</v>
      </c>
      <c r="E1437" s="29">
        <v>14.94</v>
      </c>
      <c r="F1437" s="29">
        <v>8.01</v>
      </c>
      <c r="G1437" s="29">
        <v>3.1</v>
      </c>
      <c r="K1437" s="29">
        <v>20</v>
      </c>
    </row>
    <row r="1438" spans="1:14" x14ac:dyDescent="0.35">
      <c r="A1438" s="252">
        <v>44586</v>
      </c>
      <c r="B1438" s="55">
        <v>0.44344907407407402</v>
      </c>
      <c r="C1438" s="29">
        <v>706</v>
      </c>
      <c r="D1438" s="29">
        <v>0.45889999999999997</v>
      </c>
      <c r="E1438" s="29">
        <v>15.87</v>
      </c>
      <c r="F1438" s="29">
        <v>8.0399999999999991</v>
      </c>
      <c r="G1438" s="29">
        <v>0.1</v>
      </c>
      <c r="K1438" s="29">
        <v>86</v>
      </c>
      <c r="L1438" s="45">
        <f>AVERAGE(K1434:K1438)</f>
        <v>106.4</v>
      </c>
      <c r="M1438" s="46">
        <f>GEOMEAN(K1434:K1438)</f>
        <v>86.589539866812615</v>
      </c>
      <c r="N1438" s="47" t="s">
        <v>272</v>
      </c>
    </row>
    <row r="1439" spans="1:14" x14ac:dyDescent="0.35">
      <c r="A1439" s="252">
        <v>44593</v>
      </c>
      <c r="B1439" s="55">
        <v>0.43192129629629633</v>
      </c>
      <c r="C1439" s="29">
        <v>743</v>
      </c>
      <c r="D1439" s="29">
        <v>0.4829</v>
      </c>
      <c r="E1439" s="29">
        <v>14.85</v>
      </c>
      <c r="F1439" s="29">
        <v>7.84</v>
      </c>
      <c r="G1439" s="29">
        <v>2</v>
      </c>
      <c r="K1439" s="29">
        <v>86</v>
      </c>
    </row>
    <row r="1440" spans="1:14" x14ac:dyDescent="0.35">
      <c r="A1440" s="252">
        <v>44601</v>
      </c>
      <c r="B1440" s="55">
        <v>0.45655092592592594</v>
      </c>
      <c r="C1440" s="29">
        <v>678</v>
      </c>
      <c r="D1440" s="29">
        <v>0.44069999999999998</v>
      </c>
      <c r="E1440" s="29">
        <v>14.33</v>
      </c>
      <c r="F1440" s="29">
        <v>7.79</v>
      </c>
      <c r="G1440" s="29">
        <v>2.8</v>
      </c>
      <c r="K1440" s="29">
        <v>231</v>
      </c>
    </row>
    <row r="1441" spans="1:38" x14ac:dyDescent="0.35">
      <c r="A1441" s="252">
        <v>44606</v>
      </c>
      <c r="B1441" s="55">
        <v>0.40512731481481484</v>
      </c>
      <c r="C1441" s="29">
        <v>640</v>
      </c>
      <c r="D1441" s="29">
        <v>0.41599999999999998</v>
      </c>
      <c r="E1441" s="29">
        <v>14.8</v>
      </c>
      <c r="F1441" s="29">
        <v>8.07</v>
      </c>
      <c r="G1441" s="29">
        <v>0.7</v>
      </c>
      <c r="K1441" s="29">
        <v>74</v>
      </c>
    </row>
    <row r="1442" spans="1:38" x14ac:dyDescent="0.35">
      <c r="A1442" s="252">
        <v>44614</v>
      </c>
      <c r="B1442" s="40" t="s">
        <v>570</v>
      </c>
    </row>
    <row r="1443" spans="1:38" x14ac:dyDescent="0.35">
      <c r="A1443" s="252">
        <v>44620</v>
      </c>
      <c r="B1443" s="52">
        <v>0.45192129629629635</v>
      </c>
      <c r="C1443" s="29">
        <v>534</v>
      </c>
      <c r="D1443" s="29">
        <v>0.3473</v>
      </c>
      <c r="E1443" s="29">
        <v>13.52</v>
      </c>
      <c r="F1443" s="29">
        <v>8.77</v>
      </c>
      <c r="G1443" s="29">
        <v>3.6</v>
      </c>
      <c r="K1443" s="29">
        <v>10</v>
      </c>
      <c r="L1443" s="45">
        <f>AVERAGE(K1439:K1443)</f>
        <v>100.25</v>
      </c>
      <c r="M1443" s="46">
        <f>GEOMEAN(K1439:K1443)</f>
        <v>61.920654433579649</v>
      </c>
      <c r="N1443" s="47" t="s">
        <v>274</v>
      </c>
    </row>
    <row r="1444" spans="1:38" x14ac:dyDescent="0.35">
      <c r="A1444" s="252">
        <v>44622</v>
      </c>
      <c r="B1444" s="55">
        <v>0.42756944444444445</v>
      </c>
      <c r="C1444" s="29">
        <v>547</v>
      </c>
      <c r="D1444" s="29">
        <v>0.35560000000000003</v>
      </c>
      <c r="E1444" s="29">
        <v>13.8</v>
      </c>
      <c r="F1444" s="29">
        <v>8.0299999999999994</v>
      </c>
      <c r="G1444" s="29">
        <v>5.3</v>
      </c>
      <c r="K1444" s="29">
        <v>41</v>
      </c>
    </row>
    <row r="1445" spans="1:38" x14ac:dyDescent="0.35">
      <c r="A1445" s="252">
        <v>44629</v>
      </c>
      <c r="B1445" s="55">
        <v>0.40993055555555552</v>
      </c>
      <c r="C1445" s="29">
        <v>297.5</v>
      </c>
      <c r="D1445" s="29">
        <v>0.193</v>
      </c>
      <c r="E1445" s="29">
        <v>12.35</v>
      </c>
      <c r="F1445" s="29">
        <v>7.52</v>
      </c>
      <c r="K1445" s="29">
        <v>171</v>
      </c>
    </row>
    <row r="1446" spans="1:38" x14ac:dyDescent="0.35">
      <c r="A1446" s="70">
        <v>44634</v>
      </c>
      <c r="B1446" s="55">
        <v>0.40734953703703702</v>
      </c>
      <c r="C1446" s="29">
        <v>513</v>
      </c>
      <c r="D1446" s="29">
        <v>0.33350000000000002</v>
      </c>
      <c r="E1446" s="29">
        <v>12.92</v>
      </c>
      <c r="F1446" s="29">
        <v>7.84</v>
      </c>
      <c r="K1446" s="29">
        <v>41</v>
      </c>
      <c r="O1446" s="39" t="s">
        <v>115</v>
      </c>
      <c r="P1446" s="34">
        <v>55.3</v>
      </c>
      <c r="Q1446" s="39" t="s">
        <v>115</v>
      </c>
      <c r="R1446" s="39" t="s">
        <v>115</v>
      </c>
      <c r="S1446" s="39" t="s">
        <v>115</v>
      </c>
      <c r="T1446" s="39" t="s">
        <v>115</v>
      </c>
      <c r="U1446" s="39" t="s">
        <v>115</v>
      </c>
      <c r="V1446" s="39" t="s">
        <v>115</v>
      </c>
      <c r="W1446" s="39" t="s">
        <v>115</v>
      </c>
      <c r="X1446" s="34">
        <v>38.299999999999997</v>
      </c>
      <c r="Y1446" s="39" t="s">
        <v>115</v>
      </c>
      <c r="Z1446" s="34">
        <v>1.1000000000000001</v>
      </c>
      <c r="AA1446" s="39" t="s">
        <v>115</v>
      </c>
      <c r="AB1446" s="34">
        <v>18.7</v>
      </c>
      <c r="AC1446" s="39" t="s">
        <v>115</v>
      </c>
      <c r="AD1446" s="34">
        <v>213</v>
      </c>
      <c r="AE1446" s="39" t="s">
        <v>115</v>
      </c>
      <c r="AF1446" s="40">
        <v>408</v>
      </c>
      <c r="AG1446" s="39">
        <v>30.4</v>
      </c>
      <c r="AH1446" s="39">
        <v>57200</v>
      </c>
      <c r="AI1446" s="39">
        <v>17000</v>
      </c>
      <c r="AJ1446" s="39" t="s">
        <v>115</v>
      </c>
      <c r="AK1446" s="39" t="s">
        <v>115</v>
      </c>
      <c r="AL1446" s="39" t="s">
        <v>115</v>
      </c>
    </row>
    <row r="1447" spans="1:38" x14ac:dyDescent="0.35">
      <c r="A1447" s="252">
        <v>44644</v>
      </c>
      <c r="B1447" s="52">
        <v>0.4372685185185185</v>
      </c>
      <c r="C1447" s="29">
        <v>432.8</v>
      </c>
      <c r="D1447" s="29">
        <v>0.28129999999999999</v>
      </c>
      <c r="E1447" s="29">
        <v>10.63</v>
      </c>
      <c r="F1447" s="29">
        <v>8.61</v>
      </c>
      <c r="G1447" s="29">
        <v>9.9</v>
      </c>
      <c r="K1447" s="29">
        <v>1178</v>
      </c>
    </row>
    <row r="1448" spans="1:38" x14ac:dyDescent="0.35">
      <c r="A1448" s="252">
        <v>44648</v>
      </c>
      <c r="B1448" s="55">
        <v>0.41700231481481481</v>
      </c>
      <c r="C1448" s="29">
        <v>549</v>
      </c>
      <c r="D1448" s="29">
        <v>0.3569</v>
      </c>
      <c r="E1448" s="29">
        <v>12.03</v>
      </c>
      <c r="F1448" s="29">
        <v>8.42</v>
      </c>
      <c r="G1448" s="29">
        <v>6.4</v>
      </c>
      <c r="K1448" s="29">
        <v>31</v>
      </c>
      <c r="L1448" s="45">
        <f>AVERAGE(K1444:K1448)</f>
        <v>292.39999999999998</v>
      </c>
      <c r="M1448" s="46">
        <f>GEOMEAN(K1444:K1448)</f>
        <v>100.97506970025078</v>
      </c>
      <c r="N1448" s="47" t="s">
        <v>275</v>
      </c>
    </row>
    <row r="1449" spans="1:38" x14ac:dyDescent="0.35">
      <c r="A1449" s="252">
        <v>44657</v>
      </c>
      <c r="B1449" s="58">
        <v>0.45708333333333334</v>
      </c>
      <c r="C1449" s="29">
        <v>595</v>
      </c>
      <c r="D1449" s="29">
        <v>0.38690000000000002</v>
      </c>
      <c r="E1449" s="29">
        <v>11.5</v>
      </c>
      <c r="F1449" s="29">
        <v>8.36</v>
      </c>
      <c r="G1449" s="29">
        <v>10.199999999999999</v>
      </c>
      <c r="K1449" s="29">
        <v>41</v>
      </c>
    </row>
    <row r="1450" spans="1:38" x14ac:dyDescent="0.35">
      <c r="A1450" s="252">
        <v>44663</v>
      </c>
      <c r="B1450" s="55">
        <v>0.4042824074074074</v>
      </c>
      <c r="C1450" s="29">
        <v>589</v>
      </c>
      <c r="D1450" s="29">
        <v>0.38290000000000002</v>
      </c>
      <c r="E1450" s="29">
        <v>10.71</v>
      </c>
      <c r="F1450" s="29">
        <v>7.76</v>
      </c>
      <c r="G1450" s="29">
        <v>11.2</v>
      </c>
      <c r="K1450" s="40">
        <v>759</v>
      </c>
    </row>
    <row r="1451" spans="1:38" x14ac:dyDescent="0.35">
      <c r="A1451" s="252">
        <v>44671</v>
      </c>
      <c r="B1451" s="55">
        <v>0.43174768518518519</v>
      </c>
      <c r="C1451" s="29">
        <v>600</v>
      </c>
      <c r="D1451" s="29">
        <v>0.39</v>
      </c>
      <c r="E1451" s="29">
        <v>11.35</v>
      </c>
      <c r="F1451" s="29">
        <v>7.92</v>
      </c>
      <c r="G1451" s="29">
        <v>10.4</v>
      </c>
      <c r="K1451" s="29">
        <v>120</v>
      </c>
    </row>
    <row r="1452" spans="1:38" x14ac:dyDescent="0.35">
      <c r="A1452" s="252">
        <v>44679</v>
      </c>
      <c r="B1452" s="55">
        <v>0.42842592592592593</v>
      </c>
      <c r="C1452" s="29">
        <v>603</v>
      </c>
      <c r="D1452" s="29">
        <v>0.39190000000000003</v>
      </c>
      <c r="E1452" s="29">
        <v>9.23</v>
      </c>
      <c r="F1452" s="29">
        <v>7.92</v>
      </c>
      <c r="G1452" s="29">
        <v>13.7</v>
      </c>
      <c r="K1452" s="29">
        <v>272</v>
      </c>
    </row>
    <row r="1453" spans="1:38" x14ac:dyDescent="0.35">
      <c r="A1453" s="252">
        <v>44680</v>
      </c>
      <c r="B1453" s="55">
        <v>0.41312499999999996</v>
      </c>
      <c r="C1453" s="29">
        <v>623</v>
      </c>
      <c r="D1453" s="29">
        <v>0.40500000000000003</v>
      </c>
      <c r="E1453" s="29">
        <v>7.51</v>
      </c>
      <c r="F1453" s="29">
        <v>7.91</v>
      </c>
      <c r="G1453" s="29">
        <v>13.8</v>
      </c>
      <c r="K1453" s="29">
        <v>85</v>
      </c>
      <c r="L1453" s="45">
        <f>AVERAGE(K1449:K1453)</f>
        <v>255.4</v>
      </c>
      <c r="M1453" s="46">
        <f>GEOMEAN(K1449:K1453)</f>
        <v>153.90011405361258</v>
      </c>
      <c r="N1453" s="47" t="s">
        <v>276</v>
      </c>
    </row>
    <row r="1454" spans="1:38" x14ac:dyDescent="0.35">
      <c r="A1454" s="252">
        <v>44683</v>
      </c>
      <c r="B1454" s="55">
        <v>0.4324305555555556</v>
      </c>
      <c r="C1454" s="29">
        <v>491.8</v>
      </c>
      <c r="D1454" s="29">
        <v>0.31979999999999997</v>
      </c>
      <c r="E1454" s="29">
        <v>9</v>
      </c>
      <c r="F1454" s="29">
        <v>8.0299999999999994</v>
      </c>
      <c r="G1454" s="29">
        <v>14.4</v>
      </c>
      <c r="K1454" s="36">
        <v>10</v>
      </c>
    </row>
    <row r="1455" spans="1:38" x14ac:dyDescent="0.35">
      <c r="A1455" s="252">
        <v>44691</v>
      </c>
      <c r="B1455" s="55">
        <v>0.41363425925925923</v>
      </c>
      <c r="C1455" s="29">
        <v>572</v>
      </c>
      <c r="D1455" s="29">
        <v>0.37180000000000002</v>
      </c>
      <c r="E1455" s="29">
        <v>14.83</v>
      </c>
      <c r="F1455" s="29">
        <v>7.73</v>
      </c>
      <c r="G1455" s="29">
        <v>17.2</v>
      </c>
      <c r="K1455" s="29">
        <v>160</v>
      </c>
    </row>
    <row r="1456" spans="1:38" x14ac:dyDescent="0.35">
      <c r="A1456" s="252">
        <v>44693</v>
      </c>
      <c r="B1456" s="55">
        <v>0.44210648148148146</v>
      </c>
      <c r="C1456" s="29">
        <v>608</v>
      </c>
      <c r="D1456" s="29">
        <v>0.39650000000000002</v>
      </c>
      <c r="E1456" s="29">
        <v>7.88</v>
      </c>
      <c r="F1456" s="29">
        <v>7.95</v>
      </c>
      <c r="G1456" s="29">
        <v>21</v>
      </c>
      <c r="K1456" s="29">
        <v>98</v>
      </c>
    </row>
    <row r="1457" spans="1:38" x14ac:dyDescent="0.35">
      <c r="A1457" s="252">
        <v>44699</v>
      </c>
      <c r="B1457" s="58">
        <v>0.42246527777777776</v>
      </c>
      <c r="C1457" s="29">
        <v>107.4</v>
      </c>
      <c r="D1457" s="29">
        <v>6.9800000000000001E-2</v>
      </c>
      <c r="E1457" s="29">
        <v>9.1199999999999992</v>
      </c>
      <c r="F1457" s="29">
        <v>8.1300000000000008</v>
      </c>
      <c r="G1457" s="29">
        <v>19.100000000000001</v>
      </c>
      <c r="K1457" s="29">
        <v>86</v>
      </c>
    </row>
    <row r="1458" spans="1:38" x14ac:dyDescent="0.35">
      <c r="A1458" s="252">
        <v>44705</v>
      </c>
      <c r="B1458" s="55">
        <v>0.44862268518518517</v>
      </c>
      <c r="C1458" s="29">
        <v>641</v>
      </c>
      <c r="D1458" s="29">
        <v>0.41599999999999998</v>
      </c>
      <c r="E1458" s="29">
        <v>7.6</v>
      </c>
      <c r="F1458" s="29">
        <v>7.66</v>
      </c>
      <c r="G1458" s="29">
        <v>18.5</v>
      </c>
      <c r="K1458" s="29">
        <v>199</v>
      </c>
      <c r="L1458" s="45">
        <f>AVERAGE(K1454:K1458)</f>
        <v>110.6</v>
      </c>
      <c r="M1458" s="46">
        <f>GEOMEAN(K1454:K1458)</f>
        <v>76.866926661568456</v>
      </c>
      <c r="N1458" s="47" t="s">
        <v>277</v>
      </c>
    </row>
    <row r="1459" spans="1:38" x14ac:dyDescent="0.35">
      <c r="A1459" s="256">
        <v>44718</v>
      </c>
      <c r="B1459" s="58">
        <v>0.43592592592592588</v>
      </c>
      <c r="C1459" s="29">
        <v>579</v>
      </c>
      <c r="D1459" s="29">
        <v>0.3765</v>
      </c>
      <c r="E1459" s="29">
        <v>8.0399999999999991</v>
      </c>
      <c r="F1459" s="29">
        <v>8.01</v>
      </c>
      <c r="G1459" s="29">
        <v>22</v>
      </c>
      <c r="K1459" s="29">
        <v>110</v>
      </c>
    </row>
    <row r="1460" spans="1:38" x14ac:dyDescent="0.35">
      <c r="A1460" s="256">
        <v>44728</v>
      </c>
      <c r="B1460" s="55">
        <v>0.43790509259259264</v>
      </c>
      <c r="C1460" s="29">
        <v>542</v>
      </c>
      <c r="D1460" s="29">
        <v>0.35099999999999998</v>
      </c>
      <c r="E1460" s="29">
        <v>7.67</v>
      </c>
      <c r="F1460" s="29">
        <v>7.83</v>
      </c>
      <c r="G1460" s="29">
        <v>26.4</v>
      </c>
      <c r="K1460" s="29">
        <v>350</v>
      </c>
    </row>
    <row r="1461" spans="1:38" x14ac:dyDescent="0.35">
      <c r="A1461" s="256">
        <v>44734</v>
      </c>
      <c r="B1461" s="55">
        <v>0.42627314814814815</v>
      </c>
      <c r="C1461" s="29">
        <v>697</v>
      </c>
      <c r="D1461" s="29">
        <v>0.45500000000000002</v>
      </c>
      <c r="E1461" s="29">
        <v>6.3</v>
      </c>
      <c r="F1461" s="29">
        <v>7.61</v>
      </c>
      <c r="G1461" s="29">
        <v>24.3</v>
      </c>
      <c r="K1461" s="29">
        <v>158</v>
      </c>
    </row>
    <row r="1462" spans="1:38" x14ac:dyDescent="0.35">
      <c r="A1462" s="252">
        <v>44739</v>
      </c>
      <c r="B1462" s="55">
        <v>0.36527777777777781</v>
      </c>
      <c r="C1462" s="29">
        <v>695</v>
      </c>
      <c r="D1462" s="29">
        <v>0.44850000000000001</v>
      </c>
      <c r="E1462" s="29">
        <v>8.31</v>
      </c>
      <c r="F1462" s="29">
        <v>7.75</v>
      </c>
      <c r="G1462" s="29">
        <v>22.8</v>
      </c>
      <c r="K1462" s="29">
        <v>269</v>
      </c>
    </row>
    <row r="1463" spans="1:38" x14ac:dyDescent="0.35">
      <c r="A1463" s="256">
        <v>44740</v>
      </c>
      <c r="B1463" s="55">
        <v>0.39476851851851852</v>
      </c>
      <c r="C1463" s="29">
        <v>712</v>
      </c>
      <c r="D1463" s="29">
        <v>0.46150000000000002</v>
      </c>
      <c r="E1463" s="29">
        <v>7.28</v>
      </c>
      <c r="F1463" s="29">
        <v>7.57</v>
      </c>
      <c r="G1463" s="29">
        <v>18.5</v>
      </c>
      <c r="K1463" s="29">
        <v>240</v>
      </c>
      <c r="L1463" s="45">
        <f>AVERAGE(K1459:K1463)</f>
        <v>225.4</v>
      </c>
      <c r="M1463" s="46">
        <f>GEOMEAN(K1459:K1463)</f>
        <v>208.36092061409536</v>
      </c>
      <c r="N1463" s="47" t="s">
        <v>278</v>
      </c>
    </row>
    <row r="1464" spans="1:38" x14ac:dyDescent="0.35">
      <c r="A1464" s="256">
        <v>44748</v>
      </c>
      <c r="B1464" s="55">
        <v>0.41197916666666662</v>
      </c>
      <c r="C1464" s="29">
        <v>809</v>
      </c>
      <c r="D1464" s="29">
        <v>0.52649999999999997</v>
      </c>
      <c r="E1464" s="29">
        <v>6.09</v>
      </c>
      <c r="F1464" s="29">
        <v>7.81</v>
      </c>
      <c r="G1464" s="29">
        <v>28.7</v>
      </c>
      <c r="K1464" s="29">
        <v>457</v>
      </c>
    </row>
    <row r="1465" spans="1:38" x14ac:dyDescent="0.35">
      <c r="A1465" s="256">
        <v>44754</v>
      </c>
      <c r="B1465" s="58">
        <v>0.424375</v>
      </c>
      <c r="C1465" s="29">
        <v>859</v>
      </c>
      <c r="D1465" s="29">
        <v>0.55800000000000005</v>
      </c>
      <c r="E1465" s="29">
        <v>9.56</v>
      </c>
      <c r="F1465" s="29">
        <v>7.95</v>
      </c>
      <c r="G1465" s="29">
        <v>25.2</v>
      </c>
      <c r="K1465" s="29">
        <v>299</v>
      </c>
    </row>
    <row r="1466" spans="1:38" x14ac:dyDescent="0.35">
      <c r="A1466" s="256">
        <v>44756</v>
      </c>
      <c r="B1466" s="55">
        <v>0.44714120370370369</v>
      </c>
      <c r="C1466" s="29">
        <v>832</v>
      </c>
      <c r="D1466" s="29">
        <v>0.53949999999999998</v>
      </c>
      <c r="E1466" s="29">
        <v>6.04</v>
      </c>
      <c r="F1466" s="29">
        <v>8.0399999999999991</v>
      </c>
      <c r="G1466" s="29">
        <v>23.4</v>
      </c>
      <c r="K1466" s="29">
        <v>1137</v>
      </c>
    </row>
    <row r="1467" spans="1:38" x14ac:dyDescent="0.35">
      <c r="A1467" s="256">
        <v>44762</v>
      </c>
      <c r="B1467" s="52">
        <v>0.44520833333333337</v>
      </c>
      <c r="C1467" s="29">
        <v>261.7</v>
      </c>
      <c r="D1467" s="29">
        <v>0.1701</v>
      </c>
      <c r="E1467" s="29">
        <v>7.36</v>
      </c>
      <c r="F1467" s="29">
        <v>7.65</v>
      </c>
      <c r="G1467" s="29">
        <v>24.7</v>
      </c>
      <c r="K1467" s="29">
        <v>1250</v>
      </c>
      <c r="O1467" s="39">
        <v>2.2000000000000002</v>
      </c>
      <c r="P1467" s="34">
        <v>67.8</v>
      </c>
      <c r="Q1467" s="39" t="s">
        <v>115</v>
      </c>
      <c r="R1467" s="39" t="s">
        <v>115</v>
      </c>
      <c r="S1467" s="39" t="s">
        <v>115</v>
      </c>
      <c r="T1467" s="39" t="s">
        <v>115</v>
      </c>
      <c r="U1467" s="39" t="s">
        <v>115</v>
      </c>
      <c r="V1467" s="39" t="s">
        <v>115</v>
      </c>
      <c r="W1467" s="39" t="s">
        <v>115</v>
      </c>
      <c r="X1467" s="34">
        <v>42</v>
      </c>
      <c r="Y1467" s="39" t="s">
        <v>115</v>
      </c>
      <c r="Z1467" s="34">
        <v>1.3</v>
      </c>
      <c r="AA1467" s="39" t="s">
        <v>115</v>
      </c>
      <c r="AB1467" s="34">
        <v>26.3</v>
      </c>
      <c r="AC1467" s="39" t="s">
        <v>115</v>
      </c>
      <c r="AD1467" s="34">
        <v>193</v>
      </c>
      <c r="AE1467" s="39" t="s">
        <v>115</v>
      </c>
      <c r="AF1467" s="40">
        <v>214</v>
      </c>
      <c r="AG1467" s="39">
        <v>31.7</v>
      </c>
      <c r="AH1467" s="39">
        <v>47000</v>
      </c>
      <c r="AI1467" s="39">
        <v>18300</v>
      </c>
      <c r="AJ1467" s="39" t="s">
        <v>115</v>
      </c>
      <c r="AK1467" s="39" t="s">
        <v>115</v>
      </c>
      <c r="AL1467" s="39" t="s">
        <v>115</v>
      </c>
    </row>
    <row r="1468" spans="1:38" x14ac:dyDescent="0.35">
      <c r="A1468" s="256">
        <v>44769</v>
      </c>
      <c r="B1468" s="52">
        <v>0.42726851851851855</v>
      </c>
      <c r="C1468" s="29">
        <v>410</v>
      </c>
      <c r="D1468" s="29">
        <v>0.26650000000000001</v>
      </c>
      <c r="E1468" s="29">
        <v>6.21</v>
      </c>
      <c r="F1468" s="29">
        <v>7.62</v>
      </c>
      <c r="G1468" s="29">
        <v>22.7</v>
      </c>
      <c r="K1468" s="257">
        <v>24192</v>
      </c>
      <c r="L1468" s="45">
        <f>AVERAGE(K1464:K1468)</f>
        <v>5467</v>
      </c>
      <c r="M1468" s="46">
        <f>GEOMEAN(K1464:K1468)</f>
        <v>1362.6550435058448</v>
      </c>
      <c r="N1468" s="47" t="s">
        <v>279</v>
      </c>
    </row>
    <row r="1469" spans="1:38" x14ac:dyDescent="0.35">
      <c r="A1469" s="256">
        <v>44790</v>
      </c>
      <c r="B1469" s="52">
        <v>0.43129629629629629</v>
      </c>
      <c r="C1469" s="29">
        <v>481</v>
      </c>
      <c r="D1469" s="29">
        <v>0.31269999999999998</v>
      </c>
      <c r="E1469" s="29">
        <v>7.8</v>
      </c>
      <c r="F1469" s="29">
        <v>7.79</v>
      </c>
      <c r="G1469" s="29">
        <v>22.4</v>
      </c>
      <c r="K1469" s="40">
        <v>332</v>
      </c>
    </row>
    <row r="1470" spans="1:38" x14ac:dyDescent="0.35">
      <c r="A1470" s="256">
        <v>44791</v>
      </c>
      <c r="B1470" s="55">
        <v>0.42900462962962965</v>
      </c>
      <c r="C1470" s="29">
        <v>763</v>
      </c>
      <c r="D1470" s="29">
        <v>0.49399999999999999</v>
      </c>
      <c r="E1470" s="29">
        <v>5.68</v>
      </c>
      <c r="F1470" s="29">
        <v>7.88</v>
      </c>
      <c r="G1470" s="29">
        <v>24</v>
      </c>
      <c r="K1470" s="40">
        <v>332</v>
      </c>
    </row>
    <row r="1471" spans="1:38" x14ac:dyDescent="0.35">
      <c r="A1471" s="256">
        <v>44797</v>
      </c>
      <c r="B1471" s="55">
        <v>0.40034722222222219</v>
      </c>
      <c r="C1471" s="29">
        <v>511</v>
      </c>
      <c r="D1471" s="29">
        <v>0.33210000000000001</v>
      </c>
      <c r="E1471" s="29">
        <v>7.33</v>
      </c>
      <c r="F1471" s="29">
        <v>7.91</v>
      </c>
      <c r="G1471" s="29">
        <v>23.3</v>
      </c>
      <c r="K1471" s="40">
        <v>512</v>
      </c>
    </row>
    <row r="1472" spans="1:38" x14ac:dyDescent="0.35">
      <c r="A1472" s="256">
        <v>44802</v>
      </c>
      <c r="B1472" s="52">
        <v>0.44987268518518514</v>
      </c>
      <c r="C1472" s="29">
        <v>667</v>
      </c>
      <c r="D1472" s="29">
        <v>0.43369999999999997</v>
      </c>
      <c r="E1472" s="29">
        <v>8.59</v>
      </c>
      <c r="F1472" s="29">
        <v>7.68</v>
      </c>
      <c r="G1472" s="29">
        <v>23.5</v>
      </c>
      <c r="K1472" s="257">
        <v>24192</v>
      </c>
      <c r="L1472" s="45">
        <f>AVERAGE(K1468:K1472)</f>
        <v>9912</v>
      </c>
      <c r="M1472" s="46">
        <f>GEOMEAN(K1468:K1472)</f>
        <v>2012.6948493648895</v>
      </c>
      <c r="N1472" s="47" t="s">
        <v>280</v>
      </c>
    </row>
    <row r="1473" spans="1:14" x14ac:dyDescent="0.35">
      <c r="A1473" s="252">
        <v>44805</v>
      </c>
      <c r="B1473" s="55">
        <v>0.46019675925925929</v>
      </c>
      <c r="C1473" s="29">
        <v>495.2</v>
      </c>
      <c r="D1473" s="29">
        <v>0.32169999999999999</v>
      </c>
      <c r="E1473" s="29">
        <v>5.9</v>
      </c>
      <c r="F1473" s="29">
        <v>8.02</v>
      </c>
      <c r="G1473" s="29">
        <v>22.9</v>
      </c>
      <c r="K1473" s="40">
        <v>3873</v>
      </c>
      <c r="L1473" s="28"/>
      <c r="M1473" s="31"/>
      <c r="N1473" s="30"/>
    </row>
    <row r="1474" spans="1:14" x14ac:dyDescent="0.35">
      <c r="A1474" s="252">
        <v>44810</v>
      </c>
      <c r="B1474" s="257" t="s">
        <v>281</v>
      </c>
      <c r="K1474" s="40">
        <v>14136</v>
      </c>
      <c r="L1474" s="28"/>
      <c r="M1474" s="31"/>
      <c r="N1474" s="30"/>
    </row>
    <row r="1475" spans="1:14" x14ac:dyDescent="0.35">
      <c r="A1475" s="256">
        <v>44818</v>
      </c>
      <c r="B1475" s="55">
        <v>0.40337962962962964</v>
      </c>
      <c r="C1475" s="29">
        <v>508</v>
      </c>
      <c r="D1475" s="29">
        <v>0.33019999999999999</v>
      </c>
      <c r="E1475" s="29">
        <v>9.14</v>
      </c>
      <c r="F1475" s="29">
        <v>7.87</v>
      </c>
      <c r="G1475" s="29">
        <v>21</v>
      </c>
      <c r="K1475" s="40">
        <v>5172</v>
      </c>
      <c r="L1475" s="28"/>
      <c r="M1475" s="31"/>
      <c r="N1475" s="30"/>
    </row>
    <row r="1476" spans="1:14" x14ac:dyDescent="0.35">
      <c r="A1476" s="256">
        <v>44824</v>
      </c>
      <c r="B1476" s="55">
        <v>0.39737268518518515</v>
      </c>
      <c r="C1476" s="29">
        <v>634</v>
      </c>
      <c r="D1476" s="29">
        <v>0.40949999999999998</v>
      </c>
      <c r="E1476" s="29">
        <v>6.32</v>
      </c>
      <c r="F1476" s="29">
        <v>7.79</v>
      </c>
      <c r="G1476" s="29">
        <v>22.6</v>
      </c>
      <c r="L1476" s="28"/>
      <c r="M1476" s="31"/>
      <c r="N1476" s="30"/>
    </row>
    <row r="1477" spans="1:14" x14ac:dyDescent="0.35">
      <c r="A1477" s="256">
        <v>44833</v>
      </c>
      <c r="B1477" s="58">
        <v>0.45914351851851848</v>
      </c>
      <c r="C1477" s="29">
        <v>949</v>
      </c>
      <c r="D1477" s="29">
        <v>0.61699999999999999</v>
      </c>
      <c r="E1477" s="29">
        <v>9.85</v>
      </c>
      <c r="F1477" s="29">
        <v>8.42</v>
      </c>
      <c r="G1477" s="29">
        <v>12.7</v>
      </c>
      <c r="K1477" s="29">
        <v>4611</v>
      </c>
      <c r="L1477" s="45">
        <f>AVERAGE(K1473:K1477)</f>
        <v>6948</v>
      </c>
      <c r="M1477" s="46">
        <f>GEOMEAN(K1473:K1477)</f>
        <v>6011.1410399357683</v>
      </c>
      <c r="N1477" s="47" t="s">
        <v>282</v>
      </c>
    </row>
    <row r="1478" spans="1:14" x14ac:dyDescent="0.35">
      <c r="A1478" s="256">
        <v>44839</v>
      </c>
      <c r="B1478" s="52">
        <v>0.44126157407407413</v>
      </c>
      <c r="C1478" s="29">
        <v>745</v>
      </c>
      <c r="D1478" s="29">
        <v>0.48399999999999999</v>
      </c>
      <c r="E1478" s="29">
        <v>9.9600000000000009</v>
      </c>
      <c r="F1478" s="29">
        <v>8.17</v>
      </c>
      <c r="G1478" s="29">
        <v>12.7</v>
      </c>
      <c r="K1478" s="29">
        <v>135</v>
      </c>
    </row>
    <row r="1479" spans="1:14" x14ac:dyDescent="0.35">
      <c r="A1479" s="256">
        <v>44844</v>
      </c>
      <c r="B1479" s="52">
        <v>0.42782407407407402</v>
      </c>
      <c r="C1479" s="29">
        <v>525</v>
      </c>
      <c r="D1479" s="29">
        <v>0.34110000000000001</v>
      </c>
      <c r="E1479" s="29">
        <v>10.59</v>
      </c>
      <c r="F1479" s="29">
        <v>7.94</v>
      </c>
      <c r="G1479" s="29">
        <v>13.8</v>
      </c>
      <c r="K1479" s="29">
        <v>17329</v>
      </c>
    </row>
    <row r="1480" spans="1:14" x14ac:dyDescent="0.35">
      <c r="A1480" s="256">
        <v>44847</v>
      </c>
      <c r="B1480" s="55">
        <v>0.43805555555555559</v>
      </c>
      <c r="C1480" s="29">
        <v>715</v>
      </c>
      <c r="D1480" s="29">
        <v>0.46150000000000002</v>
      </c>
      <c r="E1480" s="29">
        <v>7.53</v>
      </c>
      <c r="F1480" s="29">
        <v>7.67</v>
      </c>
      <c r="G1480" s="29">
        <v>14.6</v>
      </c>
      <c r="K1480" s="29">
        <v>11199</v>
      </c>
    </row>
    <row r="1481" spans="1:14" x14ac:dyDescent="0.35">
      <c r="A1481" s="256">
        <v>44852</v>
      </c>
      <c r="B1481" s="55">
        <v>0.4256712962962963</v>
      </c>
      <c r="C1481" s="29">
        <v>666</v>
      </c>
      <c r="D1481" s="29">
        <v>0.43290000000000001</v>
      </c>
      <c r="E1481" s="29">
        <v>10.3</v>
      </c>
      <c r="F1481" s="29">
        <v>7.82</v>
      </c>
      <c r="G1481" s="29">
        <v>9.8000000000000007</v>
      </c>
      <c r="K1481" s="29">
        <v>9208</v>
      </c>
    </row>
    <row r="1482" spans="1:14" x14ac:dyDescent="0.35">
      <c r="A1482" s="256">
        <v>44860</v>
      </c>
      <c r="B1482" s="29" t="s">
        <v>650</v>
      </c>
      <c r="L1482" s="45">
        <f>AVERAGE(K1478:K1482)</f>
        <v>9467.75</v>
      </c>
      <c r="M1482" s="46">
        <f>GEOMEAN(K1478:K1482)</f>
        <v>3941.0591797644765</v>
      </c>
      <c r="N1482" s="47" t="s">
        <v>283</v>
      </c>
    </row>
    <row r="1483" spans="1:14" x14ac:dyDescent="0.35">
      <c r="A1483" s="256">
        <v>44875</v>
      </c>
      <c r="B1483" s="40" t="s">
        <v>515</v>
      </c>
      <c r="K1483" s="29">
        <v>1234</v>
      </c>
    </row>
    <row r="1484" spans="1:14" x14ac:dyDescent="0.35">
      <c r="A1484" s="256">
        <v>44880</v>
      </c>
      <c r="B1484" s="29" t="s">
        <v>650</v>
      </c>
    </row>
    <row r="1485" spans="1:14" x14ac:dyDescent="0.35">
      <c r="A1485" s="256">
        <v>44886</v>
      </c>
      <c r="B1485" s="52">
        <v>0.47668981481481482</v>
      </c>
      <c r="C1485" s="29">
        <v>195.9</v>
      </c>
      <c r="D1485" s="29">
        <v>0.12740000000000001</v>
      </c>
      <c r="E1485" s="29">
        <v>17.739999999999998</v>
      </c>
      <c r="F1485" s="29">
        <v>7.52</v>
      </c>
      <c r="G1485" s="29">
        <v>3</v>
      </c>
      <c r="K1485" s="29">
        <v>6131</v>
      </c>
    </row>
    <row r="1486" spans="1:14" x14ac:dyDescent="0.35">
      <c r="A1486" s="256">
        <v>44894</v>
      </c>
      <c r="B1486" s="58">
        <v>0.49723379629629627</v>
      </c>
      <c r="C1486" s="29">
        <v>906</v>
      </c>
      <c r="D1486" s="29">
        <v>0.58899999999999997</v>
      </c>
      <c r="E1486" s="29">
        <v>10</v>
      </c>
      <c r="F1486" s="29">
        <v>8.76</v>
      </c>
      <c r="G1486" s="29">
        <v>8.1999999999999993</v>
      </c>
      <c r="K1486" s="29">
        <v>11199</v>
      </c>
    </row>
    <row r="1487" spans="1:14" x14ac:dyDescent="0.35">
      <c r="A1487" s="256">
        <v>44901</v>
      </c>
      <c r="B1487" s="55">
        <v>0.42844907407407407</v>
      </c>
      <c r="C1487" s="29">
        <v>710</v>
      </c>
      <c r="D1487" s="29">
        <v>0.46150000000000002</v>
      </c>
      <c r="E1487" s="29">
        <v>13.18</v>
      </c>
      <c r="F1487" s="29">
        <v>7.81</v>
      </c>
      <c r="G1487" s="29">
        <v>6.2</v>
      </c>
      <c r="K1487" s="29">
        <v>12997</v>
      </c>
      <c r="L1487" s="45">
        <f>AVERAGE(K1483:K1487)</f>
        <v>7890.25</v>
      </c>
      <c r="M1487" s="46">
        <f>GEOMEAN(K1483:K1487)</f>
        <v>5760.5932322577846</v>
      </c>
      <c r="N1487" s="47" t="s">
        <v>284</v>
      </c>
    </row>
    <row r="1488" spans="1:14" x14ac:dyDescent="0.35">
      <c r="A1488" s="256">
        <v>44903</v>
      </c>
      <c r="B1488" s="52">
        <v>0.52256944444444442</v>
      </c>
      <c r="C1488" s="29">
        <v>559</v>
      </c>
      <c r="D1488" s="29">
        <v>0.3634</v>
      </c>
      <c r="E1488" s="29">
        <v>9.1</v>
      </c>
      <c r="F1488" s="29">
        <v>8.3699999999999992</v>
      </c>
      <c r="G1488" s="29">
        <v>7.4</v>
      </c>
      <c r="K1488" s="29">
        <v>11199</v>
      </c>
      <c r="L1488" s="28"/>
      <c r="M1488" s="31"/>
      <c r="N1488" s="30"/>
    </row>
    <row r="1489" spans="1:14" x14ac:dyDescent="0.35">
      <c r="A1489" s="256">
        <v>44907</v>
      </c>
      <c r="B1489" s="55">
        <v>0.42818287037037034</v>
      </c>
      <c r="C1489" s="29">
        <v>762</v>
      </c>
      <c r="D1489" s="29">
        <v>0.49399999999999999</v>
      </c>
      <c r="E1489" s="29">
        <v>13.51</v>
      </c>
      <c r="F1489" s="29">
        <v>7.86</v>
      </c>
      <c r="G1489" s="29">
        <v>7.5</v>
      </c>
      <c r="K1489" s="29">
        <v>17329</v>
      </c>
      <c r="L1489" s="28"/>
      <c r="M1489" s="31"/>
      <c r="N1489" s="30"/>
    </row>
    <row r="1490" spans="1:14" x14ac:dyDescent="0.35">
      <c r="A1490" s="256">
        <v>44910</v>
      </c>
      <c r="B1490" s="55">
        <v>0.44668981481481485</v>
      </c>
      <c r="C1490" s="29">
        <v>530</v>
      </c>
      <c r="D1490" s="29">
        <v>0.34449999999999997</v>
      </c>
      <c r="E1490" s="29">
        <v>11.32</v>
      </c>
      <c r="F1490" s="29">
        <v>7.76</v>
      </c>
      <c r="G1490" s="29">
        <v>7.4</v>
      </c>
      <c r="K1490" s="257">
        <v>24192</v>
      </c>
      <c r="L1490" s="28"/>
      <c r="M1490" s="31"/>
      <c r="N1490" s="30"/>
    </row>
    <row r="1491" spans="1:14" x14ac:dyDescent="0.35">
      <c r="A1491" s="256">
        <v>44923</v>
      </c>
      <c r="B1491" s="55">
        <v>0.44853009259259258</v>
      </c>
      <c r="C1491" s="29">
        <v>815</v>
      </c>
      <c r="D1491" s="29">
        <v>0.52980000000000005</v>
      </c>
      <c r="E1491" s="29">
        <v>13.63</v>
      </c>
      <c r="F1491" s="29">
        <v>7.7</v>
      </c>
      <c r="G1491" s="29">
        <v>1.7</v>
      </c>
      <c r="K1491" s="29">
        <v>17329</v>
      </c>
      <c r="L1491" s="45">
        <f>AVERAGE(K1487:K1491)</f>
        <v>16609.2</v>
      </c>
      <c r="M1491" s="46">
        <f>GEOMEAN(K1487:K1491)</f>
        <v>16026.852063318727</v>
      </c>
      <c r="N1491" s="47" t="s">
        <v>285</v>
      </c>
    </row>
    <row r="1492" spans="1:14" x14ac:dyDescent="0.35">
      <c r="A1492" s="256">
        <v>44930</v>
      </c>
      <c r="B1492" s="55">
        <v>0.43436342592592592</v>
      </c>
      <c r="C1492" s="29">
        <v>617</v>
      </c>
      <c r="D1492" s="29">
        <v>0.40100000000000002</v>
      </c>
      <c r="E1492" s="29">
        <v>12.45</v>
      </c>
      <c r="F1492" s="29">
        <v>7.88</v>
      </c>
      <c r="G1492" s="29">
        <v>6.2</v>
      </c>
      <c r="K1492" s="40">
        <v>1842</v>
      </c>
    </row>
    <row r="1493" spans="1:14" x14ac:dyDescent="0.35">
      <c r="A1493" s="252">
        <v>44935</v>
      </c>
      <c r="B1493" s="58">
        <v>0.42071759259259256</v>
      </c>
      <c r="C1493" s="29">
        <v>675</v>
      </c>
      <c r="D1493" s="29">
        <v>0.43880000000000002</v>
      </c>
      <c r="E1493" s="29">
        <v>13</v>
      </c>
      <c r="F1493" s="29">
        <v>7.86</v>
      </c>
      <c r="G1493" s="29">
        <v>3.2</v>
      </c>
      <c r="K1493" s="29">
        <v>246</v>
      </c>
    </row>
    <row r="1494" spans="1:14" x14ac:dyDescent="0.35">
      <c r="A1494" s="252">
        <v>44943</v>
      </c>
      <c r="B1494" s="52">
        <v>0.49621527777777774</v>
      </c>
      <c r="C1494" s="29">
        <v>244.2</v>
      </c>
      <c r="D1494" s="29">
        <v>0.1588</v>
      </c>
      <c r="E1494" s="29">
        <v>11.67</v>
      </c>
      <c r="F1494" s="29">
        <v>8.2200000000000006</v>
      </c>
      <c r="G1494" s="29">
        <v>5.7</v>
      </c>
      <c r="K1494" s="29">
        <v>1607</v>
      </c>
    </row>
    <row r="1495" spans="1:14" x14ac:dyDescent="0.35">
      <c r="A1495" s="252">
        <v>44953</v>
      </c>
      <c r="B1495" s="52">
        <v>0.47841435185185183</v>
      </c>
      <c r="C1495" s="29">
        <v>282.39999999999998</v>
      </c>
      <c r="D1495" s="29">
        <v>0.18360000000000001</v>
      </c>
      <c r="E1495" s="29">
        <v>15.19</v>
      </c>
      <c r="F1495" s="29">
        <v>8.19</v>
      </c>
      <c r="G1495" s="29">
        <v>1.5</v>
      </c>
      <c r="K1495" s="29">
        <v>120</v>
      </c>
    </row>
    <row r="1496" spans="1:14" x14ac:dyDescent="0.35">
      <c r="A1496" s="252">
        <v>44956</v>
      </c>
      <c r="B1496" s="55">
        <v>0.38854166666666662</v>
      </c>
      <c r="C1496" s="29">
        <v>4.9000000000000004</v>
      </c>
      <c r="D1496" s="29">
        <v>3.3E-3</v>
      </c>
      <c r="E1496" s="29">
        <v>13.92</v>
      </c>
      <c r="F1496" s="29">
        <v>8.25</v>
      </c>
      <c r="G1496" s="29">
        <v>4.3</v>
      </c>
      <c r="K1496" s="29">
        <v>187</v>
      </c>
      <c r="L1496" s="45">
        <f>AVERAGE(K1492:K1496)</f>
        <v>800.4</v>
      </c>
      <c r="M1496" s="46">
        <f>GEOMEAN(K1492:K1496)</f>
        <v>439.19025225260447</v>
      </c>
      <c r="N1496" s="47" t="s">
        <v>286</v>
      </c>
    </row>
    <row r="1497" spans="1:14" x14ac:dyDescent="0.35">
      <c r="A1497" s="252">
        <v>44963</v>
      </c>
      <c r="B1497" s="55">
        <v>0.42063657407407407</v>
      </c>
      <c r="C1497" s="29">
        <v>715</v>
      </c>
      <c r="D1497" s="29">
        <v>0.46410000000000001</v>
      </c>
      <c r="E1497" s="29">
        <v>14.23</v>
      </c>
      <c r="F1497" s="29">
        <v>8.01</v>
      </c>
      <c r="G1497" s="29">
        <v>3.1</v>
      </c>
      <c r="K1497" s="29">
        <v>62</v>
      </c>
    </row>
    <row r="1498" spans="1:14" x14ac:dyDescent="0.35">
      <c r="A1498" s="252">
        <v>44966</v>
      </c>
      <c r="B1498" s="55">
        <v>0.43568287037037035</v>
      </c>
      <c r="C1498" s="29">
        <v>579</v>
      </c>
      <c r="D1498" s="29">
        <v>0.37630000000000002</v>
      </c>
      <c r="E1498" s="29">
        <v>11.43</v>
      </c>
      <c r="F1498" s="29">
        <v>7.97</v>
      </c>
      <c r="G1498" s="29">
        <v>6.9</v>
      </c>
      <c r="K1498" s="29">
        <v>24192</v>
      </c>
    </row>
    <row r="1499" spans="1:14" x14ac:dyDescent="0.35">
      <c r="A1499" s="252">
        <v>44972</v>
      </c>
      <c r="B1499" s="55">
        <v>0.41521990740740744</v>
      </c>
      <c r="C1499" s="29">
        <v>356.2</v>
      </c>
      <c r="D1499" s="29">
        <v>0.23139999999999999</v>
      </c>
      <c r="E1499" s="29">
        <v>12.33</v>
      </c>
      <c r="F1499" s="29">
        <v>8</v>
      </c>
      <c r="G1499" s="29">
        <v>6.5</v>
      </c>
      <c r="K1499" s="29">
        <v>98</v>
      </c>
    </row>
    <row r="1500" spans="1:14" x14ac:dyDescent="0.35">
      <c r="A1500" s="252">
        <v>44978</v>
      </c>
      <c r="B1500" s="55">
        <v>0.42994212962962958</v>
      </c>
      <c r="C1500" s="29">
        <v>688</v>
      </c>
      <c r="D1500" s="29">
        <v>0.44719999999999999</v>
      </c>
      <c r="E1500" s="29">
        <v>11.7</v>
      </c>
      <c r="F1500" s="29">
        <v>8.4499999999999993</v>
      </c>
      <c r="G1500" s="29">
        <v>6.4</v>
      </c>
      <c r="K1500" s="29">
        <v>74</v>
      </c>
    </row>
    <row r="1501" spans="1:14" x14ac:dyDescent="0.35">
      <c r="A1501" s="252">
        <v>44984</v>
      </c>
      <c r="B1501" s="55">
        <v>0.4424305555555556</v>
      </c>
      <c r="C1501" s="29">
        <v>696</v>
      </c>
      <c r="D1501" s="29">
        <v>0.45240000000000002</v>
      </c>
      <c r="E1501" s="29">
        <v>10.050000000000001</v>
      </c>
      <c r="F1501" s="29">
        <v>8.39</v>
      </c>
      <c r="G1501" s="29">
        <v>8.9</v>
      </c>
      <c r="K1501" s="29">
        <v>86</v>
      </c>
      <c r="L1501" s="45">
        <f>AVERAGE(K1497:K1501)</f>
        <v>4902.3999999999996</v>
      </c>
      <c r="M1501" s="46">
        <f>GEOMEAN(K1497:K1501)</f>
        <v>247.85857128796698</v>
      </c>
      <c r="N1501" s="47" t="s">
        <v>287</v>
      </c>
    </row>
    <row r="1502" spans="1:14" x14ac:dyDescent="0.35">
      <c r="A1502" s="252">
        <v>44991</v>
      </c>
      <c r="B1502" s="55">
        <v>0.42369212962962965</v>
      </c>
      <c r="C1502" s="94">
        <v>600</v>
      </c>
      <c r="D1502" s="94">
        <v>0.39</v>
      </c>
      <c r="E1502" s="94">
        <v>11.44</v>
      </c>
      <c r="F1502" s="94">
        <v>8.3699999999999992</v>
      </c>
      <c r="G1502" s="94">
        <v>8.4</v>
      </c>
      <c r="K1502" s="29">
        <v>435</v>
      </c>
    </row>
    <row r="1503" spans="1:14" x14ac:dyDescent="0.35">
      <c r="A1503" s="252">
        <v>44994</v>
      </c>
      <c r="B1503" s="55">
        <v>0.43285879629629626</v>
      </c>
      <c r="C1503" s="94">
        <v>621</v>
      </c>
      <c r="D1503" s="94">
        <v>0.40360000000000001</v>
      </c>
      <c r="E1503" s="94">
        <v>11.67</v>
      </c>
      <c r="F1503" s="94">
        <v>8.34</v>
      </c>
      <c r="G1503" s="94">
        <v>7.9</v>
      </c>
      <c r="K1503" s="29">
        <v>121</v>
      </c>
    </row>
    <row r="1504" spans="1:14" x14ac:dyDescent="0.35">
      <c r="A1504" s="252">
        <v>44999</v>
      </c>
      <c r="B1504" s="55">
        <v>0.43685185185185182</v>
      </c>
      <c r="C1504" s="29">
        <v>592</v>
      </c>
      <c r="D1504" s="29">
        <v>0.38479999999999998</v>
      </c>
      <c r="E1504" s="29">
        <v>17.010000000000002</v>
      </c>
      <c r="F1504" s="29">
        <v>7.98</v>
      </c>
      <c r="G1504" s="29">
        <v>6.4</v>
      </c>
      <c r="K1504" s="29">
        <v>20</v>
      </c>
    </row>
    <row r="1505" spans="1:38" x14ac:dyDescent="0.35">
      <c r="A1505" s="252">
        <v>45006</v>
      </c>
      <c r="B1505" s="55">
        <v>0.44385416666666666</v>
      </c>
      <c r="C1505" s="29">
        <v>629</v>
      </c>
      <c r="D1505" s="29">
        <v>0.4088</v>
      </c>
      <c r="E1505" s="29">
        <v>14.74</v>
      </c>
      <c r="F1505" s="29">
        <v>7.93</v>
      </c>
      <c r="G1505" s="29">
        <v>7.5</v>
      </c>
      <c r="K1505" s="29">
        <v>41</v>
      </c>
      <c r="O1505" s="39" t="s">
        <v>115</v>
      </c>
      <c r="P1505" s="34">
        <v>66.400000000000006</v>
      </c>
      <c r="Q1505" s="39" t="s">
        <v>115</v>
      </c>
      <c r="R1505" s="39" t="s">
        <v>115</v>
      </c>
      <c r="S1505" s="39" t="s">
        <v>115</v>
      </c>
      <c r="T1505" s="39" t="s">
        <v>115</v>
      </c>
      <c r="U1505" s="39" t="s">
        <v>115</v>
      </c>
      <c r="V1505" s="39" t="s">
        <v>115</v>
      </c>
      <c r="W1505" s="39" t="s">
        <v>115</v>
      </c>
      <c r="X1505" s="34">
        <v>51.6</v>
      </c>
      <c r="Y1505" s="39" t="s">
        <v>115</v>
      </c>
      <c r="Z1505" s="34">
        <v>1.3</v>
      </c>
      <c r="AA1505" s="39" t="s">
        <v>115</v>
      </c>
      <c r="AB1505" s="34">
        <v>32.9</v>
      </c>
      <c r="AC1505" s="39" t="s">
        <v>115</v>
      </c>
      <c r="AD1505" s="34">
        <v>243</v>
      </c>
      <c r="AE1505" s="39" t="s">
        <v>115</v>
      </c>
      <c r="AF1505" s="40">
        <v>224</v>
      </c>
      <c r="AG1505" s="39">
        <v>30.6</v>
      </c>
      <c r="AH1505" s="39">
        <v>61300</v>
      </c>
      <c r="AI1505" s="39">
        <v>21800</v>
      </c>
      <c r="AJ1505" s="39" t="s">
        <v>115</v>
      </c>
      <c r="AK1505" s="39" t="s">
        <v>115</v>
      </c>
      <c r="AL1505" s="39" t="s">
        <v>115</v>
      </c>
    </row>
    <row r="1506" spans="1:38" x14ac:dyDescent="0.35">
      <c r="A1506" s="252">
        <v>45015</v>
      </c>
      <c r="B1506" s="52">
        <v>0.47422453703703704</v>
      </c>
      <c r="C1506" s="29">
        <v>391.9</v>
      </c>
      <c r="D1506" s="29">
        <v>0.25469999999999998</v>
      </c>
      <c r="E1506" s="29">
        <v>12.57</v>
      </c>
      <c r="F1506" s="29">
        <v>8.1199999999999992</v>
      </c>
      <c r="G1506" s="29">
        <v>7.3</v>
      </c>
      <c r="K1506" s="29">
        <v>63</v>
      </c>
      <c r="L1506" s="45">
        <f>AVERAGE(K1502:K1506)</f>
        <v>136</v>
      </c>
      <c r="M1506" s="46">
        <f>GEOMEAN(K1502:K1506)</f>
        <v>77.070079295602696</v>
      </c>
      <c r="N1506" s="47" t="s">
        <v>288</v>
      </c>
    </row>
    <row r="1507" spans="1:38" x14ac:dyDescent="0.35">
      <c r="A1507" s="252">
        <v>45021</v>
      </c>
      <c r="B1507" s="55">
        <v>0.41402777777777783</v>
      </c>
      <c r="C1507" s="29">
        <v>524</v>
      </c>
      <c r="D1507" s="29">
        <v>0.34060000000000001</v>
      </c>
      <c r="E1507" s="29">
        <v>10.64</v>
      </c>
      <c r="F1507" s="29">
        <v>7.98</v>
      </c>
      <c r="G1507" s="29">
        <v>15.4</v>
      </c>
      <c r="K1507" s="29">
        <v>110</v>
      </c>
    </row>
    <row r="1508" spans="1:38" x14ac:dyDescent="0.35">
      <c r="A1508" s="252">
        <v>45026</v>
      </c>
      <c r="B1508" s="52">
        <v>0.50547453703703704</v>
      </c>
      <c r="C1508" s="29">
        <v>47.5</v>
      </c>
      <c r="D1508" s="29">
        <v>3.09E-2</v>
      </c>
      <c r="E1508" s="29">
        <v>10.66</v>
      </c>
      <c r="F1508" s="29">
        <v>8.1199999999999992</v>
      </c>
      <c r="G1508" s="29">
        <v>13.1</v>
      </c>
      <c r="K1508" s="29">
        <v>74</v>
      </c>
    </row>
    <row r="1509" spans="1:38" x14ac:dyDescent="0.35">
      <c r="A1509" s="252">
        <v>45029</v>
      </c>
      <c r="B1509" s="52">
        <v>0.47570601851851851</v>
      </c>
      <c r="C1509" s="29">
        <v>458</v>
      </c>
      <c r="D1509" s="29">
        <v>0.29780000000000001</v>
      </c>
      <c r="E1509" s="29">
        <v>10.44</v>
      </c>
      <c r="F1509" s="29">
        <v>8.01</v>
      </c>
      <c r="G1509" s="29">
        <v>15</v>
      </c>
      <c r="K1509" s="29">
        <v>86</v>
      </c>
    </row>
    <row r="1510" spans="1:38" x14ac:dyDescent="0.35">
      <c r="A1510" s="252">
        <v>45034</v>
      </c>
      <c r="B1510" s="55">
        <v>0.39733796296296298</v>
      </c>
      <c r="C1510" s="29">
        <v>473.9</v>
      </c>
      <c r="D1510" s="29">
        <v>0.30809999999999998</v>
      </c>
      <c r="E1510" s="29">
        <v>10.32</v>
      </c>
      <c r="F1510" s="29">
        <v>8.0399999999999991</v>
      </c>
      <c r="G1510" s="29">
        <v>9.6999999999999993</v>
      </c>
      <c r="K1510" s="29">
        <v>86</v>
      </c>
    </row>
    <row r="1511" spans="1:38" x14ac:dyDescent="0.35">
      <c r="A1511" s="252">
        <v>45042</v>
      </c>
      <c r="B1511" s="52">
        <v>0.49945601851851856</v>
      </c>
      <c r="C1511" s="29">
        <v>449</v>
      </c>
      <c r="D1511" s="29">
        <v>0.29189999999999999</v>
      </c>
      <c r="E1511" s="29">
        <v>11.12</v>
      </c>
      <c r="F1511" s="29">
        <v>8.1199999999999992</v>
      </c>
      <c r="G1511" s="29">
        <v>11.7</v>
      </c>
      <c r="K1511" s="29">
        <v>146</v>
      </c>
      <c r="L1511" s="45">
        <f>AVERAGE(K1507:K1511)</f>
        <v>100.4</v>
      </c>
      <c r="M1511" s="46">
        <f>GEOMEAN(K1507:K1511)</f>
        <v>97.452914645311679</v>
      </c>
      <c r="N1511" s="47" t="s">
        <v>289</v>
      </c>
    </row>
    <row r="1512" spans="1:38" x14ac:dyDescent="0.35">
      <c r="A1512" s="252">
        <v>45047</v>
      </c>
      <c r="B1512" s="55">
        <v>0.41554398148148147</v>
      </c>
      <c r="C1512" s="29">
        <v>537</v>
      </c>
      <c r="D1512" s="29">
        <v>0.34899999999999998</v>
      </c>
      <c r="E1512" s="29">
        <v>9.68</v>
      </c>
      <c r="F1512" s="29">
        <v>8.16</v>
      </c>
      <c r="G1512" s="29">
        <v>11.6</v>
      </c>
      <c r="K1512" s="29">
        <v>529</v>
      </c>
    </row>
    <row r="1513" spans="1:38" x14ac:dyDescent="0.35">
      <c r="A1513" s="252">
        <v>45050</v>
      </c>
      <c r="B1513" s="55">
        <v>0.48401620370370368</v>
      </c>
      <c r="C1513" s="29">
        <v>521603</v>
      </c>
      <c r="D1513" s="29">
        <v>339.04</v>
      </c>
      <c r="E1513" s="29">
        <v>0.06</v>
      </c>
      <c r="F1513" s="29">
        <v>8.14</v>
      </c>
      <c r="G1513" s="29">
        <v>12.6</v>
      </c>
      <c r="K1513" s="29">
        <v>225</v>
      </c>
    </row>
    <row r="1514" spans="1:38" x14ac:dyDescent="0.35">
      <c r="A1514" s="252">
        <v>45056</v>
      </c>
      <c r="B1514" s="55">
        <v>0.41372685185185182</v>
      </c>
      <c r="C1514" s="29">
        <v>286.89999999999998</v>
      </c>
      <c r="D1514" s="29">
        <v>0.1865</v>
      </c>
      <c r="E1514" s="29">
        <v>8.74</v>
      </c>
      <c r="F1514" s="29">
        <v>8.1199999999999992</v>
      </c>
      <c r="G1514" s="29">
        <v>18.3</v>
      </c>
      <c r="K1514" s="29">
        <v>161</v>
      </c>
    </row>
    <row r="1515" spans="1:38" x14ac:dyDescent="0.35">
      <c r="A1515" s="252">
        <v>45061</v>
      </c>
      <c r="B1515" s="55">
        <v>0.43099537037037039</v>
      </c>
      <c r="C1515" s="29">
        <v>571</v>
      </c>
      <c r="D1515" s="29">
        <v>0.3705</v>
      </c>
      <c r="E1515" s="29">
        <v>5.88</v>
      </c>
      <c r="F1515" s="29">
        <v>8.06</v>
      </c>
      <c r="G1515" s="29">
        <v>20</v>
      </c>
      <c r="K1515" s="29">
        <v>794</v>
      </c>
    </row>
    <row r="1516" spans="1:38" x14ac:dyDescent="0.35">
      <c r="A1516" s="252">
        <v>45070</v>
      </c>
      <c r="B1516" s="55">
        <v>0.39902777777777776</v>
      </c>
      <c r="C1516" s="29">
        <v>599</v>
      </c>
      <c r="D1516" s="29">
        <v>0.39</v>
      </c>
      <c r="E1516" s="29">
        <v>5.45</v>
      </c>
      <c r="F1516" s="29">
        <v>7.95</v>
      </c>
      <c r="G1516" s="29">
        <v>21.7</v>
      </c>
      <c r="K1516" s="29">
        <v>393</v>
      </c>
      <c r="L1516" s="45">
        <f>AVERAGE(K1512:K1516)</f>
        <v>420.4</v>
      </c>
      <c r="M1516" s="46">
        <f>GEOMEAN(K1512:K1516)</f>
        <v>359.19925214805647</v>
      </c>
      <c r="N1516" s="47" t="s">
        <v>290</v>
      </c>
    </row>
    <row r="1517" spans="1:38" x14ac:dyDescent="0.35">
      <c r="A1517" s="252">
        <v>45082</v>
      </c>
      <c r="B1517" s="55">
        <v>0.41605324074074074</v>
      </c>
      <c r="C1517" s="29">
        <v>721</v>
      </c>
      <c r="D1517" s="29">
        <v>0.46800000000000003</v>
      </c>
      <c r="E1517" s="29">
        <v>6.69</v>
      </c>
      <c r="F1517" s="29">
        <v>7.87</v>
      </c>
      <c r="G1517" s="29">
        <v>22.3</v>
      </c>
      <c r="K1517" s="29">
        <v>185</v>
      </c>
    </row>
    <row r="1518" spans="1:38" x14ac:dyDescent="0.35">
      <c r="A1518" s="252">
        <v>45085</v>
      </c>
      <c r="B1518" s="55">
        <v>0.42160879629629627</v>
      </c>
      <c r="C1518" s="29">
        <v>741</v>
      </c>
      <c r="D1518" s="29">
        <v>0.48099999999999998</v>
      </c>
      <c r="E1518" s="29">
        <v>5.99</v>
      </c>
      <c r="F1518" s="29">
        <v>7.8</v>
      </c>
      <c r="G1518" s="29">
        <v>21.4</v>
      </c>
      <c r="K1518" s="29">
        <v>241</v>
      </c>
    </row>
    <row r="1519" spans="1:38" x14ac:dyDescent="0.35">
      <c r="A1519" s="252">
        <v>45091</v>
      </c>
      <c r="B1519" s="55">
        <v>0.44354166666666667</v>
      </c>
      <c r="C1519" s="29">
        <v>610</v>
      </c>
      <c r="D1519" s="29">
        <v>0.39650000000000002</v>
      </c>
      <c r="E1519" s="29">
        <v>9.14</v>
      </c>
      <c r="F1519" s="29">
        <v>7.79</v>
      </c>
      <c r="G1519" s="29">
        <v>18.3</v>
      </c>
      <c r="K1519" s="29">
        <v>959</v>
      </c>
    </row>
    <row r="1520" spans="1:38" x14ac:dyDescent="0.35">
      <c r="A1520" s="252">
        <v>45097</v>
      </c>
      <c r="B1520" s="52">
        <v>0.48037037037037034</v>
      </c>
      <c r="C1520" s="29">
        <v>12.4</v>
      </c>
      <c r="D1520" s="29">
        <v>8.0999999999999996E-3</v>
      </c>
      <c r="E1520" s="29">
        <v>5.36</v>
      </c>
      <c r="F1520" s="29">
        <v>7.95</v>
      </c>
      <c r="G1520" s="29">
        <v>22.6</v>
      </c>
      <c r="K1520" s="29">
        <v>292</v>
      </c>
    </row>
    <row r="1521" spans="1:38" x14ac:dyDescent="0.35">
      <c r="A1521" s="252">
        <v>45105</v>
      </c>
      <c r="B1521" s="55">
        <v>0.40386574074074072</v>
      </c>
      <c r="C1521" s="29">
        <v>364.8</v>
      </c>
      <c r="D1521" s="29">
        <v>0.23730000000000001</v>
      </c>
      <c r="E1521" s="29">
        <v>7.69</v>
      </c>
      <c r="F1521" s="29">
        <v>7.75</v>
      </c>
      <c r="G1521" s="29">
        <v>21.8</v>
      </c>
      <c r="K1521" s="29">
        <v>327</v>
      </c>
      <c r="L1521" s="45">
        <f>AVERAGE(K1517:K1521)</f>
        <v>400.8</v>
      </c>
      <c r="M1521" s="46">
        <f>GEOMEAN(K1517:K1521)</f>
        <v>332.80327888706393</v>
      </c>
      <c r="N1521" s="47" t="s">
        <v>291</v>
      </c>
    </row>
    <row r="1522" spans="1:38" x14ac:dyDescent="0.35">
      <c r="A1522" s="252">
        <v>45110</v>
      </c>
      <c r="B1522" s="55">
        <v>0.40631944444444446</v>
      </c>
      <c r="C1522" s="29">
        <v>575</v>
      </c>
      <c r="D1522" s="29">
        <v>0.3705</v>
      </c>
      <c r="E1522" s="29">
        <v>5.38</v>
      </c>
      <c r="F1522" s="29">
        <v>7.69</v>
      </c>
      <c r="G1522" s="29">
        <v>24.9</v>
      </c>
      <c r="K1522" s="29">
        <v>7701</v>
      </c>
    </row>
    <row r="1523" spans="1:38" x14ac:dyDescent="0.35">
      <c r="A1523" s="252">
        <v>45118</v>
      </c>
      <c r="B1523" s="52">
        <v>0.46180555555555558</v>
      </c>
      <c r="C1523" s="29">
        <v>524</v>
      </c>
      <c r="D1523" s="29">
        <v>0.33800000000000002</v>
      </c>
      <c r="E1523" s="29">
        <v>9.4700000000000006</v>
      </c>
      <c r="F1523" s="29">
        <v>7.74</v>
      </c>
      <c r="G1523" s="29">
        <v>22.7</v>
      </c>
      <c r="K1523" s="29">
        <v>627</v>
      </c>
    </row>
    <row r="1524" spans="1:38" x14ac:dyDescent="0.35">
      <c r="A1524" s="252">
        <v>45127</v>
      </c>
      <c r="B1524" s="40" t="s">
        <v>570</v>
      </c>
    </row>
    <row r="1525" spans="1:38" x14ac:dyDescent="0.35">
      <c r="A1525" s="252">
        <v>45133</v>
      </c>
      <c r="B1525" s="55">
        <v>0.43626157407407407</v>
      </c>
      <c r="C1525" s="29">
        <v>560</v>
      </c>
      <c r="D1525" s="29">
        <v>0.36399999999999999</v>
      </c>
      <c r="E1525" s="29">
        <v>4.68</v>
      </c>
      <c r="F1525" s="29">
        <v>7.69</v>
      </c>
      <c r="G1525" s="29">
        <v>26</v>
      </c>
      <c r="K1525" s="257">
        <v>24192</v>
      </c>
    </row>
    <row r="1526" spans="1:38" x14ac:dyDescent="0.35">
      <c r="A1526" s="252">
        <v>45138</v>
      </c>
      <c r="B1526" s="55">
        <v>0.45042824074074073</v>
      </c>
      <c r="C1526" s="29">
        <v>553</v>
      </c>
      <c r="D1526" s="29">
        <v>0.35749999999999998</v>
      </c>
      <c r="E1526" s="29">
        <v>5.19</v>
      </c>
      <c r="F1526" s="29">
        <v>7.89</v>
      </c>
      <c r="G1526" s="29">
        <v>23.5</v>
      </c>
      <c r="K1526" s="257">
        <v>487</v>
      </c>
      <c r="L1526" s="45">
        <f>AVERAGE(K1522:K1526)</f>
        <v>8251.75</v>
      </c>
      <c r="M1526" s="46">
        <f>GEOMEAN(K1522:K1526)</f>
        <v>2746.3371381364464</v>
      </c>
      <c r="N1526" s="47" t="s">
        <v>293</v>
      </c>
      <c r="O1526" s="34">
        <v>3</v>
      </c>
      <c r="P1526" s="34">
        <v>77.3</v>
      </c>
      <c r="Q1526" s="39" t="s">
        <v>115</v>
      </c>
      <c r="R1526" s="39" t="s">
        <v>115</v>
      </c>
      <c r="S1526" s="39" t="s">
        <v>115</v>
      </c>
      <c r="T1526" s="39" t="s">
        <v>115</v>
      </c>
      <c r="U1526" s="39" t="s">
        <v>115</v>
      </c>
      <c r="V1526" s="39" t="s">
        <v>115</v>
      </c>
      <c r="W1526" s="39" t="s">
        <v>115</v>
      </c>
      <c r="X1526" s="34">
        <v>48.6</v>
      </c>
      <c r="Y1526" s="39" t="s">
        <v>115</v>
      </c>
      <c r="Z1526" s="39" t="s">
        <v>115</v>
      </c>
      <c r="AA1526" s="39" t="s">
        <v>115</v>
      </c>
      <c r="AB1526" s="34">
        <v>28.5</v>
      </c>
      <c r="AC1526" s="39" t="s">
        <v>115</v>
      </c>
      <c r="AD1526" s="34">
        <v>220</v>
      </c>
      <c r="AE1526" s="39" t="s">
        <v>115</v>
      </c>
      <c r="AF1526" s="40">
        <v>541</v>
      </c>
      <c r="AG1526" s="39">
        <v>131</v>
      </c>
      <c r="AH1526" s="39">
        <v>51700</v>
      </c>
      <c r="AI1526" s="39">
        <v>22000</v>
      </c>
      <c r="AJ1526" s="39">
        <v>3.4</v>
      </c>
      <c r="AK1526" s="39" t="s">
        <v>115</v>
      </c>
      <c r="AL1526" s="39" t="s">
        <v>115</v>
      </c>
    </row>
    <row r="1527" spans="1:38" x14ac:dyDescent="0.35">
      <c r="A1527" s="252">
        <v>45145</v>
      </c>
      <c r="B1527" s="52">
        <v>0.45494212962962965</v>
      </c>
      <c r="C1527" s="29">
        <v>0.61399999999999999</v>
      </c>
      <c r="D1527" s="29">
        <v>0.41599999999999998</v>
      </c>
      <c r="E1527" s="29">
        <v>5.72</v>
      </c>
      <c r="F1527" s="29">
        <v>7.85</v>
      </c>
      <c r="G1527" s="29">
        <v>23.2</v>
      </c>
      <c r="K1527" s="257">
        <v>144</v>
      </c>
    </row>
    <row r="1528" spans="1:38" x14ac:dyDescent="0.35">
      <c r="A1528" s="252">
        <v>45148</v>
      </c>
      <c r="B1528" s="52">
        <v>0.45650462962962962</v>
      </c>
      <c r="C1528" s="29">
        <v>0.36199999999999999</v>
      </c>
      <c r="D1528" s="29">
        <v>0.24640000000000001</v>
      </c>
      <c r="E1528" s="29">
        <v>6.35</v>
      </c>
      <c r="F1528" s="29">
        <v>7.79</v>
      </c>
      <c r="G1528" s="29">
        <v>22.6</v>
      </c>
      <c r="K1528" s="29">
        <v>14136</v>
      </c>
    </row>
    <row r="1529" spans="1:38" x14ac:dyDescent="0.35">
      <c r="A1529" s="252">
        <v>45154</v>
      </c>
      <c r="B1529" s="55">
        <v>0.44065972222222222</v>
      </c>
      <c r="C1529" s="29">
        <v>474.2</v>
      </c>
      <c r="D1529" s="29">
        <v>0.30809999999999998</v>
      </c>
      <c r="E1529" s="29">
        <v>7.57</v>
      </c>
      <c r="F1529" s="29">
        <v>8.4700000000000006</v>
      </c>
      <c r="G1529" s="29">
        <v>23.7</v>
      </c>
      <c r="K1529" s="29">
        <v>2489</v>
      </c>
    </row>
    <row r="1530" spans="1:38" x14ac:dyDescent="0.35">
      <c r="A1530" s="252">
        <v>45160</v>
      </c>
      <c r="B1530" s="40" t="s">
        <v>570</v>
      </c>
      <c r="K1530" s="29">
        <v>179</v>
      </c>
    </row>
    <row r="1531" spans="1:38" x14ac:dyDescent="0.35">
      <c r="A1531" s="252">
        <v>45166</v>
      </c>
      <c r="B1531" s="336">
        <v>0.43333333333333335</v>
      </c>
      <c r="C1531" s="29">
        <v>659</v>
      </c>
      <c r="D1531" s="29">
        <v>0.42899999999999999</v>
      </c>
      <c r="E1531" s="29">
        <v>4.6399999999999997</v>
      </c>
      <c r="F1531" s="29">
        <v>7.83</v>
      </c>
      <c r="G1531" s="29">
        <v>23.1</v>
      </c>
      <c r="K1531" s="40">
        <v>175</v>
      </c>
      <c r="L1531" s="45">
        <f>AVERAGE(K1527:K1531)</f>
        <v>3424.6</v>
      </c>
      <c r="M1531" s="46">
        <f>GEOMEAN(K1527:K1531)</f>
        <v>692.02375228610481</v>
      </c>
      <c r="N1531" s="47" t="s">
        <v>295</v>
      </c>
    </row>
    <row r="1532" spans="1:38" x14ac:dyDescent="0.35">
      <c r="A1532" s="252">
        <v>45176</v>
      </c>
      <c r="B1532" s="52">
        <v>0.43033564814814818</v>
      </c>
      <c r="C1532" s="29">
        <v>633</v>
      </c>
      <c r="D1532" s="29">
        <v>0.40949999999999998</v>
      </c>
      <c r="E1532" s="29">
        <v>5.0999999999999996</v>
      </c>
      <c r="F1532" s="29">
        <v>7.78</v>
      </c>
      <c r="G1532" s="29">
        <v>23.6</v>
      </c>
      <c r="K1532" s="40">
        <v>63</v>
      </c>
    </row>
    <row r="1533" spans="1:38" x14ac:dyDescent="0.35">
      <c r="A1533" s="252">
        <v>45181</v>
      </c>
      <c r="B1533" s="336">
        <v>0.45828703703703705</v>
      </c>
      <c r="C1533" s="29">
        <v>349.6</v>
      </c>
      <c r="D1533" s="29">
        <v>0.22750000000000001</v>
      </c>
      <c r="E1533" s="29">
        <v>5.96</v>
      </c>
      <c r="F1533" s="29">
        <v>8.09</v>
      </c>
      <c r="G1533" s="29">
        <v>22.5</v>
      </c>
      <c r="K1533" s="29">
        <v>74</v>
      </c>
    </row>
    <row r="1534" spans="1:38" x14ac:dyDescent="0.35">
      <c r="A1534" s="252">
        <v>45187</v>
      </c>
      <c r="B1534" s="336">
        <v>0.5022685185185185</v>
      </c>
      <c r="C1534" s="29">
        <v>643</v>
      </c>
      <c r="D1534" s="29">
        <v>417.9</v>
      </c>
      <c r="E1534" s="29">
        <v>7.03</v>
      </c>
      <c r="F1534" s="29">
        <v>7.94</v>
      </c>
      <c r="G1534" s="29">
        <v>18.2</v>
      </c>
      <c r="K1534" s="29">
        <v>110</v>
      </c>
    </row>
    <row r="1535" spans="1:38" x14ac:dyDescent="0.35">
      <c r="A1535" s="252">
        <v>45190</v>
      </c>
      <c r="B1535" s="336">
        <v>0.44760416666666664</v>
      </c>
      <c r="C1535" s="29">
        <v>350.9</v>
      </c>
      <c r="D1535" s="29">
        <v>0.22819999999999999</v>
      </c>
      <c r="E1535" s="29">
        <v>5.56</v>
      </c>
      <c r="F1535" s="29">
        <v>7.97</v>
      </c>
      <c r="G1535" s="29">
        <v>21.5</v>
      </c>
      <c r="K1535" s="29">
        <v>41</v>
      </c>
    </row>
    <row r="1536" spans="1:38" x14ac:dyDescent="0.35">
      <c r="A1536" s="252">
        <v>45196</v>
      </c>
      <c r="B1536" s="34" t="s">
        <v>651</v>
      </c>
      <c r="C1536" s="29">
        <v>590</v>
      </c>
      <c r="D1536" s="29">
        <v>0.38350000000000001</v>
      </c>
      <c r="E1536" s="29">
        <v>7.34</v>
      </c>
      <c r="F1536" s="29">
        <v>7.83</v>
      </c>
      <c r="G1536" s="29">
        <v>21.2</v>
      </c>
      <c r="K1536" s="257">
        <v>24192</v>
      </c>
      <c r="L1536" s="45">
        <f>AVERAGE(K1532:K1536)</f>
        <v>4896</v>
      </c>
      <c r="M1536" s="46">
        <f>GEOMEAN(K1532:K1536)</f>
        <v>219.42399453905966</v>
      </c>
      <c r="N1536" s="47" t="s">
        <v>296</v>
      </c>
    </row>
    <row r="1537" spans="1:38" x14ac:dyDescent="0.35">
      <c r="A1537" s="252">
        <v>45202</v>
      </c>
      <c r="B1537" s="40" t="s">
        <v>570</v>
      </c>
    </row>
    <row r="1538" spans="1:38" x14ac:dyDescent="0.35">
      <c r="A1538" s="252">
        <v>45210</v>
      </c>
      <c r="B1538" s="55">
        <v>0.42934027777777778</v>
      </c>
      <c r="C1538" s="29">
        <v>700</v>
      </c>
      <c r="D1538" s="29">
        <v>0.45500000000000002</v>
      </c>
      <c r="E1538" s="29">
        <v>10.34</v>
      </c>
      <c r="F1538" s="29">
        <v>7.62</v>
      </c>
      <c r="G1538" s="29">
        <v>13.6</v>
      </c>
      <c r="K1538" s="29">
        <v>213</v>
      </c>
    </row>
    <row r="1539" spans="1:38" x14ac:dyDescent="0.35">
      <c r="A1539" s="248">
        <v>45222</v>
      </c>
      <c r="B1539" s="52">
        <v>0.49155092592592592</v>
      </c>
      <c r="C1539" s="29">
        <v>427.2</v>
      </c>
      <c r="D1539" s="29">
        <v>0.2777</v>
      </c>
      <c r="E1539" s="29">
        <v>9.16</v>
      </c>
      <c r="F1539" s="29">
        <v>7.86</v>
      </c>
      <c r="G1539" s="29">
        <v>12.3</v>
      </c>
      <c r="K1539" s="29">
        <v>309</v>
      </c>
    </row>
    <row r="1540" spans="1:38" x14ac:dyDescent="0.35">
      <c r="A1540" s="248">
        <v>45224</v>
      </c>
      <c r="B1540" s="55">
        <v>0.47839120370370369</v>
      </c>
      <c r="C1540" s="29">
        <v>777</v>
      </c>
      <c r="D1540" s="29">
        <v>0.50700000000000001</v>
      </c>
      <c r="E1540" s="29">
        <v>6.98</v>
      </c>
      <c r="F1540" s="29">
        <v>7.81</v>
      </c>
      <c r="G1540" s="29">
        <v>15.8</v>
      </c>
      <c r="K1540" s="29">
        <v>187</v>
      </c>
    </row>
    <row r="1541" spans="1:38" x14ac:dyDescent="0.35">
      <c r="A1541" s="252">
        <v>45230</v>
      </c>
      <c r="B1541" s="58">
        <v>0.43381944444444448</v>
      </c>
      <c r="C1541" s="29">
        <v>684</v>
      </c>
      <c r="D1541" s="29">
        <v>0.4446</v>
      </c>
      <c r="E1541" s="29">
        <v>12.2</v>
      </c>
      <c r="F1541" s="29">
        <v>7.39</v>
      </c>
      <c r="G1541" s="29">
        <v>10.5</v>
      </c>
      <c r="K1541" s="29">
        <v>256</v>
      </c>
      <c r="L1541" s="45">
        <f>AVERAGE(K1537:K1541)</f>
        <v>241.25</v>
      </c>
      <c r="M1541" s="46">
        <f>GEOMEAN(K1537:K1541)</f>
        <v>236.92174008346998</v>
      </c>
      <c r="N1541" s="47" t="s">
        <v>298</v>
      </c>
    </row>
    <row r="1542" spans="1:38" x14ac:dyDescent="0.35">
      <c r="A1542" s="252">
        <v>45238</v>
      </c>
      <c r="B1542" s="58">
        <v>0.54115740740740736</v>
      </c>
      <c r="C1542" s="29">
        <v>211.9</v>
      </c>
      <c r="D1542" s="29">
        <v>0.13780000000000001</v>
      </c>
      <c r="E1542" s="29">
        <v>9.6999999999999993</v>
      </c>
      <c r="F1542" s="29">
        <v>7.93</v>
      </c>
      <c r="G1542" s="29">
        <v>13.3</v>
      </c>
      <c r="K1542" s="29">
        <v>63</v>
      </c>
    </row>
    <row r="1543" spans="1:38" x14ac:dyDescent="0.35">
      <c r="A1543" s="252">
        <v>45243</v>
      </c>
      <c r="B1543" s="55">
        <v>0.42849537037037039</v>
      </c>
      <c r="C1543" s="29">
        <v>867</v>
      </c>
      <c r="D1543" s="29">
        <v>0.5655</v>
      </c>
      <c r="E1543" s="29">
        <v>10.99</v>
      </c>
      <c r="F1543" s="29">
        <v>7.66</v>
      </c>
      <c r="G1543" s="29">
        <v>10</v>
      </c>
      <c r="K1543" s="29">
        <v>241</v>
      </c>
    </row>
    <row r="1544" spans="1:38" x14ac:dyDescent="0.35">
      <c r="A1544" s="252">
        <v>45246</v>
      </c>
      <c r="B1544" s="52">
        <v>9.4421296296296295E-2</v>
      </c>
      <c r="C1544" s="29">
        <v>478</v>
      </c>
      <c r="D1544" s="29">
        <v>0.31069999999999998</v>
      </c>
      <c r="E1544" s="29">
        <v>10.37</v>
      </c>
      <c r="F1544" s="29">
        <v>7.91</v>
      </c>
      <c r="G1544" s="29">
        <v>10</v>
      </c>
      <c r="K1544" s="29">
        <v>31</v>
      </c>
    </row>
    <row r="1545" spans="1:38" x14ac:dyDescent="0.35">
      <c r="A1545" s="248">
        <v>45250</v>
      </c>
      <c r="B1545" s="52">
        <v>0.44077546296296299</v>
      </c>
      <c r="C1545" s="29">
        <v>906</v>
      </c>
      <c r="D1545" s="29">
        <v>0.58899999999999997</v>
      </c>
      <c r="E1545" s="29">
        <v>11.35</v>
      </c>
      <c r="F1545" s="29">
        <v>7.94</v>
      </c>
      <c r="G1545" s="29">
        <v>9.1999999999999993</v>
      </c>
      <c r="K1545" s="29">
        <v>97</v>
      </c>
      <c r="O1545" s="39" t="s">
        <v>115</v>
      </c>
      <c r="P1545" s="34">
        <v>80.599999999999994</v>
      </c>
      <c r="Q1545" s="39" t="s">
        <v>115</v>
      </c>
      <c r="R1545" s="39" t="s">
        <v>115</v>
      </c>
      <c r="S1545" s="39" t="s">
        <v>115</v>
      </c>
      <c r="T1545" s="39" t="s">
        <v>115</v>
      </c>
      <c r="U1545" s="39" t="s">
        <v>115</v>
      </c>
      <c r="V1545" s="39" t="s">
        <v>115</v>
      </c>
      <c r="W1545" s="39" t="s">
        <v>115</v>
      </c>
      <c r="X1545" s="34">
        <v>97.1</v>
      </c>
      <c r="Y1545" s="39" t="s">
        <v>115</v>
      </c>
      <c r="Z1545" s="34">
        <v>1.6</v>
      </c>
      <c r="AA1545" s="39" t="s">
        <v>115</v>
      </c>
      <c r="AB1545" s="34">
        <v>71.400000000000006</v>
      </c>
      <c r="AC1545" s="39">
        <v>0.23</v>
      </c>
      <c r="AD1545" s="34">
        <v>316</v>
      </c>
      <c r="AE1545" s="39" t="s">
        <v>115</v>
      </c>
      <c r="AF1545" s="39" t="s">
        <v>115</v>
      </c>
      <c r="AG1545" s="39">
        <v>18.600000000000001</v>
      </c>
      <c r="AH1545" s="39">
        <v>78900</v>
      </c>
      <c r="AI1545" s="39">
        <v>28900</v>
      </c>
      <c r="AJ1545" s="39">
        <v>3.8</v>
      </c>
      <c r="AK1545" s="39" t="s">
        <v>115</v>
      </c>
      <c r="AL1545" s="39" t="s">
        <v>115</v>
      </c>
    </row>
    <row r="1546" spans="1:38" x14ac:dyDescent="0.35">
      <c r="A1546" s="248">
        <v>45260</v>
      </c>
      <c r="B1546" s="58">
        <v>0.45688657407407413</v>
      </c>
      <c r="C1546" s="29">
        <v>426.4</v>
      </c>
      <c r="D1546" s="29">
        <v>0.2772</v>
      </c>
      <c r="E1546" s="29">
        <v>13.29</v>
      </c>
      <c r="F1546" s="29">
        <v>7.99</v>
      </c>
      <c r="G1546" s="29">
        <v>4.5999999999999996</v>
      </c>
      <c r="K1546" s="36">
        <v>10</v>
      </c>
      <c r="L1546" s="45">
        <f>AVERAGE(K1542:K1546)</f>
        <v>88.4</v>
      </c>
      <c r="M1546" s="46">
        <f>GEOMEAN(K1542:K1546)</f>
        <v>53.938417933947761</v>
      </c>
      <c r="N1546" s="47" t="s">
        <v>299</v>
      </c>
    </row>
    <row r="1547" spans="1:38" x14ac:dyDescent="0.35">
      <c r="A1547" s="248">
        <v>45264</v>
      </c>
      <c r="B1547" s="259">
        <v>0.48185185185185181</v>
      </c>
      <c r="C1547" s="29">
        <v>795</v>
      </c>
      <c r="D1547" s="29">
        <v>0.51700000000000002</v>
      </c>
      <c r="E1547" s="29">
        <v>9.67</v>
      </c>
      <c r="F1547" s="29">
        <v>8.0500000000000007</v>
      </c>
      <c r="G1547" s="29">
        <v>7</v>
      </c>
      <c r="K1547" s="29">
        <v>52</v>
      </c>
    </row>
    <row r="1548" spans="1:38" x14ac:dyDescent="0.35">
      <c r="A1548" s="248">
        <v>45267</v>
      </c>
      <c r="B1548" s="52">
        <v>0.4704976851851852</v>
      </c>
      <c r="C1548" s="29">
        <v>910</v>
      </c>
      <c r="D1548" s="29">
        <v>0.59199999999999997</v>
      </c>
      <c r="E1548" s="29">
        <v>10.39</v>
      </c>
      <c r="F1548" s="29">
        <v>7.91</v>
      </c>
      <c r="G1548" s="29">
        <v>6.2</v>
      </c>
      <c r="K1548" s="36">
        <v>10</v>
      </c>
    </row>
    <row r="1549" spans="1:38" x14ac:dyDescent="0.35">
      <c r="A1549" s="248">
        <v>45279</v>
      </c>
      <c r="B1549" s="52">
        <v>0.45422453703703702</v>
      </c>
      <c r="C1549" s="29">
        <v>313.89999999999998</v>
      </c>
      <c r="D1549" s="29">
        <v>0.20399999999999999</v>
      </c>
      <c r="E1549" s="29">
        <v>14.64</v>
      </c>
      <c r="F1549" s="29">
        <v>7.99</v>
      </c>
      <c r="G1549" s="29">
        <v>3.8</v>
      </c>
      <c r="K1549" s="29">
        <v>85</v>
      </c>
    </row>
    <row r="1550" spans="1:38" x14ac:dyDescent="0.35">
      <c r="A1550" s="248">
        <v>45281</v>
      </c>
      <c r="B1550" s="52">
        <v>0.52348379629629627</v>
      </c>
      <c r="C1550" s="29">
        <v>879</v>
      </c>
      <c r="D1550" s="29">
        <v>0.57199999999999995</v>
      </c>
      <c r="E1550" s="29">
        <v>14.13</v>
      </c>
      <c r="F1550" s="29">
        <v>8.31</v>
      </c>
      <c r="G1550" s="29">
        <v>5.5</v>
      </c>
    </row>
    <row r="1551" spans="1:38" x14ac:dyDescent="0.35">
      <c r="A1551" s="248">
        <v>45288</v>
      </c>
      <c r="B1551" s="58">
        <v>0.46501157407407406</v>
      </c>
      <c r="C1551" s="29">
        <v>774</v>
      </c>
      <c r="D1551" s="29">
        <v>0.503</v>
      </c>
      <c r="E1551" s="29">
        <v>12.21</v>
      </c>
      <c r="F1551" s="29">
        <v>8.19</v>
      </c>
      <c r="G1551" s="29">
        <v>7.9</v>
      </c>
      <c r="K1551" s="29">
        <v>63</v>
      </c>
      <c r="L1551" s="45">
        <f>AVERAGE(K1547:K1551)</f>
        <v>52.5</v>
      </c>
      <c r="M1551" s="46">
        <f>GEOMEAN(K1547:K1551)</f>
        <v>40.849872438243985</v>
      </c>
      <c r="N1551" s="47" t="s">
        <v>300</v>
      </c>
    </row>
    <row r="1552" spans="1:38" x14ac:dyDescent="0.35">
      <c r="A1552" s="252"/>
      <c r="B1552" s="52"/>
      <c r="C1552" s="29"/>
      <c r="D1552" s="29"/>
      <c r="E1552" s="29"/>
      <c r="F1552" s="29"/>
      <c r="G1552" s="29"/>
    </row>
    <row r="1553" spans="1:7" x14ac:dyDescent="0.35">
      <c r="A1553" s="252"/>
      <c r="B1553" s="52"/>
      <c r="C1553" s="29"/>
      <c r="D1553" s="29"/>
      <c r="E1553" s="29"/>
      <c r="F1553" s="29"/>
      <c r="G1553" s="29"/>
    </row>
    <row r="1554" spans="1:7" x14ac:dyDescent="0.35">
      <c r="A1554" s="252"/>
      <c r="B1554" s="58"/>
      <c r="C1554" s="29"/>
      <c r="D1554" s="29"/>
      <c r="E1554" s="29"/>
      <c r="F1554" s="29"/>
      <c r="G1554" s="29"/>
    </row>
    <row r="1555" spans="1:7" x14ac:dyDescent="0.35">
      <c r="A1555" s="252"/>
      <c r="B1555" s="55"/>
      <c r="C1555" s="29"/>
      <c r="D1555" s="29"/>
      <c r="E1555" s="29"/>
      <c r="F1555" s="29"/>
      <c r="G1555" s="29"/>
    </row>
    <row r="1556" spans="1:7" x14ac:dyDescent="0.35">
      <c r="A1556" s="248"/>
      <c r="B1556" s="52"/>
      <c r="C1556" s="29"/>
      <c r="D1556" s="29"/>
      <c r="E1556" s="29"/>
      <c r="F1556" s="29"/>
      <c r="G1556" s="29"/>
    </row>
  </sheetData>
  <conditionalFormatting sqref="G1520">
    <cfRule type="cellIs" dxfId="145" priority="11" stopIfTrue="1" operator="greaterThanOrEqual">
      <formula>235</formula>
    </cfRule>
    <cfRule type="cellIs" dxfId="144" priority="12" stopIfTrue="1" operator="greaterThanOrEqual">
      <formula>235</formula>
    </cfRule>
  </conditionalFormatting>
  <conditionalFormatting sqref="K1:K802 K804:K819 K1167:K1191 K1209:K1229 K1231:K1232 K1234:K1246 K1248:K1259 K1261:K1266 K1269:K1291">
    <cfRule type="cellIs" dxfId="143" priority="151" stopIfTrue="1" operator="greaterThanOrEqual">
      <formula>235</formula>
    </cfRule>
  </conditionalFormatting>
  <conditionalFormatting sqref="K1:K1191 K1209:K1291">
    <cfRule type="cellIs" dxfId="142" priority="79" stopIfTrue="1" operator="greaterThanOrEqual">
      <formula>235</formula>
    </cfRule>
  </conditionalFormatting>
  <conditionalFormatting sqref="K821:K1153">
    <cfRule type="cellIs" dxfId="141" priority="94" stopIfTrue="1" operator="greaterThanOrEqual">
      <formula>235</formula>
    </cfRule>
  </conditionalFormatting>
  <conditionalFormatting sqref="K1107">
    <cfRule type="cellIs" dxfId="139" priority="92" stopIfTrue="1" operator="greaterThanOrEqual">
      <formula>235</formula>
    </cfRule>
    <cfRule type="cellIs" dxfId="140" priority="93" stopIfTrue="1" operator="greaterThanOrEqual">
      <formula>235</formula>
    </cfRule>
  </conditionalFormatting>
  <conditionalFormatting sqref="K1154:K1161">
    <cfRule type="cellIs" dxfId="138" priority="81" stopIfTrue="1" operator="greaterThanOrEqual">
      <formula>235</formula>
    </cfRule>
  </conditionalFormatting>
  <conditionalFormatting sqref="K1183">
    <cfRule type="cellIs" dxfId="135" priority="72" stopIfTrue="1" operator="greaterThanOrEqual">
      <formula>235</formula>
    </cfRule>
    <cfRule type="cellIs" dxfId="136" priority="73" stopIfTrue="1" operator="greaterThanOrEqual">
      <formula>235</formula>
    </cfRule>
    <cfRule type="cellIs" dxfId="137" priority="74" stopIfTrue="1" operator="greaterThanOrEqual">
      <formula>235</formula>
    </cfRule>
  </conditionalFormatting>
  <conditionalFormatting sqref="K1195:K1207">
    <cfRule type="cellIs" dxfId="134" priority="65" stopIfTrue="1" operator="greaterThanOrEqual">
      <formula>235</formula>
    </cfRule>
    <cfRule type="cellIs" dxfId="133" priority="66" stopIfTrue="1" operator="greaterThanOrEqual">
      <formula>235</formula>
    </cfRule>
  </conditionalFormatting>
  <conditionalFormatting sqref="K1205">
    <cfRule type="cellIs" dxfId="132" priority="63" stopIfTrue="1" operator="greaterThanOrEqual">
      <formula>235</formula>
    </cfRule>
    <cfRule type="cellIs" dxfId="131" priority="64" stopIfTrue="1" operator="greaterThanOrEqual">
      <formula>235</formula>
    </cfRule>
  </conditionalFormatting>
  <conditionalFormatting sqref="K1230">
    <cfRule type="cellIs" dxfId="130" priority="57" stopIfTrue="1" operator="greaterThanOrEqual">
      <formula>235</formula>
    </cfRule>
    <cfRule type="cellIs" dxfId="129" priority="58" stopIfTrue="1" operator="greaterThanOrEqual">
      <formula>235</formula>
    </cfRule>
  </conditionalFormatting>
  <conditionalFormatting sqref="K1233">
    <cfRule type="cellIs" dxfId="125" priority="52" stopIfTrue="1" operator="greaterThanOrEqual">
      <formula>235</formula>
    </cfRule>
    <cfRule type="cellIs" priority="53" stopIfTrue="1" operator="greaterThanOrEqual">
      <formula>235</formula>
    </cfRule>
    <cfRule type="cellIs" dxfId="128" priority="54" stopIfTrue="1" operator="greaterThanOrEqual">
      <formula>235</formula>
    </cfRule>
    <cfRule type="cellIs" dxfId="127" priority="55" stopIfTrue="1" operator="greaterThanOrEqual">
      <formula>235</formula>
    </cfRule>
    <cfRule type="cellIs" dxfId="126" priority="56" stopIfTrue="1" operator="greaterThanOrEqual">
      <formula>235</formula>
    </cfRule>
  </conditionalFormatting>
  <conditionalFormatting sqref="K1247">
    <cfRule type="cellIs" dxfId="124" priority="42" stopIfTrue="1" operator="greaterThanOrEqual">
      <formula>235</formula>
    </cfRule>
    <cfRule type="cellIs" priority="43" stopIfTrue="1" operator="greaterThanOrEqual">
      <formula>235</formula>
    </cfRule>
    <cfRule type="cellIs" dxfId="121" priority="44" stopIfTrue="1" operator="greaterThanOrEqual">
      <formula>235</formula>
    </cfRule>
    <cfRule type="cellIs" dxfId="122" priority="45" stopIfTrue="1" operator="greaterThanOrEqual">
      <formula>235</formula>
    </cfRule>
    <cfRule type="cellIs" dxfId="123" priority="46" stopIfTrue="1" operator="greaterThanOrEqual">
      <formula>235</formula>
    </cfRule>
  </conditionalFormatting>
  <conditionalFormatting sqref="K1260">
    <cfRule type="cellIs" dxfId="119" priority="34" stopIfTrue="1" operator="greaterThanOrEqual">
      <formula>235</formula>
    </cfRule>
    <cfRule type="cellIs" priority="35" stopIfTrue="1" operator="greaterThanOrEqual">
      <formula>235</formula>
    </cfRule>
    <cfRule type="cellIs" dxfId="118" priority="36" stopIfTrue="1" operator="greaterThanOrEqual">
      <formula>235</formula>
    </cfRule>
    <cfRule type="cellIs" dxfId="117" priority="37" stopIfTrue="1" operator="greaterThanOrEqual">
      <formula>235</formula>
    </cfRule>
    <cfRule type="cellIs" dxfId="120" priority="38" stopIfTrue="1" operator="greaterThanOrEqual">
      <formula>235</formula>
    </cfRule>
  </conditionalFormatting>
  <conditionalFormatting sqref="K1292">
    <cfRule type="cellIs" priority="23" stopIfTrue="1" operator="greaterThanOrEqual">
      <formula>235</formula>
    </cfRule>
    <cfRule type="cellIs" dxfId="116" priority="24" stopIfTrue="1" operator="greaterThanOrEqual">
      <formula>235</formula>
    </cfRule>
    <cfRule type="cellIs" dxfId="115" priority="25" stopIfTrue="1" operator="greaterThanOrEqual">
      <formula>235</formula>
    </cfRule>
    <cfRule type="cellIs" dxfId="114" priority="26" stopIfTrue="1" operator="greaterThanOrEqual">
      <formula>235</formula>
    </cfRule>
  </conditionalFormatting>
  <conditionalFormatting sqref="K1292:K1335">
    <cfRule type="cellIs" dxfId="113" priority="21" stopIfTrue="1" operator="greaterThanOrEqual">
      <formula>235</formula>
    </cfRule>
  </conditionalFormatting>
  <conditionalFormatting sqref="K1293">
    <cfRule type="cellIs" dxfId="111" priority="18" stopIfTrue="1" operator="greaterThanOrEqual">
      <formula>235</formula>
    </cfRule>
    <cfRule type="cellIs" priority="19" stopIfTrue="1" operator="greaterThanOrEqual">
      <formula>235</formula>
    </cfRule>
    <cfRule type="cellIs" dxfId="112" priority="20" stopIfTrue="1" operator="greaterThanOrEqual">
      <formula>235</formula>
    </cfRule>
  </conditionalFormatting>
  <conditionalFormatting sqref="K1293:K1335">
    <cfRule type="cellIs" dxfId="110" priority="22" stopIfTrue="1" operator="greaterThanOrEqual">
      <formula>235</formula>
    </cfRule>
  </conditionalFormatting>
  <conditionalFormatting sqref="K1336:K65539">
    <cfRule type="cellIs" dxfId="108" priority="2" stopIfTrue="1" operator="greaterThanOrEqual">
      <formula>235</formula>
    </cfRule>
    <cfRule type="cellIs" dxfId="109" priority="3" stopIfTrue="1" operator="greaterThanOrEqual">
      <formula>235</formula>
    </cfRule>
  </conditionalFormatting>
  <conditionalFormatting sqref="M1:M65539">
    <cfRule type="cellIs" dxfId="107" priority="5" stopIfTrue="1" operator="greaterThanOrEqual">
      <formula>125</formula>
    </cfRule>
  </conditionalFormatting>
  <conditionalFormatting sqref="M892:M894">
    <cfRule type="cellIs" dxfId="106" priority="139" stopIfTrue="1" operator="greaterThanOrEqual">
      <formula>125</formula>
    </cfRule>
  </conditionalFormatting>
  <conditionalFormatting sqref="M1231:M1234 M1236:M1239">
    <cfRule type="cellIs" dxfId="105" priority="51" stopIfTrue="1" operator="greaterThanOrEqual">
      <formula>125</formula>
    </cfRule>
  </conditionalFormatting>
  <conditionalFormatting sqref="M806:N806 M811:N811 M816:N816 M821:N821 M871:N871">
    <cfRule type="cellIs" dxfId="104" priority="150" stopIfTrue="1" operator="greaterThanOrEqual">
      <formula>125</formula>
    </cfRule>
  </conditionalFormatting>
  <conditionalFormatting sqref="M826:N826">
    <cfRule type="cellIs" dxfId="103" priority="149" stopIfTrue="1" operator="greaterThanOrEqual">
      <formula>125</formula>
    </cfRule>
  </conditionalFormatting>
  <conditionalFormatting sqref="M831:N831">
    <cfRule type="cellIs" dxfId="102" priority="148" stopIfTrue="1" operator="greaterThanOrEqual">
      <formula>125</formula>
    </cfRule>
  </conditionalFormatting>
  <conditionalFormatting sqref="M836:N836">
    <cfRule type="cellIs" dxfId="101" priority="147" stopIfTrue="1" operator="greaterThanOrEqual">
      <formula>125</formula>
    </cfRule>
  </conditionalFormatting>
  <conditionalFormatting sqref="M841:N841">
    <cfRule type="cellIs" dxfId="100" priority="146" stopIfTrue="1" operator="greaterThanOrEqual">
      <formula>125</formula>
    </cfRule>
  </conditionalFormatting>
  <conditionalFormatting sqref="M846:N846 M851:N851">
    <cfRule type="cellIs" dxfId="99" priority="145" stopIfTrue="1" operator="greaterThanOrEqual">
      <formula>125</formula>
    </cfRule>
  </conditionalFormatting>
  <conditionalFormatting sqref="M856:N856">
    <cfRule type="cellIs" dxfId="98" priority="144" stopIfTrue="1" operator="greaterThanOrEqual">
      <formula>125</formula>
    </cfRule>
  </conditionalFormatting>
  <conditionalFormatting sqref="M861:N861">
    <cfRule type="cellIs" dxfId="97" priority="143" stopIfTrue="1" operator="greaterThanOrEqual">
      <formula>125</formula>
    </cfRule>
  </conditionalFormatting>
  <conditionalFormatting sqref="M866:N866">
    <cfRule type="cellIs" dxfId="96" priority="142" stopIfTrue="1" operator="greaterThanOrEqual">
      <formula>125</formula>
    </cfRule>
  </conditionalFormatting>
  <conditionalFormatting sqref="M876:N876 M881:N881">
    <cfRule type="cellIs" dxfId="95" priority="141" stopIfTrue="1" operator="greaterThanOrEqual">
      <formula>125</formula>
    </cfRule>
  </conditionalFormatting>
  <conditionalFormatting sqref="M886:N886">
    <cfRule type="cellIs" dxfId="94" priority="140" stopIfTrue="1" operator="greaterThanOrEqual">
      <formula>125</formula>
    </cfRule>
  </conditionalFormatting>
  <conditionalFormatting sqref="M891:N891">
    <cfRule type="cellIs" dxfId="93" priority="138" stopIfTrue="1" operator="greaterThanOrEqual">
      <formula>125</formula>
    </cfRule>
  </conditionalFormatting>
  <conditionalFormatting sqref="M895:N895">
    <cfRule type="cellIs" dxfId="92" priority="137" stopIfTrue="1" operator="greaterThanOrEqual">
      <formula>125</formula>
    </cfRule>
  </conditionalFormatting>
  <conditionalFormatting sqref="M900:N900">
    <cfRule type="cellIs" dxfId="91" priority="136" stopIfTrue="1" operator="greaterThanOrEqual">
      <formula>125</formula>
    </cfRule>
  </conditionalFormatting>
  <conditionalFormatting sqref="M905:N905">
    <cfRule type="cellIs" dxfId="90" priority="135" stopIfTrue="1" operator="greaterThanOrEqual">
      <formula>125</formula>
    </cfRule>
  </conditionalFormatting>
  <conditionalFormatting sqref="M910:N910">
    <cfRule type="cellIs" dxfId="89" priority="134" stopIfTrue="1" operator="greaterThanOrEqual">
      <formula>125</formula>
    </cfRule>
  </conditionalFormatting>
  <conditionalFormatting sqref="M915:N915">
    <cfRule type="cellIs" dxfId="88" priority="133" stopIfTrue="1" operator="greaterThanOrEqual">
      <formula>125</formula>
    </cfRule>
  </conditionalFormatting>
  <conditionalFormatting sqref="M920:N920">
    <cfRule type="cellIs" dxfId="87" priority="132" stopIfTrue="1" operator="greaterThanOrEqual">
      <formula>125</formula>
    </cfRule>
  </conditionalFormatting>
  <conditionalFormatting sqref="M925:N925">
    <cfRule type="cellIs" dxfId="86" priority="131" stopIfTrue="1" operator="greaterThanOrEqual">
      <formula>125</formula>
    </cfRule>
  </conditionalFormatting>
  <conditionalFormatting sqref="M930:N930">
    <cfRule type="cellIs" dxfId="85" priority="130" stopIfTrue="1" operator="greaterThanOrEqual">
      <formula>125</formula>
    </cfRule>
  </conditionalFormatting>
  <conditionalFormatting sqref="M935:N935">
    <cfRule type="cellIs" dxfId="84" priority="129" stopIfTrue="1" operator="greaterThanOrEqual">
      <formula>125</formula>
    </cfRule>
  </conditionalFormatting>
  <conditionalFormatting sqref="M940:N940">
    <cfRule type="cellIs" dxfId="83" priority="128" stopIfTrue="1" operator="greaterThanOrEqual">
      <formula>125</formula>
    </cfRule>
  </conditionalFormatting>
  <conditionalFormatting sqref="M945:N945">
    <cfRule type="cellIs" dxfId="82" priority="127" stopIfTrue="1" operator="greaterThanOrEqual">
      <formula>125</formula>
    </cfRule>
  </conditionalFormatting>
  <conditionalFormatting sqref="M950:N950">
    <cfRule type="cellIs" dxfId="81" priority="126" stopIfTrue="1" operator="greaterThanOrEqual">
      <formula>125</formula>
    </cfRule>
  </conditionalFormatting>
  <conditionalFormatting sqref="M955:N955">
    <cfRule type="cellIs" dxfId="80" priority="125" stopIfTrue="1" operator="greaterThanOrEqual">
      <formula>125</formula>
    </cfRule>
  </conditionalFormatting>
  <conditionalFormatting sqref="M960:N960">
    <cfRule type="cellIs" dxfId="79" priority="124" stopIfTrue="1" operator="greaterThanOrEqual">
      <formula>125</formula>
    </cfRule>
  </conditionalFormatting>
  <conditionalFormatting sqref="M965:N965">
    <cfRule type="cellIs" dxfId="78" priority="123" stopIfTrue="1" operator="greaterThanOrEqual">
      <formula>125</formula>
    </cfRule>
  </conditionalFormatting>
  <conditionalFormatting sqref="M970:N970">
    <cfRule type="cellIs" dxfId="77" priority="122" stopIfTrue="1" operator="greaterThanOrEqual">
      <formula>125</formula>
    </cfRule>
  </conditionalFormatting>
  <conditionalFormatting sqref="M975:N975">
    <cfRule type="cellIs" dxfId="76" priority="121" stopIfTrue="1" operator="greaterThanOrEqual">
      <formula>125</formula>
    </cfRule>
  </conditionalFormatting>
  <conditionalFormatting sqref="M980:N980">
    <cfRule type="cellIs" dxfId="75" priority="120" stopIfTrue="1" operator="greaterThanOrEqual">
      <formula>125</formula>
    </cfRule>
  </conditionalFormatting>
  <conditionalFormatting sqref="M985:N985">
    <cfRule type="cellIs" dxfId="74" priority="119" stopIfTrue="1" operator="greaterThanOrEqual">
      <formula>125</formula>
    </cfRule>
  </conditionalFormatting>
  <conditionalFormatting sqref="M990:N990">
    <cfRule type="cellIs" dxfId="73" priority="118" stopIfTrue="1" operator="greaterThanOrEqual">
      <formula>125</formula>
    </cfRule>
  </conditionalFormatting>
  <conditionalFormatting sqref="M995:N995">
    <cfRule type="cellIs" dxfId="72" priority="117" stopIfTrue="1" operator="greaterThanOrEqual">
      <formula>125</formula>
    </cfRule>
  </conditionalFormatting>
  <conditionalFormatting sqref="M1000:N1000">
    <cfRule type="cellIs" dxfId="71" priority="116" stopIfTrue="1" operator="greaterThanOrEqual">
      <formula>125</formula>
    </cfRule>
  </conditionalFormatting>
  <conditionalFormatting sqref="M1005:N1005">
    <cfRule type="cellIs" dxfId="70" priority="115" stopIfTrue="1" operator="greaterThanOrEqual">
      <formula>125</formula>
    </cfRule>
  </conditionalFormatting>
  <conditionalFormatting sqref="M1010:N1010">
    <cfRule type="cellIs" dxfId="69" priority="114" stopIfTrue="1" operator="greaterThanOrEqual">
      <formula>125</formula>
    </cfRule>
  </conditionalFormatting>
  <conditionalFormatting sqref="M1015:N1015">
    <cfRule type="cellIs" dxfId="68" priority="113" stopIfTrue="1" operator="greaterThanOrEqual">
      <formula>125</formula>
    </cfRule>
  </conditionalFormatting>
  <conditionalFormatting sqref="M1020:N1020">
    <cfRule type="cellIs" dxfId="67" priority="112" stopIfTrue="1" operator="greaterThanOrEqual">
      <formula>125</formula>
    </cfRule>
  </conditionalFormatting>
  <conditionalFormatting sqref="M1025:N1025">
    <cfRule type="cellIs" dxfId="66" priority="111" stopIfTrue="1" operator="greaterThanOrEqual">
      <formula>125</formula>
    </cfRule>
  </conditionalFormatting>
  <conditionalFormatting sqref="M1030:N1030">
    <cfRule type="cellIs" dxfId="65" priority="110" stopIfTrue="1" operator="greaterThanOrEqual">
      <formula>125</formula>
    </cfRule>
  </conditionalFormatting>
  <conditionalFormatting sqref="M1035:N1035">
    <cfRule type="cellIs" dxfId="64" priority="109" stopIfTrue="1" operator="greaterThanOrEqual">
      <formula>125</formula>
    </cfRule>
  </conditionalFormatting>
  <conditionalFormatting sqref="M1040:N1040">
    <cfRule type="cellIs" dxfId="63" priority="108" stopIfTrue="1" operator="greaterThanOrEqual">
      <formula>125</formula>
    </cfRule>
  </conditionalFormatting>
  <conditionalFormatting sqref="M1045:N1045">
    <cfRule type="cellIs" dxfId="62" priority="107" stopIfTrue="1" operator="greaterThanOrEqual">
      <formula>125</formula>
    </cfRule>
  </conditionalFormatting>
  <conditionalFormatting sqref="M1050:N1050">
    <cfRule type="cellIs" dxfId="61" priority="106" stopIfTrue="1" operator="greaterThanOrEqual">
      <formula>125</formula>
    </cfRule>
  </conditionalFormatting>
  <conditionalFormatting sqref="M1056:N1056">
    <cfRule type="cellIs" dxfId="60" priority="105" stopIfTrue="1" operator="greaterThanOrEqual">
      <formula>125</formula>
    </cfRule>
  </conditionalFormatting>
  <conditionalFormatting sqref="M1061:N1061">
    <cfRule type="cellIs" dxfId="59" priority="104" stopIfTrue="1" operator="greaterThanOrEqual">
      <formula>125</formula>
    </cfRule>
  </conditionalFormatting>
  <conditionalFormatting sqref="M1066:N1066">
    <cfRule type="cellIs" dxfId="58" priority="103" stopIfTrue="1" operator="greaterThanOrEqual">
      <formula>125</formula>
    </cfRule>
  </conditionalFormatting>
  <conditionalFormatting sqref="M1071:N1071">
    <cfRule type="cellIs" dxfId="57" priority="102" stopIfTrue="1" operator="greaterThanOrEqual">
      <formula>125</formula>
    </cfRule>
  </conditionalFormatting>
  <conditionalFormatting sqref="M1076:N1076">
    <cfRule type="cellIs" dxfId="56" priority="101" stopIfTrue="1" operator="greaterThanOrEqual">
      <formula>125</formula>
    </cfRule>
  </conditionalFormatting>
  <conditionalFormatting sqref="M1081:N1081">
    <cfRule type="cellIs" dxfId="55" priority="100" stopIfTrue="1" operator="greaterThanOrEqual">
      <formula>125</formula>
    </cfRule>
  </conditionalFormatting>
  <conditionalFormatting sqref="M1086:N1086">
    <cfRule type="cellIs" dxfId="54" priority="99" stopIfTrue="1" operator="greaterThanOrEqual">
      <formula>125</formula>
    </cfRule>
  </conditionalFormatting>
  <conditionalFormatting sqref="M1091:N1091">
    <cfRule type="cellIs" dxfId="53" priority="98" stopIfTrue="1" operator="greaterThanOrEqual">
      <formula>125</formula>
    </cfRule>
  </conditionalFormatting>
  <conditionalFormatting sqref="M1096:N1096">
    <cfRule type="cellIs" dxfId="52" priority="97" stopIfTrue="1" operator="greaterThanOrEqual">
      <formula>125</formula>
    </cfRule>
  </conditionalFormatting>
  <conditionalFormatting sqref="M1101:N1101">
    <cfRule type="cellIs" dxfId="51" priority="96" stopIfTrue="1" operator="greaterThanOrEqual">
      <formula>125</formula>
    </cfRule>
  </conditionalFormatting>
  <conditionalFormatting sqref="M1106:N1106">
    <cfRule type="cellIs" dxfId="50" priority="95" stopIfTrue="1" operator="greaterThanOrEqual">
      <formula>125</formula>
    </cfRule>
  </conditionalFormatting>
  <conditionalFormatting sqref="M1111:N1111">
    <cfRule type="cellIs" dxfId="49" priority="91" stopIfTrue="1" operator="greaterThanOrEqual">
      <formula>125</formula>
    </cfRule>
  </conditionalFormatting>
  <conditionalFormatting sqref="M1116:N1116">
    <cfRule type="cellIs" dxfId="48" priority="90" stopIfTrue="1" operator="greaterThanOrEqual">
      <formula>125</formula>
    </cfRule>
  </conditionalFormatting>
  <conditionalFormatting sqref="M1121:N1121">
    <cfRule type="cellIs" dxfId="47" priority="89" stopIfTrue="1" operator="greaterThanOrEqual">
      <formula>125</formula>
    </cfRule>
  </conditionalFormatting>
  <conditionalFormatting sqref="M1126:N1126">
    <cfRule type="cellIs" dxfId="46" priority="88" stopIfTrue="1" operator="greaterThanOrEqual">
      <formula>125</formula>
    </cfRule>
  </conditionalFormatting>
  <conditionalFormatting sqref="M1131:N1131">
    <cfRule type="cellIs" dxfId="45" priority="87" stopIfTrue="1" operator="greaterThanOrEqual">
      <formula>125</formula>
    </cfRule>
  </conditionalFormatting>
  <conditionalFormatting sqref="M1135:N1135">
    <cfRule type="cellIs" dxfId="44" priority="86" stopIfTrue="1" operator="greaterThanOrEqual">
      <formula>125</formula>
    </cfRule>
  </conditionalFormatting>
  <conditionalFormatting sqref="M1140:N1140">
    <cfRule type="cellIs" dxfId="43" priority="85" stopIfTrue="1" operator="greaterThanOrEqual">
      <formula>125</formula>
    </cfRule>
  </conditionalFormatting>
  <conditionalFormatting sqref="M1145:N1145">
    <cfRule type="cellIs" dxfId="42" priority="84" stopIfTrue="1" operator="greaterThanOrEqual">
      <formula>125</formula>
    </cfRule>
  </conditionalFormatting>
  <conditionalFormatting sqref="M1151:N1151">
    <cfRule type="cellIs" dxfId="41" priority="83" stopIfTrue="1" operator="greaterThanOrEqual">
      <formula>125</formula>
    </cfRule>
  </conditionalFormatting>
  <conditionalFormatting sqref="M1156:N1156">
    <cfRule type="cellIs" dxfId="40" priority="82" stopIfTrue="1" operator="greaterThanOrEqual">
      <formula>125</formula>
    </cfRule>
  </conditionalFormatting>
  <conditionalFormatting sqref="M1161:N1161">
    <cfRule type="cellIs" dxfId="39" priority="80" stopIfTrue="1" operator="greaterThanOrEqual">
      <formula>125</formula>
    </cfRule>
  </conditionalFormatting>
  <conditionalFormatting sqref="M1166:N1166">
    <cfRule type="cellIs" dxfId="38" priority="78" stopIfTrue="1" operator="greaterThanOrEqual">
      <formula>125</formula>
    </cfRule>
  </conditionalFormatting>
  <conditionalFormatting sqref="M1171:N1171">
    <cfRule type="cellIs" dxfId="37" priority="77" stopIfTrue="1" operator="greaterThanOrEqual">
      <formula>125</formula>
    </cfRule>
  </conditionalFormatting>
  <conditionalFormatting sqref="M1176:N1176">
    <cfRule type="cellIs" dxfId="36" priority="76" stopIfTrue="1" operator="greaterThanOrEqual">
      <formula>125</formula>
    </cfRule>
  </conditionalFormatting>
  <conditionalFormatting sqref="M1181:N1181">
    <cfRule type="cellIs" dxfId="35" priority="75" stopIfTrue="1" operator="greaterThanOrEqual">
      <formula>125</formula>
    </cfRule>
  </conditionalFormatting>
  <conditionalFormatting sqref="M1186:N1186">
    <cfRule type="cellIs" dxfId="34" priority="71" stopIfTrue="1" operator="greaterThanOrEqual">
      <formula>125</formula>
    </cfRule>
  </conditionalFormatting>
  <conditionalFormatting sqref="M1191:N1191">
    <cfRule type="cellIs" dxfId="33" priority="70" stopIfTrue="1" operator="greaterThanOrEqual">
      <formula>125</formula>
    </cfRule>
  </conditionalFormatting>
  <conditionalFormatting sqref="M1195:N1195">
    <cfRule type="cellIs" dxfId="32" priority="69" stopIfTrue="1" operator="greaterThanOrEqual">
      <formula>125</formula>
    </cfRule>
  </conditionalFormatting>
  <conditionalFormatting sqref="M1200:N1200">
    <cfRule type="cellIs" dxfId="31" priority="68" stopIfTrue="1" operator="greaterThanOrEqual">
      <formula>125</formula>
    </cfRule>
  </conditionalFormatting>
  <conditionalFormatting sqref="M1205:N1205">
    <cfRule type="cellIs" dxfId="30" priority="67" stopIfTrue="1" operator="greaterThanOrEqual">
      <formula>125</formula>
    </cfRule>
  </conditionalFormatting>
  <conditionalFormatting sqref="M1210:N1210">
    <cfRule type="cellIs" dxfId="29" priority="62" stopIfTrue="1" operator="greaterThanOrEqual">
      <formula>125</formula>
    </cfRule>
  </conditionalFormatting>
  <conditionalFormatting sqref="M1214:N1214">
    <cfRule type="cellIs" dxfId="28" priority="61" stopIfTrue="1" operator="greaterThanOrEqual">
      <formula>125</formula>
    </cfRule>
  </conditionalFormatting>
  <conditionalFormatting sqref="M1219:N1219">
    <cfRule type="cellIs" dxfId="27" priority="60" stopIfTrue="1" operator="greaterThanOrEqual">
      <formula>125</formula>
    </cfRule>
  </conditionalFormatting>
  <conditionalFormatting sqref="M1224:N1224">
    <cfRule type="cellIs" dxfId="26" priority="59" stopIfTrue="1" operator="greaterThanOrEqual">
      <formula>125</formula>
    </cfRule>
  </conditionalFormatting>
  <conditionalFormatting sqref="M1230:N1230">
    <cfRule type="cellIs" dxfId="25" priority="50" stopIfTrue="1" operator="greaterThanOrEqual">
      <formula>125</formula>
    </cfRule>
  </conditionalFormatting>
  <conditionalFormatting sqref="M1235:N1235">
    <cfRule type="cellIs" dxfId="24" priority="49" stopIfTrue="1" operator="greaterThanOrEqual">
      <formula>125</formula>
    </cfRule>
  </conditionalFormatting>
  <conditionalFormatting sqref="M1240:N1240">
    <cfRule type="cellIs" dxfId="23" priority="48" stopIfTrue="1" operator="greaterThanOrEqual">
      <formula>125</formula>
    </cfRule>
  </conditionalFormatting>
  <conditionalFormatting sqref="M1245:N1245">
    <cfRule type="cellIs" dxfId="22" priority="47" stopIfTrue="1" operator="greaterThanOrEqual">
      <formula>125</formula>
    </cfRule>
  </conditionalFormatting>
  <conditionalFormatting sqref="M1250:N1250">
    <cfRule type="cellIs" dxfId="21" priority="41" stopIfTrue="1" operator="greaterThanOrEqual">
      <formula>125</formula>
    </cfRule>
  </conditionalFormatting>
  <conditionalFormatting sqref="M1255:N1255">
    <cfRule type="cellIs" dxfId="20" priority="40" stopIfTrue="1" operator="greaterThanOrEqual">
      <formula>125</formula>
    </cfRule>
  </conditionalFormatting>
  <conditionalFormatting sqref="M1260:N1260">
    <cfRule type="cellIs" dxfId="19" priority="39" stopIfTrue="1" operator="greaterThanOrEqual">
      <formula>125</formula>
    </cfRule>
  </conditionalFormatting>
  <conditionalFormatting sqref="M1264:N1264">
    <cfRule type="cellIs" dxfId="18" priority="33" stopIfTrue="1" operator="greaterThanOrEqual">
      <formula>125</formula>
    </cfRule>
  </conditionalFormatting>
  <conditionalFormatting sqref="M1269:N1269">
    <cfRule type="cellIs" dxfId="17" priority="32" stopIfTrue="1" operator="greaterThanOrEqual">
      <formula>125</formula>
    </cfRule>
  </conditionalFormatting>
  <conditionalFormatting sqref="M1274:N1274">
    <cfRule type="cellIs" dxfId="16" priority="31" stopIfTrue="1" operator="greaterThanOrEqual">
      <formula>125</formula>
    </cfRule>
  </conditionalFormatting>
  <conditionalFormatting sqref="M1279:N1279">
    <cfRule type="cellIs" dxfId="15" priority="30" stopIfTrue="1" operator="greaterThanOrEqual">
      <formula>125</formula>
    </cfRule>
  </conditionalFormatting>
  <conditionalFormatting sqref="M1284:N1284">
    <cfRule type="cellIs" dxfId="14" priority="29" stopIfTrue="1" operator="greaterThanOrEqual">
      <formula>125</formula>
    </cfRule>
  </conditionalFormatting>
  <conditionalFormatting sqref="M1288:N1288">
    <cfRule type="cellIs" dxfId="13" priority="28" stopIfTrue="1" operator="greaterThanOrEqual">
      <formula>125</formula>
    </cfRule>
  </conditionalFormatting>
  <conditionalFormatting sqref="M1293:N1293">
    <cfRule type="cellIs" dxfId="12" priority="27" stopIfTrue="1" operator="greaterThanOrEqual">
      <formula>125</formula>
    </cfRule>
  </conditionalFormatting>
  <conditionalFormatting sqref="N4:N1384">
    <cfRule type="cellIs" dxfId="11" priority="17" stopIfTrue="1" operator="greaterThanOrEqual">
      <formula>125</formula>
    </cfRule>
  </conditionalFormatting>
  <conditionalFormatting sqref="N1386:N1502">
    <cfRule type="cellIs" dxfId="10" priority="16" stopIfTrue="1" operator="greaterThanOrEqual">
      <formula>125</formula>
    </cfRule>
  </conditionalFormatting>
  <conditionalFormatting sqref="N1506">
    <cfRule type="cellIs" dxfId="9" priority="15" stopIfTrue="1" operator="greaterThanOrEqual">
      <formula>125</formula>
    </cfRule>
  </conditionalFormatting>
  <conditionalFormatting sqref="N1511">
    <cfRule type="cellIs" dxfId="8" priority="14" stopIfTrue="1" operator="greaterThanOrEqual">
      <formula>125</formula>
    </cfRule>
  </conditionalFormatting>
  <conditionalFormatting sqref="N1516">
    <cfRule type="cellIs" dxfId="7" priority="13" stopIfTrue="1" operator="greaterThanOrEqual">
      <formula>125</formula>
    </cfRule>
  </conditionalFormatting>
  <conditionalFormatting sqref="N1521">
    <cfRule type="cellIs" dxfId="6" priority="10" stopIfTrue="1" operator="greaterThanOrEqual">
      <formula>125</formula>
    </cfRule>
  </conditionalFormatting>
  <conditionalFormatting sqref="N1526">
    <cfRule type="cellIs" dxfId="5" priority="9" stopIfTrue="1" operator="greaterThanOrEqual">
      <formula>125</formula>
    </cfRule>
  </conditionalFormatting>
  <conditionalFormatting sqref="N1531">
    <cfRule type="cellIs" dxfId="4" priority="8" stopIfTrue="1" operator="greaterThanOrEqual">
      <formula>125</formula>
    </cfRule>
  </conditionalFormatting>
  <conditionalFormatting sqref="N1536">
    <cfRule type="cellIs" dxfId="3" priority="7" stopIfTrue="1" operator="greaterThanOrEqual">
      <formula>125</formula>
    </cfRule>
  </conditionalFormatting>
  <conditionalFormatting sqref="N1541">
    <cfRule type="cellIs" dxfId="2" priority="6" stopIfTrue="1" operator="greaterThanOrEqual">
      <formula>125</formula>
    </cfRule>
  </conditionalFormatting>
  <conditionalFormatting sqref="N1546">
    <cfRule type="cellIs" dxfId="1" priority="4" stopIfTrue="1" operator="greaterThanOrEqual">
      <formula>125</formula>
    </cfRule>
  </conditionalFormatting>
  <conditionalFormatting sqref="N1551">
    <cfRule type="cellIs" dxfId="0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 and Methods</vt:lpstr>
      <vt:lpstr>Fall Creek @ Keystone</vt:lpstr>
      <vt:lpstr>Fall Creek @ 30th</vt:lpstr>
      <vt:lpstr>Fall Creek @ Central</vt:lpstr>
      <vt:lpstr>Fall Creek @ Illinois</vt:lpstr>
      <vt:lpstr>Fall Creek @ MLK</vt:lpstr>
      <vt:lpstr>Fall Creek @ Indiana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2024-01-31T14:48:38Z</dcterms:created>
  <dcterms:modified xsi:type="dcterms:W3CDTF">2024-01-31T14:57:42Z</dcterms:modified>
</cp:coreProperties>
</file>